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vsrvpikuah\VPIKUAH\PIKUAHJR\MEHKAR\סקירות\סקירות רבעוניות\2024\רביע 2\סקירה חצי שנתית\מלל\12.11\"/>
    </mc:Choice>
  </mc:AlternateContent>
  <bookViews>
    <workbookView xWindow="0" yWindow="0" windowWidth="23040" windowHeight="5955"/>
  </bookViews>
  <sheets>
    <sheet name="לוח 1" sheetId="11" r:id="rId1"/>
    <sheet name="לוח 2" sheetId="10" r:id="rId2"/>
    <sheet name="לוח 3" sheetId="3" r:id="rId3"/>
    <sheet name="לוח 4" sheetId="7" r:id="rId4"/>
    <sheet name="לוח 5" sheetId="2" r:id="rId5"/>
    <sheet name="לוח 6" sheetId="4" r:id="rId6"/>
    <sheet name="לוח 7" sheetId="5" r:id="rId7"/>
    <sheet name="לוח 8" sheetId="12" r:id="rId8"/>
    <sheet name="לוח 9" sheetId="8" r:id="rId9"/>
    <sheet name="לוח 10" sheetId="6" r:id="rId10"/>
    <sheet name="לוח 11" sheetId="9" r:id="rId11"/>
  </sheets>
  <externalReferences>
    <externalReference r:id="rId12"/>
    <externalReference r:id="rId13"/>
    <externalReference r:id="rId14"/>
    <externalReference r:id="rId15"/>
    <externalReference r:id="rId16"/>
    <externalReference r:id="rId17"/>
  </externalReferences>
  <definedNames>
    <definedName name="__123Graph_A" hidden="1">'[1]לוח ד-1'!$O$55:$O$60</definedName>
    <definedName name="__123Graph_AG1" hidden="1">'[1]לוח ד-1'!$O$55:$O$60</definedName>
    <definedName name="__123Graph_AG2" hidden="1">'[1]לוח ד-1'!$O$55:$O$60</definedName>
    <definedName name="__123Graph_B" hidden="1">'[1]לוח ד-1'!$P$55:$P$60</definedName>
    <definedName name="__123Graph_BG1" hidden="1">'[1]לוח ד-1'!$P$55:$P$60</definedName>
    <definedName name="__123Graph_X" hidden="1">'[1]לוח ד-1'!$K$55:$K$60</definedName>
    <definedName name="__123Graph_XG1" hidden="1">'[1]לוח ד-1'!$K$55:$K$60</definedName>
    <definedName name="__123Graph_XG2" hidden="1">'[1]לוח ד-1'!$M$55:$M$60</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nscount" hidden="1">1</definedName>
    <definedName name="banks" localSheetId="10">#REF!</definedName>
    <definedName name="banks" localSheetId="6">#REF!</definedName>
    <definedName name="banks">#REF!</definedName>
    <definedName name="date" localSheetId="10">#REF!</definedName>
    <definedName name="date" localSheetId="6">[3]Dates!$B$1</definedName>
    <definedName name="date">[4]Dates!$B$1</definedName>
    <definedName name="dates" localSheetId="10">#REF!</definedName>
    <definedName name="dates" localSheetId="6">#REF!</definedName>
    <definedName name="dates">#REF!</definedName>
    <definedName name="dates1" localSheetId="10">#REF!</definedName>
    <definedName name="dates1" localSheetId="6">#REF!</definedName>
    <definedName name="dates1">#REF!</definedName>
    <definedName name="defDims" localSheetId="10">#REF!</definedName>
    <definedName name="defDims" localSheetId="6">#REF!</definedName>
    <definedName name="defDims">#REF!</definedName>
    <definedName name="directive" localSheetId="10">#REF!</definedName>
    <definedName name="directive" localSheetId="6">#REF!</definedName>
    <definedName name="directive">#REF!</definedName>
    <definedName name="dps" localSheetId="10">#REF!</definedName>
    <definedName name="dps" localSheetId="6">#REF!</definedName>
    <definedName name="dps">#REF!</definedName>
    <definedName name="endpoint" localSheetId="10">#REF!</definedName>
    <definedName name="endpoint" localSheetId="6">#REF!</definedName>
    <definedName name="endpoint">#REF!</definedName>
    <definedName name="ignoreDir" localSheetId="10">#REF!</definedName>
    <definedName name="ignoreDir" localSheetId="6">#REF!</definedName>
    <definedName name="ignoreDir">#REF!</definedName>
    <definedName name="limcount" hidden="1">1</definedName>
    <definedName name="LXD4888465F897062A29619B765B31D17BB" localSheetId="10">#REF!</definedName>
    <definedName name="LXD4888465F897062A29619B765B31D17BB" localSheetId="6">#REF!</definedName>
    <definedName name="LXD4888465F897062A29619B765B31D17BB">#REF!</definedName>
    <definedName name="New_Dates">#REF!</definedName>
    <definedName name="NEW_DB" localSheetId="10">[5]FXL!$A$16:$DK$1048576</definedName>
    <definedName name="NEW_DB">[6]FXL!$A$16:$DK$1048576</definedName>
    <definedName name="POPO" localSheetId="10">#REF!</definedName>
    <definedName name="POPO" localSheetId="6">#REF!</definedName>
    <definedName name="POPO">#REF!</definedName>
    <definedName name="popUp" localSheetId="10">#REF!</definedName>
    <definedName name="popUp" localSheetId="6">#REF!</definedName>
    <definedName name="popUp">#REF!</definedName>
    <definedName name="pp" localSheetId="10">#REF!</definedName>
    <definedName name="pp" localSheetId="6">#REF!</definedName>
    <definedName name="pp">#REF!</definedName>
    <definedName name="Range_Bank" localSheetId="10">#REF!:INDEX(#REF!,COUNTA(#REF!))</definedName>
    <definedName name="Range_Bank" localSheetId="6">#REF!:INDEX(#REF!,COUNTA(#REF!))</definedName>
    <definedName name="Range_Bank">#REF!:INDEX(#REF!,COUNTA(#REF!))</definedName>
    <definedName name="Range_Date" localSheetId="10">#REF!:INDEX(#REF!,COUNTA(#REF!))</definedName>
    <definedName name="Range_Date" localSheetId="6">#REF!:INDEX(#REF!,COUNTA(#REF!))</definedName>
    <definedName name="Range_Date">#REF!:INDEX(#REF!,COUNTA(#REF!))</definedName>
    <definedName name="Range_Directive" localSheetId="10">#REF!:INDEX(#REF!,COUNTA(#REF!))</definedName>
    <definedName name="Range_Directive" localSheetId="6">#REF!:INDEX(#REF!,COUNTA(#REF!))</definedName>
    <definedName name="Range_Directive">#REF!:INDEX(#REF!,COUNTA(#REF!))</definedName>
    <definedName name="Range_Dp" localSheetId="10">#REF!:INDEX(#REF!,COUNTA(#REF!))</definedName>
    <definedName name="Range_Dp" localSheetId="6">#REF!:INDEX(#REF!,COUNTA(#REF!))</definedName>
    <definedName name="Range_Dp">#REF!:INDEX(#REF!,COUNTA(#REF!))</definedName>
    <definedName name="Range_Seif" localSheetId="10">#REF!:INDEX(#REF!,COUNTA(#REF!))</definedName>
    <definedName name="Range_Seif" localSheetId="6">#REF!:INDEX(#REF!,COUNTA(#REF!))</definedName>
    <definedName name="Range_Seif">#REF!:INDEX(#REF!,COUNTA(#REF!))</definedName>
    <definedName name="Range_Seif_DP_Directive" localSheetId="10">#REF!:INDEX(#REF!,COUNTA(#REF!))</definedName>
    <definedName name="Range_Seif_DP_Directive" localSheetId="6">#REF!:INDEX(#REF!,COUNTA(#REF!))</definedName>
    <definedName name="Range_Seif_DP_Directive">#REF!:INDEX(#REF!,COUNTA(#REF!))</definedName>
    <definedName name="Range_Unique_Key" localSheetId="10">#REF!:INDEX(#REF!,COUNTA(#REF!))</definedName>
    <definedName name="Range_Unique_Key" localSheetId="6">#REF!:INDEX(#REF!,COUNTA(#REF!))</definedName>
    <definedName name="Range_Unique_Key">#REF!:INDEX(#REF!,COUNTA(#REF!))</definedName>
    <definedName name="Range_Value" localSheetId="10">#REF!:INDEX(#REF!,COUNTA(#REF!))</definedName>
    <definedName name="Range_Value" localSheetId="6">#REF!:INDEX(#REF!,COUNTA(#REF!))</definedName>
    <definedName name="Range_Value">#REF!:INDEX(#REF!,COUNTA(#REF!))</definedName>
    <definedName name="reqType" localSheetId="10">#REF!</definedName>
    <definedName name="reqType" localSheetId="6">#REF!</definedName>
    <definedName name="reqType">#REF!</definedName>
    <definedName name="seifim" localSheetId="10">#REF!</definedName>
    <definedName name="seifim" localSheetId="6">#REF!</definedName>
    <definedName name="seifim">#REF!</definedName>
    <definedName name="sencount" hidden="1">1</definedName>
    <definedName name="Series_Code" localSheetId="10">[5]FXL!$A$16:$DK$16</definedName>
    <definedName name="Series_Code">[6]FXL!$A$16:$DK$16</definedName>
    <definedName name="_xlnm.Print_Area" localSheetId="0">'לוח 1'!$A$1:$N$24</definedName>
    <definedName name="_xlnm.Print_Area" localSheetId="9">'לוח 10'!$A$1:$K$16</definedName>
    <definedName name="_xlnm.Print_Area" localSheetId="10">'לוח 11'!$A$1:$L$23</definedName>
    <definedName name="_xlnm.Print_Area" localSheetId="1">'לוח 2'!$A$1:$T$59</definedName>
    <definedName name="_xlnm.Print_Area" localSheetId="2">'לוח 3'!$A$1:$M$30</definedName>
    <definedName name="_xlnm.Print_Area" localSheetId="3">'לוח 4'!$A$1:$J$30</definedName>
    <definedName name="_xlnm.Print_Area" localSheetId="4">'לוח 5'!$A$1:$I$22</definedName>
    <definedName name="_xlnm.Print_Area" localSheetId="5">'לוח 6'!$A$1:$U$26</definedName>
    <definedName name="_xlnm.Print_Area" localSheetId="6">'לוח 7'!$A$1:$U$18</definedName>
    <definedName name="_xlnm.Print_Area" localSheetId="7">'לוח 8'!$A$1:$K$37</definedName>
    <definedName name="_xlnm.Print_Area" localSheetId="8">'לוח 9'!$A$1:$Z$33</definedName>
    <definedName name="wrn.מדד._.העמלות." localSheetId="10" hidden="1">{#N/A,#N/A,FALSE,"לוחות לפי פרוש";#N/A,#N/A,FALSE,"מזרחי ";#N/A,#N/A,FALSE,"בינלאומי";#N/A,#N/A,FALSE,"דיסקונט ";#N/A,#N/A,FALSE,"לאומי ";#N/A,#N/A,FALSE,"פועלים ";#N/A,#N/A,FALSE,"הכנה ללוח 2";#N/A,#N/A,FALSE,"שע""ח";#N/A,#N/A,FALSE,"משקלות";#N/A,#N/A,FALSE,"הכנה ללוח 1"}</definedName>
    <definedName name="wrn.מדד._.העמלות." localSheetId="6" hidden="1">{#N/A,#N/A,FALSE,"לוחות לפי פרוש";#N/A,#N/A,FALSE,"מזרחי ";#N/A,#N/A,FALSE,"בינלאומי";#N/A,#N/A,FALSE,"דיסקונט ";#N/A,#N/A,FALSE,"לאומי ";#N/A,#N/A,FALSE,"פועלים ";#N/A,#N/A,FALSE,"הכנה ללוח 2";#N/A,#N/A,FALSE,"שע""ח";#N/A,#N/A,FALSE,"משקלות";#N/A,#N/A,FALSE,"הכנה ללוח 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WWW" localSheetId="10">#REF!</definedName>
    <definedName name="WWW" localSheetId="6">#REF!</definedName>
    <definedName name="WWW">#REF!</definedName>
    <definedName name="דיסקונט" localSheetId="10" hidden="1">{#N/A,#N/A,FALSE,"לוחות לפי פרוש";#N/A,#N/A,FALSE,"מזרחי ";#N/A,#N/A,FALSE,"בינלאומי";#N/A,#N/A,FALSE,"דיסקונט ";#N/A,#N/A,FALSE,"לאומי ";#N/A,#N/A,FALSE,"פועלים ";#N/A,#N/A,FALSE,"הכנה ללוח 2";#N/A,#N/A,FALSE,"שע""ח";#N/A,#N/A,FALSE,"משקלות";#N/A,#N/A,FALSE,"הכנה ללוח 1"}</definedName>
    <definedName name="דיסקונט" localSheetId="6" hidden="1">{#N/A,#N/A,FALSE,"לוחות לפי פרוש";#N/A,#N/A,FALSE,"מזרחי ";#N/A,#N/A,FALSE,"בינלאומי";#N/A,#N/A,FALSE,"דיסקונט ";#N/A,#N/A,FALSE,"לאומי ";#N/A,#N/A,FALSE,"פועלים ";#N/A,#N/A,FALSE,"הכנה ללוח 2";#N/A,#N/A,FALSE,"שע""ח";#N/A,#N/A,FALSE,"משקלות";#N/A,#N/A,FALSE,"הכנה ללוח 1"}</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נכבג" localSheetId="10" hidden="1">{#N/A,#N/A,FALSE,"לוחות לפי פרוש";#N/A,#N/A,FALSE,"מזרחי ";#N/A,#N/A,FALSE,"בינלאומי";#N/A,#N/A,FALSE,"דיסקונט ";#N/A,#N/A,FALSE,"לאומי ";#N/A,#N/A,FALSE,"פועלים ";#N/A,#N/A,FALSE,"הכנה ללוח 2";#N/A,#N/A,FALSE,"שע""ח";#N/A,#N/A,FALSE,"משקלות";#N/A,#N/A,FALSE,"הכנה ללוח 1"}</definedName>
    <definedName name="נכבג" localSheetId="6" hidden="1">{#N/A,#N/A,FALSE,"לוחות לפי פרוש";#N/A,#N/A,FALSE,"מזרחי ";#N/A,#N/A,FALSE,"בינלאומי";#N/A,#N/A,FALSE,"דיסקונט ";#N/A,#N/A,FALSE,"לאומי ";#N/A,#N/A,FALSE,"פועלים ";#N/A,#N/A,FALSE,"הכנה ללוח 2";#N/A,#N/A,FALSE,"שע""ח";#N/A,#N/A,FALSE,"משקלות";#N/A,#N/A,FALSE,"הכנה ללוח 1"}</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4" i="12" l="1"/>
  <c r="J34" i="12"/>
  <c r="I34" i="12"/>
  <c r="G34" i="12"/>
  <c r="F34" i="12"/>
  <c r="K33" i="12"/>
  <c r="J33" i="12"/>
  <c r="I33" i="12"/>
  <c r="G33" i="12"/>
  <c r="F33" i="12"/>
  <c r="K32" i="12"/>
  <c r="J32" i="12"/>
  <c r="I32" i="12"/>
  <c r="G32" i="12"/>
  <c r="F32" i="12"/>
  <c r="K31" i="12"/>
  <c r="J31" i="12"/>
  <c r="I31" i="12"/>
  <c r="G31" i="12"/>
  <c r="F31" i="12"/>
  <c r="K30" i="12"/>
  <c r="J30" i="12"/>
  <c r="I30" i="12"/>
  <c r="G30" i="12"/>
  <c r="F30" i="12"/>
  <c r="K29" i="12"/>
  <c r="J29" i="12"/>
  <c r="I29" i="12"/>
  <c r="G29" i="12"/>
  <c r="F29" i="12"/>
  <c r="K28" i="12"/>
  <c r="J28" i="12"/>
  <c r="I28" i="12"/>
  <c r="G28" i="12"/>
  <c r="F28" i="12"/>
  <c r="K27" i="12"/>
  <c r="J27" i="12"/>
  <c r="I27" i="12"/>
  <c r="G27" i="12"/>
  <c r="F27" i="12"/>
  <c r="K26" i="12"/>
  <c r="J26" i="12"/>
  <c r="I26" i="12"/>
  <c r="G26" i="12"/>
  <c r="F26" i="12"/>
  <c r="K25" i="12"/>
  <c r="J25" i="12"/>
  <c r="I25" i="12"/>
  <c r="G25" i="12"/>
  <c r="F25" i="12"/>
  <c r="K24" i="12"/>
  <c r="J24" i="12"/>
  <c r="I24" i="12"/>
  <c r="G24" i="12"/>
  <c r="F24" i="12"/>
  <c r="K23" i="12"/>
  <c r="J23" i="12"/>
  <c r="I23" i="12"/>
  <c r="G23" i="12"/>
  <c r="F23" i="12"/>
  <c r="G21" i="12"/>
  <c r="F21" i="12"/>
  <c r="K20" i="12"/>
  <c r="J20" i="12"/>
  <c r="I20" i="12"/>
  <c r="G20" i="12"/>
  <c r="F20" i="12"/>
  <c r="K19" i="12"/>
  <c r="J19" i="12"/>
  <c r="I19" i="12"/>
  <c r="G19" i="12"/>
  <c r="F19" i="12"/>
  <c r="K18" i="12"/>
  <c r="J18" i="12"/>
  <c r="I18" i="12"/>
  <c r="G18" i="12"/>
  <c r="F18" i="12"/>
  <c r="K17" i="12"/>
  <c r="J17" i="12"/>
  <c r="I17" i="12"/>
  <c r="G17" i="12"/>
  <c r="F17" i="12"/>
  <c r="K16" i="12"/>
  <c r="J16" i="12"/>
  <c r="I16" i="12"/>
  <c r="G16" i="12"/>
  <c r="F16" i="12"/>
  <c r="K15" i="12"/>
  <c r="J15" i="12"/>
  <c r="I15" i="12"/>
  <c r="G15" i="12"/>
  <c r="F15" i="12"/>
  <c r="K14" i="12"/>
  <c r="J14" i="12"/>
  <c r="I14" i="12"/>
  <c r="G14" i="12"/>
  <c r="F14" i="12"/>
  <c r="K13" i="12"/>
  <c r="J13" i="12"/>
  <c r="I13" i="12"/>
  <c r="G13" i="12"/>
  <c r="F13" i="12"/>
  <c r="K12" i="12"/>
  <c r="J12" i="12"/>
  <c r="I12" i="12"/>
  <c r="G12" i="12"/>
  <c r="F12" i="12"/>
  <c r="K10" i="12"/>
  <c r="J10" i="12"/>
  <c r="I10" i="12"/>
  <c r="G10" i="12"/>
  <c r="F10" i="12"/>
  <c r="K9" i="12"/>
  <c r="J9" i="12"/>
  <c r="I9" i="12"/>
  <c r="G9" i="12"/>
  <c r="F9" i="12"/>
  <c r="K8" i="12"/>
  <c r="J8" i="12"/>
  <c r="I8" i="12"/>
  <c r="G8" i="12"/>
  <c r="F8" i="12"/>
  <c r="E6" i="10" l="1"/>
  <c r="J6" i="10"/>
  <c r="O6" i="10"/>
  <c r="T6" i="10"/>
  <c r="E7" i="10"/>
  <c r="J7" i="10"/>
  <c r="O7" i="10"/>
  <c r="T7" i="10"/>
  <c r="E8" i="10"/>
  <c r="J8" i="10"/>
  <c r="O8" i="10"/>
  <c r="T8" i="10"/>
  <c r="E9" i="10"/>
  <c r="J9" i="10"/>
  <c r="O9" i="10"/>
  <c r="T9" i="10"/>
  <c r="E10" i="10"/>
  <c r="J10" i="10"/>
  <c r="O10" i="10"/>
  <c r="T10" i="10"/>
  <c r="E11" i="10"/>
  <c r="J11" i="10"/>
  <c r="O11" i="10"/>
  <c r="T11" i="10"/>
  <c r="E12" i="10"/>
  <c r="J12" i="10"/>
  <c r="O12" i="10"/>
  <c r="T12" i="10"/>
  <c r="E13" i="10"/>
  <c r="J13" i="10"/>
  <c r="O13" i="10"/>
  <c r="T13" i="10"/>
  <c r="E14" i="10"/>
  <c r="J14" i="10"/>
  <c r="O14" i="10"/>
  <c r="T14" i="10"/>
  <c r="E15" i="10"/>
  <c r="J15" i="10"/>
  <c r="O15" i="10"/>
  <c r="T15" i="10"/>
  <c r="E16" i="10"/>
  <c r="J16" i="10"/>
  <c r="O16" i="10"/>
  <c r="T16" i="10"/>
  <c r="E17" i="10"/>
  <c r="J17" i="10"/>
  <c r="O17" i="10"/>
  <c r="T17" i="10"/>
  <c r="E18" i="10"/>
  <c r="J18" i="10"/>
  <c r="O18" i="10"/>
  <c r="T18" i="10"/>
  <c r="E19" i="10"/>
  <c r="J19" i="10"/>
  <c r="O19" i="10"/>
  <c r="T19" i="10"/>
  <c r="E20" i="10"/>
  <c r="J20" i="10"/>
  <c r="O20" i="10"/>
  <c r="T20" i="10"/>
  <c r="E21" i="10"/>
  <c r="J21" i="10"/>
  <c r="O21" i="10"/>
  <c r="T21" i="10"/>
  <c r="E22" i="10"/>
  <c r="J22" i="10"/>
  <c r="O22" i="10"/>
  <c r="T22" i="10"/>
  <c r="E23" i="10"/>
  <c r="J23" i="10"/>
  <c r="O23" i="10"/>
  <c r="T23" i="10"/>
  <c r="E34" i="10"/>
  <c r="J34" i="10"/>
  <c r="O34" i="10"/>
  <c r="E35" i="10"/>
  <c r="J35" i="10"/>
  <c r="O35" i="10"/>
  <c r="E36" i="10"/>
  <c r="J36" i="10"/>
  <c r="O36" i="10"/>
  <c r="E37" i="10"/>
  <c r="J37" i="10"/>
  <c r="O37" i="10"/>
  <c r="E38" i="10"/>
  <c r="J38" i="10"/>
  <c r="O38" i="10"/>
  <c r="E39" i="10"/>
  <c r="J39" i="10"/>
  <c r="O39" i="10"/>
  <c r="E40" i="10"/>
  <c r="J40" i="10"/>
  <c r="O40" i="10"/>
  <c r="E41" i="10"/>
  <c r="J41" i="10"/>
  <c r="O41" i="10"/>
  <c r="E42" i="10"/>
  <c r="J42" i="10"/>
  <c r="O42" i="10"/>
  <c r="E43" i="10"/>
  <c r="J43" i="10"/>
  <c r="O43" i="10"/>
  <c r="E44" i="10"/>
  <c r="J44" i="10"/>
  <c r="O44" i="10"/>
  <c r="E45" i="10"/>
  <c r="J45" i="10"/>
  <c r="O45" i="10"/>
  <c r="E46" i="10"/>
  <c r="J46" i="10"/>
  <c r="O46" i="10"/>
  <c r="E47" i="10"/>
  <c r="J47" i="10"/>
  <c r="O47" i="10"/>
  <c r="E48" i="10"/>
  <c r="J48" i="10"/>
  <c r="O48" i="10"/>
  <c r="E49" i="10"/>
  <c r="J49" i="10"/>
  <c r="O49" i="10"/>
  <c r="E50" i="10"/>
  <c r="J50" i="10"/>
  <c r="O50" i="10"/>
  <c r="E51" i="10"/>
  <c r="J51" i="10"/>
  <c r="O51" i="10"/>
  <c r="L5" i="9" l="1"/>
  <c r="K5" i="9"/>
  <c r="J5" i="9"/>
  <c r="I5" i="9"/>
  <c r="H5" i="9"/>
  <c r="F5" i="9"/>
  <c r="E5" i="9"/>
  <c r="D5" i="9"/>
  <c r="T29" i="8"/>
  <c r="Q29" i="8"/>
  <c r="N29" i="8"/>
  <c r="K29" i="8"/>
  <c r="H29" i="8"/>
  <c r="E29" i="8"/>
  <c r="T28" i="8"/>
  <c r="Q28" i="8"/>
  <c r="N28" i="8"/>
  <c r="K28" i="8"/>
  <c r="H28" i="8"/>
  <c r="E28" i="8"/>
  <c r="T27" i="8"/>
  <c r="Q27" i="8"/>
  <c r="N27" i="8"/>
  <c r="K27" i="8"/>
  <c r="H27" i="8"/>
  <c r="E27" i="8"/>
  <c r="T26" i="8"/>
  <c r="Q26" i="8"/>
  <c r="N26" i="8"/>
  <c r="K26" i="8"/>
  <c r="H26" i="8"/>
  <c r="E26" i="8"/>
  <c r="T25" i="8"/>
  <c r="Q25" i="8"/>
  <c r="N25" i="8"/>
  <c r="K25" i="8"/>
  <c r="H25" i="8"/>
  <c r="E25" i="8"/>
  <c r="T24" i="8"/>
  <c r="Q24" i="8"/>
  <c r="N24" i="8"/>
  <c r="K24" i="8"/>
  <c r="H24" i="8"/>
  <c r="E24" i="8"/>
  <c r="T23" i="8"/>
  <c r="Q23" i="8"/>
  <c r="N23" i="8"/>
  <c r="K23" i="8"/>
  <c r="H23" i="8"/>
  <c r="E23" i="8"/>
  <c r="T22" i="8"/>
  <c r="Q22" i="8"/>
  <c r="N22" i="8"/>
  <c r="K22" i="8"/>
  <c r="H22" i="8"/>
  <c r="E22" i="8"/>
  <c r="S18" i="8"/>
  <c r="P18" i="8"/>
  <c r="M18" i="8"/>
  <c r="J18" i="8"/>
  <c r="G18" i="8"/>
  <c r="D18" i="8"/>
  <c r="Z15" i="8"/>
  <c r="W15" i="8"/>
  <c r="T15" i="8"/>
  <c r="Q15" i="8"/>
  <c r="N15" i="8"/>
  <c r="K15" i="8"/>
  <c r="H15" i="8"/>
  <c r="E15" i="8"/>
  <c r="Z14" i="8"/>
  <c r="W14" i="8"/>
  <c r="T14" i="8"/>
  <c r="Q14" i="8"/>
  <c r="N14" i="8"/>
  <c r="K14" i="8"/>
  <c r="H14" i="8"/>
  <c r="E14" i="8"/>
  <c r="Z13" i="8"/>
  <c r="W13" i="8"/>
  <c r="T13" i="8"/>
  <c r="Q13" i="8"/>
  <c r="N13" i="8"/>
  <c r="K13" i="8"/>
  <c r="H13" i="8"/>
  <c r="E13" i="8"/>
  <c r="Z12" i="8"/>
  <c r="W12" i="8"/>
  <c r="T12" i="8"/>
  <c r="Q12" i="8"/>
  <c r="N12" i="8"/>
  <c r="K12" i="8"/>
  <c r="H12" i="8"/>
  <c r="E12" i="8"/>
  <c r="Z11" i="8"/>
  <c r="W11" i="8"/>
  <c r="T11" i="8"/>
  <c r="Q11" i="8"/>
  <c r="N11" i="8"/>
  <c r="K11" i="8"/>
  <c r="H11" i="8"/>
  <c r="E11" i="8"/>
  <c r="Z10" i="8"/>
  <c r="W10" i="8"/>
  <c r="T10" i="8"/>
  <c r="Q10" i="8"/>
  <c r="N10" i="8"/>
  <c r="K10" i="8"/>
  <c r="H10" i="8"/>
  <c r="E10" i="8"/>
  <c r="Z9" i="8"/>
  <c r="W9" i="8"/>
  <c r="T9" i="8"/>
  <c r="Q9" i="8"/>
  <c r="N9" i="8"/>
  <c r="K9" i="8"/>
  <c r="H9" i="8"/>
  <c r="E9" i="8"/>
  <c r="Z8" i="8"/>
  <c r="W8" i="8"/>
  <c r="T8" i="8"/>
  <c r="Q8" i="8"/>
  <c r="N8" i="8"/>
  <c r="K8" i="8"/>
  <c r="H8" i="8"/>
  <c r="E8" i="8"/>
  <c r="Y4" i="8"/>
  <c r="V4" i="8"/>
  <c r="S4" i="8"/>
  <c r="P4" i="8"/>
  <c r="M4" i="8"/>
  <c r="J4" i="8"/>
  <c r="D25" i="7"/>
  <c r="D23" i="7"/>
  <c r="F16" i="7"/>
  <c r="B16" i="7"/>
  <c r="D13" i="7"/>
  <c r="A2" i="7"/>
  <c r="K15" i="6"/>
  <c r="J15" i="6"/>
  <c r="I15" i="6"/>
  <c r="G15" i="6"/>
  <c r="F15" i="6"/>
  <c r="K14" i="6"/>
  <c r="J14" i="6"/>
  <c r="I14" i="6"/>
  <c r="G14" i="6"/>
  <c r="F14" i="6"/>
  <c r="K13" i="6"/>
  <c r="J13" i="6"/>
  <c r="I13" i="6"/>
  <c r="G13" i="6"/>
  <c r="F13" i="6"/>
  <c r="K12" i="6"/>
  <c r="J12" i="6"/>
  <c r="I12" i="6"/>
  <c r="G12" i="6"/>
  <c r="F12" i="6"/>
  <c r="K11" i="6"/>
  <c r="J11" i="6"/>
  <c r="I11" i="6"/>
  <c r="G11" i="6"/>
  <c r="F11" i="6"/>
  <c r="K10" i="6"/>
  <c r="J10" i="6"/>
  <c r="I10" i="6"/>
  <c r="G10" i="6"/>
  <c r="F10" i="6"/>
  <c r="K9" i="6"/>
  <c r="J9" i="6"/>
  <c r="I9" i="6"/>
  <c r="G9" i="6"/>
  <c r="F9" i="6"/>
  <c r="K8" i="6"/>
  <c r="J8" i="6"/>
  <c r="I8" i="6"/>
  <c r="G8" i="6"/>
  <c r="F8" i="6"/>
  <c r="K7" i="6"/>
  <c r="J7" i="6"/>
  <c r="I7" i="6"/>
  <c r="G7" i="6"/>
  <c r="F7" i="6"/>
  <c r="U4" i="5"/>
  <c r="T4" i="5"/>
  <c r="R4" i="5"/>
  <c r="Q4" i="5"/>
  <c r="O4" i="5"/>
  <c r="N4" i="5"/>
  <c r="L4" i="5"/>
  <c r="K4" i="5"/>
  <c r="I4" i="5"/>
  <c r="H4" i="5"/>
  <c r="F4" i="5"/>
  <c r="E4" i="5"/>
  <c r="U4" i="4"/>
  <c r="T4" i="4"/>
  <c r="R4" i="4"/>
  <c r="Q4" i="4"/>
  <c r="O4" i="4"/>
  <c r="N4" i="4"/>
  <c r="L4" i="4"/>
  <c r="K4" i="4"/>
  <c r="I4" i="4"/>
  <c r="H4" i="4"/>
  <c r="F4" i="4"/>
  <c r="E4" i="4"/>
  <c r="M26" i="3"/>
  <c r="I26" i="3"/>
  <c r="E26" i="3"/>
  <c r="M25" i="3"/>
  <c r="I25" i="3"/>
  <c r="E25" i="3"/>
  <c r="M24" i="3"/>
  <c r="I24" i="3"/>
  <c r="E24" i="3"/>
  <c r="M23" i="3"/>
  <c r="I23" i="3"/>
  <c r="E23" i="3"/>
  <c r="M22" i="3"/>
  <c r="I22" i="3"/>
  <c r="E22" i="3"/>
  <c r="M21" i="3"/>
  <c r="I21" i="3"/>
  <c r="E21" i="3"/>
  <c r="M20" i="3"/>
  <c r="I20" i="3"/>
  <c r="E20" i="3"/>
  <c r="M15" i="3"/>
  <c r="I15" i="3"/>
  <c r="E15" i="3"/>
  <c r="M14" i="3"/>
  <c r="I14" i="3"/>
  <c r="E14" i="3"/>
  <c r="M13" i="3"/>
  <c r="I13" i="3"/>
  <c r="E13" i="3"/>
  <c r="M12" i="3"/>
  <c r="I12" i="3"/>
  <c r="E12" i="3"/>
  <c r="M11" i="3"/>
  <c r="I11" i="3"/>
  <c r="E11" i="3"/>
  <c r="M10" i="3"/>
  <c r="I10" i="3"/>
  <c r="E10" i="3"/>
  <c r="M9" i="3"/>
  <c r="I9" i="3"/>
  <c r="E9" i="3"/>
</calcChain>
</file>

<file path=xl/sharedStrings.xml><?xml version="1.0" encoding="utf-8"?>
<sst xmlns="http://schemas.openxmlformats.org/spreadsheetml/2006/main" count="458" uniqueCount="264">
  <si>
    <t>יוני 2024</t>
  </si>
  <si>
    <t>הנכסים</t>
  </si>
  <si>
    <t>ההתחייבויות</t>
  </si>
  <si>
    <t>היתרה השנתית הממוצעת (מיליוני ₪)</t>
  </si>
  <si>
    <t>הכנסות המימון</t>
  </si>
  <si>
    <t>היתרה השנתית הממוצעת
(מיליוני ש"ח)</t>
  </si>
  <si>
    <t>הוצאות המימון</t>
  </si>
  <si>
    <t>שיעור ההוצאה</t>
  </si>
  <si>
    <t>פער הריבית</t>
  </si>
  <si>
    <t>אשראי לציבור</t>
  </si>
  <si>
    <t>פיקדונות הציבור</t>
  </si>
  <si>
    <t>פיקדונות בבנקים</t>
  </si>
  <si>
    <t>פיקדונות מבנקים</t>
  </si>
  <si>
    <t>פיקדונות בבנקים מרכזיים</t>
  </si>
  <si>
    <t>פיקדונות מבנקים מרכזיים</t>
  </si>
  <si>
    <t>אג"ח</t>
  </si>
  <si>
    <t>סך הנכסים נושאי הריבית</t>
  </si>
  <si>
    <t>סך ההתחייבויות נושאות הריבית</t>
  </si>
  <si>
    <t>יוני 2023</t>
  </si>
  <si>
    <t>היתרה השנתית הממוצעת (מיליוני ש"ח)</t>
  </si>
  <si>
    <t>1) ההתחייבויות והנכסים האחרים כוללים בין השאר גם אשראי לממשלה ופיקדונות שלה וניירות ערך שהושאלו/ נשאלו בהסכמי מכר חוזר.</t>
  </si>
  <si>
    <t>2) המרווח הפיננסי הינו היחס שבין הכנסות הריבית נטו לבין סך הנכסים נושאי הריבית. המרווח מוצג באחוזים ומחושב במונחים שנתיים.</t>
  </si>
  <si>
    <t>המקור: דוחות כספיים לציבור ועיבודי הפיקוח על הבנקים.</t>
  </si>
  <si>
    <t>(אחוזים)</t>
  </si>
  <si>
    <t>לאומי</t>
  </si>
  <si>
    <t>הפועלים</t>
  </si>
  <si>
    <t>מזרחי טפחות</t>
  </si>
  <si>
    <t>דיסקונט</t>
  </si>
  <si>
    <t>הבינלאומי</t>
  </si>
  <si>
    <t>ירושלים</t>
  </si>
  <si>
    <t>סך המערכת</t>
  </si>
  <si>
    <r>
      <t>העלות ליחידת תפוקה</t>
    </r>
    <r>
      <rPr>
        <vertAlign val="superscript"/>
        <sz val="10"/>
        <color theme="1"/>
        <rFont val="Assistant"/>
      </rPr>
      <t>4</t>
    </r>
  </si>
  <si>
    <r>
      <t>יחס היעילות</t>
    </r>
    <r>
      <rPr>
        <vertAlign val="superscript"/>
        <sz val="10"/>
        <color theme="1"/>
        <rFont val="Assistant"/>
      </rPr>
      <t>5</t>
    </r>
  </si>
  <si>
    <t>1) היחס בין סך ההוצאות התפעוליות והאחרות ליתרת הנכסים הממוצעת (average cost).</t>
  </si>
  <si>
    <t>2) היחס בין סך ההוצאות התפעוליות והאחרות לסך ההכנסות מריבית נטו וההכנסות שאינן מריבית (cost to income).</t>
  </si>
  <si>
    <t>3) נתוני קבוצת הפועלים אינם כוללים את קבוצת ישראכרט. החל משנת 2019, נתוני קבוצת לאומי אינם כוללים את קבוצת לאומי קארד.</t>
  </si>
  <si>
    <t>4) המיזוג עם אגוד ברבעון האחרון של 2020 היטה כלפי מטה את יחס עלות יחידת תפוקה לשנת 2020.</t>
  </si>
  <si>
    <t>5) החל מהדיווח השנתי ל-2020 נתוני קבוצת מזרחי כוללים את בנק אגוד.</t>
  </si>
  <si>
    <t>יוני 2023 - יוני 2024 | מיליוני ש"ח</t>
  </si>
  <si>
    <t>השפעת הכמות</t>
  </si>
  <si>
    <t>השפעת המחיר</t>
  </si>
  <si>
    <t>שינוי נטו</t>
  </si>
  <si>
    <t>השפעת הכמות בצד הנכסים</t>
  </si>
  <si>
    <t>השפעת הכמות בצד ההתחייבויות</t>
  </si>
  <si>
    <t>השפעת הכמות נטו</t>
  </si>
  <si>
    <t>השפעת המחיר בצד הנכסים</t>
  </si>
  <si>
    <t>השפעת המחיר בצד ההתחייבויות</t>
  </si>
  <si>
    <t>השפעת המחיר נטו</t>
  </si>
  <si>
    <t>השינוי נטו בצד הנכסים</t>
  </si>
  <si>
    <t>השינוי נטו בצד ההתחייבויות</t>
  </si>
  <si>
    <t>התרומה להכנסות הריבית נטו</t>
  </si>
  <si>
    <t>אשראי/ פיקדונות הציבור בישראל</t>
  </si>
  <si>
    <t>אשראי/ פיקדונות הציבור בחו"ל</t>
  </si>
  <si>
    <t>סך אשראי/ פיקדונות הציבור</t>
  </si>
  <si>
    <t>נכסים/ התחייבויות נושאי ריבית אחרים בישראל</t>
  </si>
  <si>
    <t>נכסים/ התחייבויות נושאי ריבית אחרים בחו"ל</t>
  </si>
  <si>
    <t>סך נכסים/ התחייבויות נושאי ריבית אחרים</t>
  </si>
  <si>
    <t>סךהכנסות/ הוצאות הריבית</t>
  </si>
  <si>
    <t>1)השפעת הכמות מחושבת כמכפלה של השינוי ביתרה המאזנית (התקופה הנוכחית לעומת אשתקד) במחיר בתקופה הנוכחית, מחולקת באלף</t>
  </si>
  <si>
    <t>2)השפעת המחיר מחושבת כמכפלה של השינוי במחיר (התקופה הנוכחית לעומת אשתקד) ביתרה המאזנית בתקופה המקבילה אשתקד, מחולקת באלף</t>
  </si>
  <si>
    <t>התפלגות ההון ויחסי ההון בסך מערכת הבנקאות, דצמבר 2023 ויוני 2024</t>
  </si>
  <si>
    <t>סך מערכת הבנקאות</t>
  </si>
  <si>
    <t>דצמבר 2023</t>
  </si>
  <si>
    <t>(מיליוני ש"ח)</t>
  </si>
  <si>
    <t xml:space="preserve">בסיס ההון
</t>
  </si>
  <si>
    <t>סיכון האשראי</t>
  </si>
  <si>
    <t xml:space="preserve">     סך החשיפות לאחר המרה לאשראי</t>
  </si>
  <si>
    <t>סיכוני השוק</t>
  </si>
  <si>
    <t>הסיכון התפעולי</t>
  </si>
  <si>
    <t>סך הסעיפים המשוקללים</t>
  </si>
  <si>
    <t>יחס ההון העצמי רובד 1</t>
  </si>
  <si>
    <t xml:space="preserve">יחס הלימות ההון הכולל </t>
  </si>
  <si>
    <t>יחס ההון העצמי רובד 1 המזערי הנדרש</t>
  </si>
  <si>
    <t>יחס ההון הכולל המזערי הנדרש</t>
  </si>
  <si>
    <t>1) כולל הזכויות של בעלי מניות חיצוניים, על פי מאזני הקבוצות.</t>
  </si>
  <si>
    <t>2) לאחר ניכויים.</t>
  </si>
  <si>
    <t>3) אחוזים.</t>
  </si>
  <si>
    <t>המקור: דוחות כספיים לציבור, דיווחים לפיקוח על הבנקים ועיבודי הפיקוח על הבנקים.</t>
  </si>
  <si>
    <r>
      <t xml:space="preserve">ההון העצמי רובד 1 </t>
    </r>
    <r>
      <rPr>
        <vertAlign val="superscript"/>
        <sz val="10"/>
        <color theme="1"/>
        <rFont val="Assistant"/>
      </rPr>
      <t>1,2</t>
    </r>
  </si>
  <si>
    <r>
      <t xml:space="preserve">הון רובד </t>
    </r>
    <r>
      <rPr>
        <vertAlign val="superscript"/>
        <sz val="10"/>
        <color theme="1"/>
        <rFont val="Assistant"/>
      </rPr>
      <t>2</t>
    </r>
    <r>
      <rPr>
        <sz val="10"/>
        <color theme="1"/>
        <rFont val="Assistant"/>
      </rPr>
      <t>2</t>
    </r>
  </si>
  <si>
    <r>
      <t xml:space="preserve">    משקל סיכון ממוצע </t>
    </r>
    <r>
      <rPr>
        <vertAlign val="superscript"/>
        <sz val="10"/>
        <color theme="1"/>
        <rFont val="Assistant"/>
      </rPr>
      <t>3</t>
    </r>
    <r>
      <rPr>
        <sz val="10"/>
        <color theme="1"/>
        <rFont val="Assistant"/>
      </rPr>
      <t>(RWA)</t>
    </r>
  </si>
  <si>
    <t>הון רובד 1</t>
  </si>
  <si>
    <t>חשיפות מאזניות</t>
  </si>
  <si>
    <t>חשיפות בגין נגזרים</t>
  </si>
  <si>
    <t>חשיפות בגין עסקאות מימון ניירות ערך</t>
  </si>
  <si>
    <t>חשיפות חוץ מאזניות</t>
  </si>
  <si>
    <t>סך חשיפות</t>
  </si>
  <si>
    <t>יחס מינוף</t>
  </si>
  <si>
    <t>יחס מינוף נדרש</t>
  </si>
  <si>
    <t>עסקאות במכשירים פיננסיים חוץ-מאזניים שבהן הסכום הנקוב מייצג סיכון אשראי,</t>
  </si>
  <si>
    <t>סך מערכת הבנקאות, 2022- יוני 2024</t>
  </si>
  <si>
    <t>היתרות לסוף השנה</t>
  </si>
  <si>
    <t>שיעור השינוי לעומת דצמבר 2022</t>
  </si>
  <si>
    <t>שיעור השינוי לעומת דצמבר 2023</t>
  </si>
  <si>
    <t>התפלגות</t>
  </si>
  <si>
    <t>דצמבר 2022</t>
  </si>
  <si>
    <t>אשראי תעודות</t>
  </si>
  <si>
    <t>ערבויות להבטחת אשראי</t>
  </si>
  <si>
    <t>ערבויות לרוכשי דירות</t>
  </si>
  <si>
    <t>ערבויות והתחייבויות אחרות</t>
  </si>
  <si>
    <t>מסגרות של כרטיסי אשראי שלא נוצלו</t>
  </si>
  <si>
    <t>מסגרות חח"ד ומסגרות אשראי אחרות בחשבונות לפי דרישה שלא נוצלו</t>
  </si>
  <si>
    <t>התחייבויות בלתי חוזרות לתת אשראי שאושר ועדיין לא ניתן</t>
  </si>
  <si>
    <t>התחייבויות להוצאת ערבות</t>
  </si>
  <si>
    <t>סך הכל</t>
  </si>
  <si>
    <r>
      <t>שיעור ההכנסה</t>
    </r>
    <r>
      <rPr>
        <vertAlign val="superscript"/>
        <sz val="10"/>
        <color theme="1"/>
        <rFont val="Assistant"/>
      </rPr>
      <t>3</t>
    </r>
  </si>
  <si>
    <r>
      <t>נכסים אחרים</t>
    </r>
    <r>
      <rPr>
        <vertAlign val="superscript"/>
        <sz val="10"/>
        <rFont val="Assistant"/>
      </rPr>
      <t>1</t>
    </r>
  </si>
  <si>
    <r>
      <t>התחייבויות אחרות</t>
    </r>
    <r>
      <rPr>
        <vertAlign val="superscript"/>
        <sz val="10"/>
        <rFont val="Assistant"/>
      </rPr>
      <t>1</t>
    </r>
  </si>
  <si>
    <r>
      <t>התשואה נטו על נכסים נושאי ריבית (המרווח הפיננסי)</t>
    </r>
    <r>
      <rPr>
        <b/>
        <vertAlign val="superscript"/>
        <sz val="10"/>
        <color theme="1"/>
        <rFont val="Assistant"/>
      </rPr>
      <t>2</t>
    </r>
  </si>
  <si>
    <r>
      <t>שיעור ההכנסה</t>
    </r>
    <r>
      <rPr>
        <vertAlign val="superscript"/>
        <sz val="10"/>
        <rFont val="Assistant"/>
      </rPr>
      <t>3</t>
    </r>
  </si>
  <si>
    <t>תיק ניירות הערך של סך מערכת הבנקאות, דצמבר 2023 - יוני 2024</t>
  </si>
  <si>
    <t>בנק לאומי</t>
  </si>
  <si>
    <t>בנק הפועלים</t>
  </si>
  <si>
    <t>בנק מזרחי טפחות</t>
  </si>
  <si>
    <t>בנק דיסקונט</t>
  </si>
  <si>
    <t>הערך במאזן</t>
  </si>
  <si>
    <t xml:space="preserve">ההתפלגות </t>
  </si>
  <si>
    <t>(מיליוני ש''ח)</t>
  </si>
  <si>
    <t>ניירות ערך</t>
  </si>
  <si>
    <t>של ממשלת ישראל</t>
  </si>
  <si>
    <t>של ממשלות זרות</t>
  </si>
  <si>
    <t>של מוסדות פיננסיים בישראל</t>
  </si>
  <si>
    <t>של מוסדות פיננסיים זרים</t>
  </si>
  <si>
    <r>
      <t>מגובי נכסים או מגובי משכנתאות</t>
    </r>
    <r>
      <rPr>
        <vertAlign val="superscript"/>
        <sz val="10"/>
        <rFont val="Assistant"/>
      </rPr>
      <t>1</t>
    </r>
  </si>
  <si>
    <t>של אחרים בישראל</t>
  </si>
  <si>
    <t>של אחרים זרים</t>
  </si>
  <si>
    <t xml:space="preserve">מניות </t>
  </si>
  <si>
    <t>סך ניירות הערך</t>
  </si>
  <si>
    <t>בנק הבינאלומי</t>
  </si>
  <si>
    <t>בנק ירושלים</t>
  </si>
  <si>
    <r>
      <rPr>
        <vertAlign val="superscript"/>
        <sz val="9"/>
        <rFont val="Assistant"/>
      </rPr>
      <t>1</t>
    </r>
    <r>
      <rPr>
        <sz val="9"/>
        <rFont val="Assistant"/>
      </rPr>
      <t>אשר לניירות ערך מגובי משכנתאות (MBS) שהנפיקו סוכנויות ממשל בארה"ב (FHLMC ,FNMA ו-GNMA), אלה כלולים בסעיף "מגובי נכסים או מגובי משכנתאות" אם יש בגינם ערבות של הממשל ואם לאו.</t>
    </r>
  </si>
  <si>
    <r>
      <rPr>
        <vertAlign val="superscript"/>
        <sz val="9"/>
        <rFont val="Assistant"/>
      </rPr>
      <t>2</t>
    </r>
    <r>
      <rPr>
        <sz val="9"/>
        <rFont val="Assistant"/>
      </rPr>
      <t>כולל נתוני בנק אגוד (גם טרם מיזוגו לבנק מזרחי-טפחות).</t>
    </r>
  </si>
  <si>
    <r>
      <rPr>
        <b/>
        <sz val="9"/>
        <rFont val="Assistant"/>
      </rPr>
      <t xml:space="preserve">המקור: </t>
    </r>
    <r>
      <rPr>
        <sz val="9"/>
        <rFont val="Assistant"/>
      </rPr>
      <t>דוחות כספיים לציבור ועיבודי הפיקוח על הבנקים.</t>
    </r>
  </si>
  <si>
    <r>
      <t>סך מערכת הבנקאות</t>
    </r>
    <r>
      <rPr>
        <vertAlign val="superscript"/>
        <sz val="10"/>
        <rFont val="Assistant"/>
      </rPr>
      <t>2</t>
    </r>
  </si>
  <si>
    <t>יתרת האשראי לציבור, לפי ענפי המשק, סך מערכת הבנקאות דצמבר 2023 - יוני 2024</t>
  </si>
  <si>
    <r>
      <t>יתרת סיכון האשראי הכולל</t>
    </r>
    <r>
      <rPr>
        <vertAlign val="superscript"/>
        <sz val="10"/>
        <color theme="1"/>
        <rFont val="Assistant"/>
      </rPr>
      <t>1</t>
    </r>
  </si>
  <si>
    <r>
      <t>יתרת האשראי המאזני (חובות)</t>
    </r>
    <r>
      <rPr>
        <vertAlign val="superscript"/>
        <sz val="10"/>
        <color theme="1"/>
        <rFont val="Assistant"/>
      </rPr>
      <t>2</t>
    </r>
  </si>
  <si>
    <t>היתרה</t>
  </si>
  <si>
    <t>התפלגות האשראי לציבור</t>
  </si>
  <si>
    <t>השינויים באשראי</t>
  </si>
  <si>
    <t>פעילות לווים בישראל</t>
  </si>
  <si>
    <t>עסקי</t>
  </si>
  <si>
    <t>בינוי ונדל"ן</t>
  </si>
  <si>
    <t>מזה: בינוי</t>
  </si>
  <si>
    <t>מזה: פעילויות בנדל"ן</t>
  </si>
  <si>
    <t>שירותים פיננסיים</t>
  </si>
  <si>
    <t>מסחרי - אחר</t>
  </si>
  <si>
    <t>אנשים פרטיים</t>
  </si>
  <si>
    <t>אנשים פרטיים- הלוואות לדיור</t>
  </si>
  <si>
    <t>אנשים פרטיים- אחר</t>
  </si>
  <si>
    <t>פעילות לווים בחו"ל</t>
  </si>
  <si>
    <t>סך הכול</t>
  </si>
  <si>
    <t>1) כולל את סיכון האשראי המאזני וסיכון האשראי החוץ-מאזני.</t>
  </si>
  <si>
    <t>2) כולל את האשראי לציבור, למעט אג"ח וניירות ערך שנשאלו או נרכשו במסגרת הסכמי מכר חוזר.</t>
  </si>
  <si>
    <t>3) כולל מכשירים נגזרים אשר לא יועדו ליחסי גידור (מכשירי ALM) ומכשירים נגזרים אחרים.</t>
  </si>
  <si>
    <t>2) כולל את הרווחים/הפסדים מהשקעה באג"ח מוחזק לפידיון וזמינות למכירה וההכנסות/הוצאות שמומשו ושטרם מומשו מהתאמות לשווי הוגן של אג"ח למסחר.</t>
  </si>
  <si>
    <t>1) כולל את הרווחים/הפסדים מהשקעה במניות זמינות למכירה, רווחים ממכירת מניות חברות כלולות, דיבידנדים ורווחים/הפסדים מהתאמות לשווי הוגן של מניות למסחר.</t>
  </si>
  <si>
    <t>התשואה הכוללת לנכסים (ROA) (אחוזים)</t>
  </si>
  <si>
    <t>התשואה הכוללת להון, לאחר מס (ROE) (אחוזים)</t>
  </si>
  <si>
    <t>התשואה הכוללת להון, לפני מס (ROE) (אחוזים)</t>
  </si>
  <si>
    <t>הרווח הנקי המיוחס לבעלי המניות</t>
  </si>
  <si>
    <t>רווח לאחר מסים</t>
  </si>
  <si>
    <t>הפרשה למסים על הרווח</t>
  </si>
  <si>
    <t>רווח לפני מסים</t>
  </si>
  <si>
    <t>מזה: משכורות והוצאות נלוות</t>
  </si>
  <si>
    <t>סך ההוצאות התפעוליות והאחרות</t>
  </si>
  <si>
    <t>מזה: עמלות</t>
  </si>
  <si>
    <t>הפרשי שער</t>
  </si>
  <si>
    <r>
      <t>פעילות במכשירים נגזרים</t>
    </r>
    <r>
      <rPr>
        <vertAlign val="superscript"/>
        <sz val="10"/>
        <rFont val="Assistant"/>
      </rPr>
      <t>3</t>
    </r>
  </si>
  <si>
    <r>
      <t>אג"ח</t>
    </r>
    <r>
      <rPr>
        <vertAlign val="superscript"/>
        <sz val="10"/>
        <rFont val="Assistant"/>
      </rPr>
      <t>2</t>
    </r>
  </si>
  <si>
    <r>
      <t>מזה: מניות</t>
    </r>
    <r>
      <rPr>
        <vertAlign val="superscript"/>
        <sz val="10"/>
        <rFont val="Assistant"/>
      </rPr>
      <t>1</t>
    </r>
  </si>
  <si>
    <t>מזה: הכנסות מימון שאינן מריבית</t>
  </si>
  <si>
    <t>הכנסות שאינן מריבית</t>
  </si>
  <si>
    <t>הכנסות ריבית, נטו לאחר הוצאות בגין הפסדי אשראי</t>
  </si>
  <si>
    <t>הוצאות בגין הפסדי אשראי</t>
  </si>
  <si>
    <t>הכנסות ריבית, נטו</t>
  </si>
  <si>
    <t>הוצאות ריבית</t>
  </si>
  <si>
    <t>הכנסות ריבית</t>
  </si>
  <si>
    <t>שיעור השינוי באחוזים, יוני 2024 לעומת יוני 2023</t>
  </si>
  <si>
    <t>(מיליוני ש''ח, במחירים שוטפים)</t>
  </si>
  <si>
    <t>סעיפים עיקריים מדוח הרווח וההפסד המאוחד, סך מערכת הבנקאות יוני 2022 עד יוני 2023</t>
  </si>
  <si>
    <t>(המשך)</t>
  </si>
  <si>
    <t>מזרחי-טפחות</t>
  </si>
  <si>
    <t>סעיפים עיקריים מדוח רווח והפסד, סך מערכת הבנקאות, יוני 2023 - יוני 2024</t>
  </si>
  <si>
    <t>יחס ההון העצמי רובד 1  (אחוזים)</t>
  </si>
  <si>
    <t>יחס המינוף2 (אחוזים)</t>
  </si>
  <si>
    <t>התשואה להון –  ROE  
(אחוזים)</t>
  </si>
  <si>
    <t>יחס היעילות3</t>
  </si>
  <si>
    <t>יחס כיסוי הנזילות4,8 -  LCR
(אחוזים)</t>
  </si>
  <si>
    <t>שיעור השינוי של האשראי המאזני לציבור (אחוזים)</t>
  </si>
  <si>
    <t>יחס האשראי לפיקדונות</t>
  </si>
  <si>
    <t>יחס ההוצאה השנתית להפסדי אשראי לסך האשראי לציבור (אחוזים)</t>
  </si>
  <si>
    <t xml:space="preserve">מדד ריכוזיות הרפינדל5,8 (HHI) </t>
  </si>
  <si>
    <t>מרווחי התשואה בין אג"ח הבנקים לאג"ח ממשלתי6,8 (נקודות אחוז)</t>
  </si>
  <si>
    <t>יחס ערך השוק לערך בספרים7,8 (MV/BV)</t>
  </si>
  <si>
    <t>2015</t>
  </si>
  <si>
    <t>2016</t>
  </si>
  <si>
    <t>2017</t>
  </si>
  <si>
    <t>2018</t>
  </si>
  <si>
    <t>2019</t>
  </si>
  <si>
    <t>2020</t>
  </si>
  <si>
    <t>2021</t>
  </si>
  <si>
    <t>2022</t>
  </si>
  <si>
    <t>2023</t>
  </si>
  <si>
    <t xml:space="preserve">1) מחושב בהתאם להוראת ניהול בנקאי תקין 221. </t>
  </si>
  <si>
    <t xml:space="preserve">2) מחושב בהתאם להוראת ניהול בנקאי תקין 218. </t>
  </si>
  <si>
    <t>3)היחס בין סך ההוצאות התפעוליות והאחרות לסך ההכנסות מריבית נטו וההכנסות שאינן מריבית (cost to income).</t>
  </si>
  <si>
    <t xml:space="preserve">4)המדד יחס כיסוי הנזילות פותח בידי ועדת באזל במטרה לקדם את העמידות קצרת הטווח של פרופיל הנזילות בתאגידים הבנקאים. היחס מראה מהי כמות הנכסים הנזילים האיכותיים שתאגידים צריכים להחזיק כדי לשרוד בתרחיש קיצון משמעותי שנמשך 30 ימי־לוח. ליחס כיסוי הנזילות יש שני רכיבים: במונה – מלאי הנכסים הנזילים האיכותיים (HQLA, High Quality Liquid Assets). מלאי זה בנוי משתי רמות של נכסים: רמה 1 – נכסים איכותיים שהיקף החזקתם לא מוגבל; ורמה 2 – נכסים שהיקף החזקתם מוגבל ל-40% ממלאי הנכסים הנזילים האיכותיים. (רמה זו מחולקת לשתי רמות משנה: 2א' ו-2ב'; היקף החזקתם של נכסים ברמה האחרונה מוגבל ל-15%). במכנה – סך תזרים המזומנים היוצא נטו, דהיינו סך תזרים המזומנים היוצא הצפוי בתרחיש הקיצון, בניכוי סך תזרים המזומנים הנכנס הצפוי באותו תרחיש. את סך תזרים המזומנים היוצא הצפוי מחשבים על ידי הכפלת היתרות של סוגי־אב או סוגים שונים של התחייבויות מאזניות וחוץ־מאזניות בשיעורי משיכתן הצפויים (run off או drawn down). את סך תזרים המזומנים הנכנס הצפוי מחשבים על ידי הכפלת היתרות של חייבים חוזיים (contractual receivables) בשיעורי קבלתן הצפויים בתרחיש, עד לרף מצטבר של 75% מסך תזרים המזומנים היוצא הצפוי.   </t>
  </si>
  <si>
    <t>5)המדד מחושב סולו על בסיס אשראי.                               מדד הרפינדל-הירשמן לריכוזיות הענף, כאשר yi  = תפוקת בנק i (אשראי לציבור, נטו) בסך התפוקה y.</t>
  </si>
  <si>
    <t>6) הממוצע לחודש דצמבר של אותה שנה.</t>
  </si>
  <si>
    <t xml:space="preserve">7) בחישוב היחס MV/BV, הערך בספרים (BV) מחושב בפיגור של רבעון אחרי שווי השוק (MV).  החל מדצמבר 2014 הערך בספרים כולל השפעת זכויות עובדים ועלויות תוכנה.  </t>
  </si>
  <si>
    <t>8) מחושב עבור סך מערכת הבנקאות.</t>
  </si>
  <si>
    <t>9) החל מינואר 2022 הבנקים בישראל מיישמים שיטת הפרשה צופת פני עתיד (CECL). השינוי ביחסים נובע בין היתר מהמעבר לשיטת הפרשה זו.</t>
  </si>
  <si>
    <t>יוני 2023 - יוני 2024</t>
  </si>
  <si>
    <t>שיעור השינוי לעומת התקופה הקודמת אשתקד</t>
  </si>
  <si>
    <t>שיעור השינוי במהלך ששת החודשים הראשונים של שנת 2024</t>
  </si>
  <si>
    <t xml:space="preserve">במחירים שוטפים </t>
  </si>
  <si>
    <t>ההתפלגות</t>
  </si>
  <si>
    <t>מזומנים ופיקדונות בבנקים</t>
  </si>
  <si>
    <t>ניירות ערך שנשאלו או נרכשו במסגרת הסכמי מכר חוזר</t>
  </si>
  <si>
    <t>הפרשה להפסדי אשראי</t>
  </si>
  <si>
    <t>אשראי לציבור, נטו</t>
  </si>
  <si>
    <t>אשראי לממשלה</t>
  </si>
  <si>
    <t>השקעות בחברות בת ובחברות מסונפות</t>
  </si>
  <si>
    <t>בניינים וציוד</t>
  </si>
  <si>
    <t>נכסים בלתי מוחשיים ומוניטין</t>
  </si>
  <si>
    <t>נכסים בגין מכשירים נגזרים</t>
  </si>
  <si>
    <t>נכסים אחרים</t>
  </si>
  <si>
    <t>סך כל הנכסים</t>
  </si>
  <si>
    <t>פיקדונות הממשלה</t>
  </si>
  <si>
    <t>ניירות ערך שהושאלו או נמכרו במסגרת הסכמי רכש חוזר</t>
  </si>
  <si>
    <t>אג"ח וכתבי התחייבויות נדחים</t>
  </si>
  <si>
    <t>התחייבויות בגין מכשירים נגזרים</t>
  </si>
  <si>
    <t>התחייבויות אחרות</t>
  </si>
  <si>
    <t>סך כל ההתחייבויות</t>
  </si>
  <si>
    <t>זכויות שאינן מקנות שליטה</t>
  </si>
  <si>
    <t>הון עצמי המיוחס לבעלי מניות התאגיד הבנקאי</t>
  </si>
  <si>
    <t>סך כל ההון העצמי</t>
  </si>
  <si>
    <t>סך כל ההתחייבויות וההון</t>
  </si>
  <si>
    <t>1) על בסיס מאוחד.</t>
  </si>
  <si>
    <t>לוח 1</t>
  </si>
  <si>
    <t>לוח 2</t>
  </si>
  <si>
    <t>לוח 3</t>
  </si>
  <si>
    <t>לוח 4</t>
  </si>
  <si>
    <t>לוח 5</t>
  </si>
  <si>
    <t>לוח 6</t>
  </si>
  <si>
    <t>לוח 8</t>
  </si>
  <si>
    <t>לוח לוח 7</t>
  </si>
  <si>
    <t>לוח 9</t>
  </si>
  <si>
    <t>לוח 10</t>
  </si>
  <si>
    <t>לוח 11</t>
  </si>
  <si>
    <t>מדדים מרכזיים של סך מערכת הבנקאות, 2015 עד יוני 2024</t>
  </si>
  <si>
    <r>
      <rPr>
        <b/>
        <sz val="9"/>
        <color theme="1"/>
        <rFont val="Assistant"/>
      </rPr>
      <t>המקור:</t>
    </r>
    <r>
      <rPr>
        <sz val="9"/>
        <color theme="1"/>
        <rFont val="Assistant"/>
      </rPr>
      <t xml:space="preserve"> הלשכה המרכזית לסטטיסטיקה, הבורסה לניירות ערך בתל אביב, בנק ישראל, דוחות כספיים לציבור, דיווחים לפיקוח על הבנקים ועיבודי הפיקוח על הבנקים.</t>
    </r>
  </si>
  <si>
    <r>
      <rPr>
        <b/>
        <sz val="9"/>
        <rFont val="Assistant"/>
      </rPr>
      <t>המקור:</t>
    </r>
    <r>
      <rPr>
        <sz val="9"/>
        <rFont val="Assistant"/>
      </rPr>
      <t xml:space="preserve"> דוחות כספיים לציבור ועיבודי הפיקוח על הבנקים.</t>
    </r>
  </si>
  <si>
    <r>
      <t>השפעת הכמות</t>
    </r>
    <r>
      <rPr>
        <b/>
        <vertAlign val="superscript"/>
        <sz val="13"/>
        <color theme="1"/>
        <rFont val="Assistant"/>
      </rPr>
      <t>1</t>
    </r>
    <r>
      <rPr>
        <b/>
        <sz val="13"/>
        <color theme="1"/>
        <rFont val="Assistant"/>
      </rPr>
      <t xml:space="preserve"> והשפעת  המחיר</t>
    </r>
    <r>
      <rPr>
        <b/>
        <vertAlign val="superscript"/>
        <sz val="13"/>
        <color theme="1"/>
        <rFont val="Assistant"/>
      </rPr>
      <t>2</t>
    </r>
    <r>
      <rPr>
        <b/>
        <sz val="13"/>
        <color theme="1"/>
        <rFont val="Assistant"/>
      </rPr>
      <t xml:space="preserve"> על הכנסות והוצאות הריבית, סך מערכת הבנקאות</t>
    </r>
  </si>
  <si>
    <r>
      <rPr>
        <b/>
        <sz val="9"/>
        <color theme="1"/>
        <rFont val="Assistant"/>
      </rPr>
      <t>המקור:</t>
    </r>
    <r>
      <rPr>
        <sz val="9"/>
        <color theme="1"/>
        <rFont val="Assistant"/>
      </rPr>
      <t xml:space="preserve"> דוחות כספיים לציבור ועיבודי הפיקוח על הבנקים.</t>
    </r>
  </si>
  <si>
    <t>3) במונחים שנתיים</t>
  </si>
  <si>
    <r>
      <t>העלות ליחידת תפוקה</t>
    </r>
    <r>
      <rPr>
        <b/>
        <vertAlign val="superscript"/>
        <sz val="13"/>
        <color theme="1"/>
        <rFont val="Assistant"/>
      </rPr>
      <t>1</t>
    </r>
    <r>
      <rPr>
        <b/>
        <sz val="13"/>
        <color theme="1"/>
        <rFont val="Assistant"/>
      </rPr>
      <t xml:space="preserve"> ויחס היעילות</t>
    </r>
    <r>
      <rPr>
        <b/>
        <vertAlign val="superscript"/>
        <sz val="13"/>
        <color theme="1"/>
        <rFont val="Assistant"/>
      </rPr>
      <t>2</t>
    </r>
    <r>
      <rPr>
        <b/>
        <sz val="13"/>
        <color theme="1"/>
        <rFont val="Assistant"/>
      </rPr>
      <t xml:space="preserve"> , סך מערכת</t>
    </r>
    <r>
      <rPr>
        <b/>
        <vertAlign val="superscript"/>
        <sz val="13"/>
        <color theme="1"/>
        <rFont val="Assistant"/>
      </rPr>
      <t>3</t>
    </r>
    <r>
      <rPr>
        <b/>
        <sz val="13"/>
        <color theme="1"/>
        <rFont val="Assistant"/>
      </rPr>
      <t>, 2020 עד יוני 2024</t>
    </r>
  </si>
  <si>
    <t>שנה</t>
  </si>
  <si>
    <t>יחס המינוף, סך מערכת הבנקאות, דצמבר 2023 ויוני 2024</t>
  </si>
  <si>
    <r>
      <t>המאזן של סך מערכת הבנקאות</t>
    </r>
    <r>
      <rPr>
        <b/>
        <vertAlign val="superscript"/>
        <sz val="13"/>
        <color theme="1"/>
        <rFont val="Assistant"/>
      </rPr>
      <t>1</t>
    </r>
    <r>
      <rPr>
        <b/>
        <sz val="13"/>
        <color theme="1"/>
        <rFont val="Assistant"/>
      </rPr>
      <t>,</t>
    </r>
  </si>
  <si>
    <r>
      <rPr>
        <b/>
        <sz val="9"/>
        <color theme="1"/>
        <rFont val="Assistant"/>
      </rPr>
      <t xml:space="preserve">המקור: </t>
    </r>
    <r>
      <rPr>
        <sz val="9"/>
        <color theme="1"/>
        <rFont val="Assistant"/>
      </rPr>
      <t>דוחות כספיים לציבור ועיבודי הפיקוח על הבנקים.</t>
    </r>
  </si>
  <si>
    <r>
      <t>יחס האשראי הבנקאי לציבור לתוצר (אחוזים)</t>
    </r>
    <r>
      <rPr>
        <vertAlign val="superscript"/>
        <sz val="10"/>
        <color theme="1"/>
        <rFont val="Assistant"/>
      </rPr>
      <t xml:space="preserve"> 10</t>
    </r>
  </si>
  <si>
    <t>10) מחושב כאשראי הבנקאי ברוטו ביחס לתוצר מקומי גולמי במחירים שוטפים.</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</si>
</sst>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 #,##0.00_ ;_ * \-#,##0.00_ ;_ * &quot;-&quot;??_ ;_ @_ "/>
    <numFmt numFmtId="164" formatCode="0.0"/>
    <numFmt numFmtId="165" formatCode="_ * #,##0_ ;_ * \-#,##0_ ;_ * &quot;-&quot;??_ ;_ @_ "/>
    <numFmt numFmtId="166" formatCode="_ * #,##0.0_ ;_ * \-#,##0.0_ ;_ * &quot;-&quot;??_ ;_ @_ "/>
    <numFmt numFmtId="167" formatCode="#,##0.0"/>
    <numFmt numFmtId="168" formatCode="0.000"/>
  </numFmts>
  <fonts count="28">
    <font>
      <sz val="11"/>
      <color theme="1"/>
      <name val="Arial"/>
      <family val="2"/>
      <charset val="177"/>
      <scheme val="minor"/>
    </font>
    <font>
      <sz val="11"/>
      <color theme="1"/>
      <name val="Arial"/>
      <family val="2"/>
      <charset val="177"/>
      <scheme val="minor"/>
    </font>
    <font>
      <b/>
      <sz val="14"/>
      <color theme="1"/>
      <name val="Assistant"/>
    </font>
    <font>
      <sz val="11"/>
      <color theme="1"/>
      <name val="Assistant"/>
    </font>
    <font>
      <sz val="10"/>
      <color theme="1"/>
      <name val="Assistant"/>
    </font>
    <font>
      <vertAlign val="superscript"/>
      <sz val="10"/>
      <color theme="1"/>
      <name val="Assistant"/>
    </font>
    <font>
      <sz val="10"/>
      <name val="Arial"/>
      <family val="2"/>
    </font>
    <font>
      <b/>
      <sz val="10"/>
      <name val="Assistant"/>
    </font>
    <font>
      <sz val="10"/>
      <name val="Assistant"/>
    </font>
    <font>
      <b/>
      <sz val="10"/>
      <color theme="1"/>
      <name val="Assistant"/>
    </font>
    <font>
      <sz val="9"/>
      <color theme="1"/>
      <name val="Assistant"/>
    </font>
    <font>
      <b/>
      <sz val="13"/>
      <name val="Assistant"/>
    </font>
    <font>
      <sz val="10"/>
      <color theme="1"/>
      <name val="Arial"/>
      <family val="2"/>
      <charset val="177"/>
      <scheme val="minor"/>
    </font>
    <font>
      <sz val="10"/>
      <color rgb="FF000000"/>
      <name val="Assistant"/>
    </font>
    <font>
      <b/>
      <sz val="13"/>
      <color theme="1"/>
      <name val="Assistant"/>
    </font>
    <font>
      <vertAlign val="superscript"/>
      <sz val="10"/>
      <name val="Assistant"/>
    </font>
    <font>
      <b/>
      <vertAlign val="superscript"/>
      <sz val="10"/>
      <color theme="1"/>
      <name val="Assistant"/>
    </font>
    <font>
      <sz val="9"/>
      <name val="Assistant"/>
    </font>
    <font>
      <vertAlign val="superscript"/>
      <sz val="9"/>
      <name val="Assistant"/>
    </font>
    <font>
      <b/>
      <sz val="9"/>
      <name val="Assistant"/>
    </font>
    <font>
      <sz val="11"/>
      <color theme="1"/>
      <name val="Arial"/>
      <family val="2"/>
      <scheme val="minor"/>
    </font>
    <font>
      <b/>
      <sz val="11"/>
      <name val="Assistant"/>
    </font>
    <font>
      <sz val="10"/>
      <name val="Arial Unicode MS"/>
    </font>
    <font>
      <b/>
      <sz val="10"/>
      <color theme="1"/>
      <name val="Arial"/>
      <family val="2"/>
      <charset val="177"/>
      <scheme val="minor"/>
    </font>
    <font>
      <b/>
      <sz val="9"/>
      <color theme="1"/>
      <name val="Assistant"/>
    </font>
    <font>
      <sz val="13"/>
      <color theme="1"/>
      <name val="Arial"/>
      <family val="2"/>
      <charset val="177"/>
      <scheme val="minor"/>
    </font>
    <font>
      <b/>
      <vertAlign val="superscript"/>
      <sz val="13"/>
      <color theme="1"/>
      <name val="Assistant"/>
    </font>
    <font>
      <sz val="9"/>
      <color theme="1"/>
      <name val="Arial"/>
      <family val="2"/>
      <charset val="177"/>
      <scheme val="minor"/>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theme="0"/>
      </bottom>
      <diagonal/>
    </border>
    <border>
      <left/>
      <right/>
      <top style="thin">
        <color theme="0"/>
      </top>
      <bottom style="thin">
        <color theme="0"/>
      </bottom>
      <diagonal/>
    </border>
    <border>
      <left/>
      <right/>
      <top style="thin">
        <color theme="0"/>
      </top>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0" fontId="6" fillId="0" borderId="0"/>
    <xf numFmtId="0" fontId="1" fillId="0" borderId="0" applyAlignment="0"/>
    <xf numFmtId="0" fontId="6" fillId="0" borderId="0"/>
    <xf numFmtId="43" fontId="6" fillId="0" borderId="0" applyFont="0" applyFill="0" applyBorder="0" applyAlignment="0" applyProtection="0"/>
    <xf numFmtId="43" fontId="6" fillId="0" borderId="0" applyFont="0" applyFill="0" applyBorder="0" applyAlignment="0" applyProtection="0"/>
    <xf numFmtId="0" fontId="20" fillId="0" borderId="0"/>
    <xf numFmtId="9" fontId="6" fillId="0" borderId="0" applyFont="0" applyFill="0" applyBorder="0" applyAlignment="0" applyProtection="0"/>
  </cellStyleXfs>
  <cellXfs count="319">
    <xf numFmtId="0" fontId="0" fillId="0" borderId="0" xfId="0"/>
    <xf numFmtId="0" fontId="3" fillId="2" borderId="0" xfId="0" applyFont="1" applyFill="1"/>
    <xf numFmtId="0" fontId="4" fillId="0" borderId="0" xfId="0" applyFont="1"/>
    <xf numFmtId="0" fontId="4" fillId="2" borderId="0" xfId="0" applyFont="1" applyFill="1"/>
    <xf numFmtId="0" fontId="4" fillId="2" borderId="0" xfId="0" applyFont="1" applyFill="1" applyAlignment="1">
      <alignment horizontal="center"/>
    </xf>
    <xf numFmtId="0" fontId="7" fillId="3" borderId="0" xfId="3" applyFont="1" applyFill="1" applyBorder="1" applyAlignment="1">
      <alignment horizontal="right"/>
    </xf>
    <xf numFmtId="2" fontId="8" fillId="3" borderId="0" xfId="3" applyNumberFormat="1" applyFont="1" applyFill="1" applyBorder="1" applyAlignment="1">
      <alignment horizontal="center"/>
    </xf>
    <xf numFmtId="2" fontId="4" fillId="0" borderId="0" xfId="0" applyNumberFormat="1" applyFont="1"/>
    <xf numFmtId="49" fontId="7" fillId="3" borderId="0" xfId="3" applyNumberFormat="1" applyFont="1" applyFill="1" applyBorder="1" applyAlignment="1">
      <alignment horizontal="right"/>
    </xf>
    <xf numFmtId="164" fontId="8" fillId="3" borderId="0" xfId="3" applyNumberFormat="1" applyFont="1" applyFill="1" applyBorder="1" applyAlignment="1">
      <alignment horizontal="center"/>
    </xf>
    <xf numFmtId="164" fontId="4" fillId="0" borderId="0" xfId="0" applyNumberFormat="1" applyFont="1"/>
    <xf numFmtId="2" fontId="4" fillId="2" borderId="0" xfId="0" applyNumberFormat="1" applyFont="1" applyFill="1" applyAlignment="1">
      <alignment horizontal="center"/>
    </xf>
    <xf numFmtId="0" fontId="4" fillId="2" borderId="0" xfId="0" applyFont="1" applyFill="1" applyBorder="1"/>
    <xf numFmtId="0" fontId="4" fillId="2" borderId="1" xfId="0" applyFont="1" applyFill="1" applyBorder="1"/>
    <xf numFmtId="0" fontId="4" fillId="2" borderId="1" xfId="4" applyFont="1" applyFill="1" applyBorder="1" applyAlignment="1">
      <alignment horizontal="center" vertical="center" wrapText="1"/>
    </xf>
    <xf numFmtId="0" fontId="4" fillId="2" borderId="1" xfId="0" applyFont="1" applyFill="1" applyBorder="1" applyAlignment="1">
      <alignment horizontal="center" vertical="center" wrapText="1"/>
    </xf>
    <xf numFmtId="165" fontId="4" fillId="2" borderId="0" xfId="1" applyNumberFormat="1" applyFont="1" applyFill="1" applyBorder="1" applyAlignment="1">
      <alignment horizontal="left" readingOrder="1"/>
    </xf>
    <xf numFmtId="3" fontId="4" fillId="2" borderId="0" xfId="1" applyNumberFormat="1" applyFont="1" applyFill="1" applyBorder="1" applyAlignment="1">
      <alignment horizontal="center" vertical="center" readingOrder="1"/>
    </xf>
    <xf numFmtId="3" fontId="4" fillId="2" borderId="0" xfId="1" applyNumberFormat="1" applyFont="1" applyFill="1" applyBorder="1" applyAlignment="1">
      <alignment horizontal="center" readingOrder="1"/>
    </xf>
    <xf numFmtId="3" fontId="4" fillId="2" borderId="0" xfId="1" applyNumberFormat="1" applyFont="1" applyFill="1" applyBorder="1" applyAlignment="1">
      <alignment horizontal="center"/>
    </xf>
    <xf numFmtId="0" fontId="1" fillId="0" borderId="0" xfId="5"/>
    <xf numFmtId="0" fontId="3" fillId="2" borderId="0" xfId="5" applyFont="1" applyFill="1"/>
    <xf numFmtId="164" fontId="3" fillId="2" borderId="0" xfId="5" applyNumberFormat="1" applyFont="1" applyFill="1" applyAlignment="1">
      <alignment horizontal="center" vertical="center"/>
    </xf>
    <xf numFmtId="0" fontId="3" fillId="2" borderId="0" xfId="5" applyFont="1" applyFill="1" applyAlignment="1">
      <alignment wrapText="1"/>
    </xf>
    <xf numFmtId="0" fontId="10" fillId="2" borderId="0" xfId="5" applyFont="1" applyFill="1" applyAlignment="1">
      <alignment horizontal="right" readingOrder="2"/>
    </xf>
    <xf numFmtId="0" fontId="10" fillId="2" borderId="0" xfId="5" applyFont="1" applyFill="1" applyAlignment="1">
      <alignment readingOrder="2"/>
    </xf>
    <xf numFmtId="0" fontId="4" fillId="2" borderId="0" xfId="5" applyFont="1" applyFill="1"/>
    <xf numFmtId="49" fontId="4" fillId="2" borderId="0" xfId="5" applyNumberFormat="1" applyFont="1" applyFill="1" applyAlignment="1">
      <alignment horizontal="center" vertical="center"/>
    </xf>
    <xf numFmtId="0" fontId="4" fillId="2" borderId="0" xfId="5" applyNumberFormat="1" applyFont="1" applyFill="1" applyAlignment="1">
      <alignment horizontal="center" vertical="center"/>
    </xf>
    <xf numFmtId="0" fontId="4" fillId="2" borderId="0" xfId="5" applyFont="1" applyFill="1" applyAlignment="1">
      <alignment horizontal="right" vertical="center" wrapText="1" readingOrder="2"/>
    </xf>
    <xf numFmtId="3" fontId="4" fillId="2" borderId="0" xfId="5" applyNumberFormat="1" applyFont="1" applyFill="1" applyAlignment="1">
      <alignment horizontal="center" vertical="center"/>
    </xf>
    <xf numFmtId="0" fontId="9" fillId="2" borderId="0" xfId="5" applyFont="1" applyFill="1" applyAlignment="1">
      <alignment horizontal="right" vertical="center" wrapText="1" readingOrder="2"/>
    </xf>
    <xf numFmtId="164" fontId="9" fillId="2" borderId="0" xfId="5" applyNumberFormat="1" applyFont="1" applyFill="1" applyAlignment="1">
      <alignment horizontal="center" vertical="center"/>
    </xf>
    <xf numFmtId="164" fontId="4" fillId="2" borderId="0" xfId="5" applyNumberFormat="1" applyFont="1" applyFill="1" applyAlignment="1">
      <alignment horizontal="center" vertical="center"/>
    </xf>
    <xf numFmtId="0" fontId="4" fillId="0" borderId="0" xfId="5" applyFont="1" applyAlignment="1">
      <alignment horizontal="right" vertical="center" wrapText="1"/>
    </xf>
    <xf numFmtId="0" fontId="3" fillId="0" borderId="0" xfId="5" applyFont="1"/>
    <xf numFmtId="3" fontId="4" fillId="2" borderId="0" xfId="5" applyNumberFormat="1" applyFont="1" applyFill="1" applyAlignment="1">
      <alignment horizontal="center"/>
    </xf>
    <xf numFmtId="0" fontId="4" fillId="2" borderId="0" xfId="5" applyFont="1" applyFill="1" applyAlignment="1">
      <alignment wrapText="1"/>
    </xf>
    <xf numFmtId="0" fontId="9" fillId="2" borderId="0" xfId="5" applyFont="1" applyFill="1"/>
    <xf numFmtId="164" fontId="9" fillId="2" borderId="0" xfId="5" applyNumberFormat="1" applyFont="1" applyFill="1" applyAlignment="1">
      <alignment horizontal="center"/>
    </xf>
    <xf numFmtId="0" fontId="4" fillId="2" borderId="0" xfId="5" applyFont="1" applyFill="1" applyAlignment="1">
      <alignment horizontal="center"/>
    </xf>
    <xf numFmtId="0" fontId="3" fillId="2" borderId="0" xfId="5" applyFont="1" applyFill="1" applyAlignment="1">
      <alignment horizontal="center"/>
    </xf>
    <xf numFmtId="0" fontId="10" fillId="2" borderId="0" xfId="5" applyFont="1" applyFill="1"/>
    <xf numFmtId="0" fontId="8" fillId="2" borderId="0" xfId="3" applyFont="1" applyFill="1" applyAlignment="1">
      <alignment horizontal="center"/>
    </xf>
    <xf numFmtId="164" fontId="8" fillId="2" borderId="0" xfId="3" applyNumberFormat="1" applyFont="1" applyFill="1" applyBorder="1" applyAlignment="1">
      <alignment horizontal="center" readingOrder="2"/>
    </xf>
    <xf numFmtId="0" fontId="12" fillId="0" borderId="0" xfId="0" applyFont="1" applyAlignment="1">
      <alignment horizontal="center"/>
    </xf>
    <xf numFmtId="49" fontId="8" fillId="2" borderId="2" xfId="3" applyNumberFormat="1" applyFont="1" applyFill="1" applyBorder="1" applyAlignment="1">
      <alignment horizontal="center"/>
    </xf>
    <xf numFmtId="0" fontId="8" fillId="2" borderId="0" xfId="3" applyFont="1" applyFill="1" applyAlignment="1">
      <alignment horizontal="right"/>
    </xf>
    <xf numFmtId="0" fontId="8" fillId="2" borderId="0" xfId="3" applyFont="1" applyFill="1" applyAlignment="1">
      <alignment horizontal="right" vertical="center" wrapText="1"/>
    </xf>
    <xf numFmtId="3" fontId="4" fillId="0" borderId="4" xfId="1" applyNumberFormat="1" applyFont="1" applyBorder="1" applyAlignment="1">
      <alignment horizontal="center" vertical="center"/>
    </xf>
    <xf numFmtId="3" fontId="8" fillId="3" borderId="0" xfId="1" applyNumberFormat="1" applyFont="1" applyFill="1" applyBorder="1" applyAlignment="1">
      <alignment horizontal="center" vertical="center" readingOrder="1"/>
    </xf>
    <xf numFmtId="3" fontId="13" fillId="0" borderId="0" xfId="1" applyNumberFormat="1" applyFont="1" applyFill="1" applyBorder="1" applyAlignment="1">
      <alignment horizontal="center" vertical="center"/>
    </xf>
    <xf numFmtId="164" fontId="8" fillId="2" borderId="0" xfId="3" applyNumberFormat="1" applyFont="1" applyFill="1" applyAlignment="1">
      <alignment horizontal="center" readingOrder="1"/>
    </xf>
    <xf numFmtId="164" fontId="8" fillId="2" borderId="0" xfId="3" applyNumberFormat="1" applyFont="1" applyFill="1" applyBorder="1" applyAlignment="1">
      <alignment horizontal="center" readingOrder="1"/>
    </xf>
    <xf numFmtId="9" fontId="8" fillId="2" borderId="0" xfId="2" applyFont="1" applyFill="1" applyAlignment="1">
      <alignment horizontal="center" readingOrder="1"/>
    </xf>
    <xf numFmtId="3" fontId="4" fillId="0" borderId="0" xfId="1" applyNumberFormat="1" applyFont="1" applyBorder="1" applyAlignment="1">
      <alignment horizontal="center" vertical="center"/>
    </xf>
    <xf numFmtId="3" fontId="13" fillId="0" borderId="5" xfId="1" applyNumberFormat="1" applyFont="1" applyFill="1" applyBorder="1" applyAlignment="1">
      <alignment horizontal="center" vertical="center"/>
    </xf>
    <xf numFmtId="3" fontId="4" fillId="0" borderId="6" xfId="1" applyNumberFormat="1" applyFont="1" applyBorder="1" applyAlignment="1">
      <alignment horizontal="center" vertical="center"/>
    </xf>
    <xf numFmtId="3" fontId="4" fillId="0" borderId="5" xfId="1" applyNumberFormat="1" applyFont="1" applyBorder="1" applyAlignment="1">
      <alignment horizontal="center" vertical="center"/>
    </xf>
    <xf numFmtId="3" fontId="13" fillId="0" borderId="4" xfId="1" applyNumberFormat="1" applyFont="1" applyFill="1" applyBorder="1" applyAlignment="1">
      <alignment horizontal="center" vertical="center"/>
    </xf>
    <xf numFmtId="0" fontId="7" fillId="2" borderId="1" xfId="3" applyFont="1" applyFill="1" applyBorder="1" applyAlignment="1">
      <alignment horizontal="right" vertical="center" wrapText="1"/>
    </xf>
    <xf numFmtId="3" fontId="4" fillId="0" borderId="1" xfId="1" applyNumberFormat="1" applyFont="1" applyBorder="1" applyAlignment="1">
      <alignment horizontal="center" vertical="center"/>
    </xf>
    <xf numFmtId="3" fontId="8" fillId="3" borderId="1" xfId="1" applyNumberFormat="1" applyFont="1" applyFill="1" applyBorder="1" applyAlignment="1">
      <alignment horizontal="center" vertical="center" readingOrder="1"/>
    </xf>
    <xf numFmtId="3" fontId="13" fillId="0" borderId="1" xfId="1" applyNumberFormat="1" applyFont="1" applyFill="1" applyBorder="1" applyAlignment="1">
      <alignment horizontal="center" vertical="center"/>
    </xf>
    <xf numFmtId="164" fontId="7" fillId="2" borderId="1" xfId="3" applyNumberFormat="1" applyFont="1" applyFill="1" applyBorder="1" applyAlignment="1">
      <alignment horizontal="center" readingOrder="1"/>
    </xf>
    <xf numFmtId="164" fontId="8" fillId="2" borderId="1" xfId="3" applyNumberFormat="1" applyFont="1" applyFill="1" applyBorder="1" applyAlignment="1">
      <alignment horizontal="center" readingOrder="1"/>
    </xf>
    <xf numFmtId="9" fontId="8" fillId="2" borderId="1" xfId="2" applyFont="1" applyFill="1" applyBorder="1" applyAlignment="1">
      <alignment horizontal="center" readingOrder="1"/>
    </xf>
    <xf numFmtId="0" fontId="0" fillId="0" borderId="0" xfId="0" applyBorder="1"/>
    <xf numFmtId="0" fontId="4" fillId="2" borderId="0" xfId="0" applyFont="1" applyFill="1" applyBorder="1" applyAlignment="1"/>
    <xf numFmtId="0" fontId="4" fillId="2" borderId="1" xfId="0" applyFont="1" applyFill="1" applyBorder="1" applyAlignment="1"/>
    <xf numFmtId="14" fontId="4" fillId="2" borderId="2" xfId="0" applyNumberFormat="1" applyFont="1" applyFill="1" applyBorder="1" applyAlignment="1">
      <alignment horizontal="center" vertical="center" wrapText="1"/>
    </xf>
    <xf numFmtId="14" fontId="8" fillId="2" borderId="0" xfId="0" applyNumberFormat="1" applyFont="1" applyFill="1"/>
    <xf numFmtId="3" fontId="8" fillId="2" borderId="0" xfId="1" applyNumberFormat="1" applyFont="1" applyFill="1" applyAlignment="1">
      <alignment horizontal="center"/>
    </xf>
    <xf numFmtId="4" fontId="8" fillId="2" borderId="0" xfId="0" applyNumberFormat="1" applyFont="1" applyFill="1" applyAlignment="1">
      <alignment horizontal="center"/>
    </xf>
    <xf numFmtId="0" fontId="8" fillId="2" borderId="0" xfId="0" applyNumberFormat="1" applyFont="1" applyFill="1"/>
    <xf numFmtId="3" fontId="8" fillId="2" borderId="0" xfId="0" applyNumberFormat="1" applyFont="1" applyFill="1" applyAlignment="1">
      <alignment horizontal="center"/>
    </xf>
    <xf numFmtId="2" fontId="8" fillId="2" borderId="0" xfId="0" applyNumberFormat="1" applyFont="1" applyFill="1"/>
    <xf numFmtId="2" fontId="8" fillId="2" borderId="0" xfId="0" applyNumberFormat="1" applyFont="1" applyFill="1" applyAlignment="1">
      <alignment horizontal="center"/>
    </xf>
    <xf numFmtId="14" fontId="7" fillId="2" borderId="1" xfId="0" applyNumberFormat="1" applyFont="1" applyFill="1" applyBorder="1"/>
    <xf numFmtId="3" fontId="7" fillId="2" borderId="1" xfId="1" applyNumberFormat="1" applyFont="1" applyFill="1" applyBorder="1" applyAlignment="1">
      <alignment horizontal="center"/>
    </xf>
    <xf numFmtId="4" fontId="7" fillId="2" borderId="1" xfId="0" applyNumberFormat="1" applyFont="1" applyFill="1" applyBorder="1" applyAlignment="1">
      <alignment horizontal="center"/>
    </xf>
    <xf numFmtId="0" fontId="7" fillId="2" borderId="1" xfId="0" applyNumberFormat="1" applyFont="1" applyFill="1" applyBorder="1"/>
    <xf numFmtId="3" fontId="7" fillId="2" borderId="1" xfId="0" applyNumberFormat="1" applyFont="1" applyFill="1" applyBorder="1" applyAlignment="1">
      <alignment horizontal="center"/>
    </xf>
    <xf numFmtId="2" fontId="7" fillId="2" borderId="1" xfId="0" applyNumberFormat="1" applyFont="1" applyFill="1" applyBorder="1"/>
    <xf numFmtId="2" fontId="7" fillId="2" borderId="1" xfId="0" applyNumberFormat="1" applyFont="1" applyFill="1" applyBorder="1" applyAlignment="1">
      <alignment horizontal="center"/>
    </xf>
    <xf numFmtId="0" fontId="9" fillId="2" borderId="0" xfId="0" applyFont="1" applyFill="1"/>
    <xf numFmtId="3" fontId="7" fillId="2" borderId="0" xfId="1" applyNumberFormat="1" applyFont="1" applyFill="1" applyAlignment="1">
      <alignment horizontal="center"/>
    </xf>
    <xf numFmtId="4" fontId="7" fillId="2" borderId="0" xfId="1" applyNumberFormat="1" applyFont="1" applyFill="1" applyAlignment="1">
      <alignment horizontal="center"/>
    </xf>
    <xf numFmtId="0" fontId="9" fillId="2" borderId="0" xfId="0" applyFont="1" applyFill="1" applyBorder="1"/>
    <xf numFmtId="3" fontId="7" fillId="2" borderId="0" xfId="1" applyNumberFormat="1" applyFont="1" applyFill="1" applyBorder="1" applyAlignment="1">
      <alignment horizontal="center"/>
    </xf>
    <xf numFmtId="4" fontId="7" fillId="2" borderId="0" xfId="1" applyNumberFormat="1" applyFont="1" applyFill="1" applyBorder="1" applyAlignment="1">
      <alignment horizontal="center"/>
    </xf>
    <xf numFmtId="0" fontId="8" fillId="2" borderId="1" xfId="0" applyFont="1" applyFill="1" applyBorder="1" applyAlignment="1">
      <alignment horizontal="center" vertical="center" wrapText="1"/>
    </xf>
    <xf numFmtId="14" fontId="8" fillId="2" borderId="1"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0" xfId="0" applyFont="1" applyFill="1"/>
    <xf numFmtId="4" fontId="8" fillId="2" borderId="0" xfId="1" applyNumberFormat="1" applyFont="1" applyFill="1" applyAlignment="1">
      <alignment horizontal="center"/>
    </xf>
    <xf numFmtId="0" fontId="7" fillId="2" borderId="1" xfId="0" applyFont="1" applyFill="1" applyBorder="1"/>
    <xf numFmtId="3" fontId="8" fillId="2" borderId="1" xfId="1" applyNumberFormat="1" applyFont="1" applyFill="1" applyBorder="1" applyAlignment="1">
      <alignment horizontal="center"/>
    </xf>
    <xf numFmtId="4" fontId="8" fillId="2" borderId="1" xfId="1" applyNumberFormat="1" applyFont="1" applyFill="1" applyBorder="1" applyAlignment="1">
      <alignment horizontal="center"/>
    </xf>
    <xf numFmtId="2" fontId="9" fillId="2" borderId="0" xfId="0" applyNumberFormat="1" applyFont="1" applyFill="1"/>
    <xf numFmtId="4" fontId="7" fillId="2" borderId="0" xfId="0" applyNumberFormat="1" applyFont="1" applyFill="1" applyAlignment="1">
      <alignment horizontal="center"/>
    </xf>
    <xf numFmtId="0" fontId="10" fillId="2" borderId="0" xfId="0" applyFont="1" applyFill="1" applyAlignment="1">
      <alignment horizontal="right" readingOrder="2"/>
    </xf>
    <xf numFmtId="0" fontId="10" fillId="2" borderId="0" xfId="0" applyFont="1" applyFill="1" applyAlignment="1">
      <alignment readingOrder="2"/>
    </xf>
    <xf numFmtId="0" fontId="8" fillId="2" borderId="0" xfId="6" applyFont="1" applyFill="1" applyBorder="1" applyAlignment="1">
      <alignment horizontal="center"/>
    </xf>
    <xf numFmtId="0" fontId="8" fillId="2" borderId="0" xfId="6" applyFont="1" applyFill="1" applyBorder="1" applyAlignment="1">
      <alignment horizontal="right"/>
    </xf>
    <xf numFmtId="0" fontId="8" fillId="2" borderId="3" xfId="6" applyFont="1" applyFill="1" applyBorder="1"/>
    <xf numFmtId="0" fontId="7" fillId="2" borderId="0" xfId="6" applyNumberFormat="1" applyFont="1" applyFill="1" applyBorder="1" applyAlignment="1">
      <alignment horizontal="center"/>
    </xf>
    <xf numFmtId="0" fontId="7" fillId="2" borderId="1" xfId="6" applyFont="1" applyFill="1" applyBorder="1" applyAlignment="1">
      <alignment horizontal="right"/>
    </xf>
    <xf numFmtId="3" fontId="7" fillId="2" borderId="1" xfId="6" applyNumberFormat="1" applyFont="1" applyFill="1" applyBorder="1" applyAlignment="1">
      <alignment horizontal="right"/>
    </xf>
    <xf numFmtId="3" fontId="8" fillId="2" borderId="0" xfId="6" applyNumberFormat="1" applyFont="1" applyFill="1" applyBorder="1" applyAlignment="1">
      <alignment horizontal="right" vertical="center"/>
    </xf>
    <xf numFmtId="0" fontId="8" fillId="2" borderId="0" xfId="6" applyFont="1" applyFill="1" applyBorder="1" applyAlignment="1">
      <alignment horizontal="center" vertical="center" wrapText="1" readingOrder="2"/>
    </xf>
    <xf numFmtId="0" fontId="8" fillId="2" borderId="0" xfId="6" applyFont="1" applyFill="1" applyBorder="1" applyAlignment="1">
      <alignment vertical="center" wrapText="1" readingOrder="2"/>
    </xf>
    <xf numFmtId="3" fontId="8" fillId="2" borderId="0" xfId="6" applyNumberFormat="1" applyFont="1" applyFill="1" applyBorder="1" applyAlignment="1">
      <alignment horizontal="right"/>
    </xf>
    <xf numFmtId="0" fontId="8" fillId="2" borderId="0" xfId="6" applyFont="1" applyFill="1" applyBorder="1" applyAlignment="1">
      <alignment horizontal="right" wrapText="1" readingOrder="2"/>
    </xf>
    <xf numFmtId="0" fontId="8" fillId="2" borderId="0" xfId="6" applyFont="1" applyFill="1" applyBorder="1" applyAlignment="1">
      <alignment horizontal="right" vertical="top" wrapText="1" readingOrder="2"/>
    </xf>
    <xf numFmtId="0" fontId="7" fillId="2" borderId="0" xfId="3" applyFont="1" applyFill="1" applyBorder="1"/>
    <xf numFmtId="3" fontId="8" fillId="2" borderId="0" xfId="7" applyNumberFormat="1" applyFont="1" applyFill="1" applyBorder="1" applyAlignment="1">
      <alignment horizontal="center" vertical="center"/>
    </xf>
    <xf numFmtId="3" fontId="7" fillId="2" borderId="0" xfId="3" applyNumberFormat="1" applyFont="1" applyFill="1" applyBorder="1" applyAlignment="1">
      <alignment horizontal="center" vertical="center"/>
    </xf>
    <xf numFmtId="0" fontId="8" fillId="2" borderId="0" xfId="3" applyFont="1" applyFill="1" applyBorder="1"/>
    <xf numFmtId="3" fontId="8" fillId="2" borderId="0" xfId="8" applyNumberFormat="1" applyFont="1" applyFill="1" applyBorder="1" applyAlignment="1">
      <alignment horizontal="center" vertical="center"/>
    </xf>
    <xf numFmtId="0" fontId="7" fillId="2" borderId="0" xfId="6" applyFont="1" applyFill="1" applyBorder="1" applyAlignment="1">
      <alignment horizontal="right" vertical="center"/>
    </xf>
    <xf numFmtId="0" fontId="7" fillId="2" borderId="0" xfId="6" applyFont="1" applyFill="1" applyBorder="1" applyAlignment="1">
      <alignment horizontal="right" wrapText="1"/>
    </xf>
    <xf numFmtId="3" fontId="7" fillId="2" borderId="0" xfId="6" applyNumberFormat="1" applyFont="1" applyFill="1" applyBorder="1" applyAlignment="1">
      <alignment horizontal="center" vertical="center" wrapText="1"/>
    </xf>
    <xf numFmtId="3" fontId="7" fillId="2" borderId="0" xfId="7" applyNumberFormat="1" applyFont="1" applyFill="1" applyBorder="1" applyAlignment="1">
      <alignment horizontal="center" vertical="center"/>
    </xf>
    <xf numFmtId="3" fontId="7" fillId="2" borderId="0" xfId="7" applyNumberFormat="1" applyFont="1" applyFill="1" applyBorder="1" applyAlignment="1">
      <alignment horizontal="center" vertical="center" wrapText="1"/>
    </xf>
    <xf numFmtId="0" fontId="8" fillId="2" borderId="3" xfId="6" applyFont="1" applyFill="1" applyBorder="1" applyAlignment="1">
      <alignment horizontal="center"/>
    </xf>
    <xf numFmtId="0" fontId="8" fillId="2" borderId="3" xfId="6" applyFont="1" applyFill="1" applyBorder="1" applyAlignment="1">
      <alignment horizontal="right"/>
    </xf>
    <xf numFmtId="0" fontId="7" fillId="2" borderId="3" xfId="6" applyFont="1" applyFill="1" applyBorder="1" applyAlignment="1">
      <alignment horizontal="center"/>
    </xf>
    <xf numFmtId="0" fontId="7" fillId="2" borderId="0" xfId="6" applyFont="1" applyFill="1" applyBorder="1" applyAlignment="1">
      <alignment horizontal="right" wrapText="1" readingOrder="2"/>
    </xf>
    <xf numFmtId="0" fontId="8" fillId="2" borderId="0" xfId="6" applyFont="1" applyFill="1" applyBorder="1" applyAlignment="1">
      <alignment horizontal="right" vertical="center" wrapText="1" readingOrder="2"/>
    </xf>
    <xf numFmtId="166" fontId="8" fillId="2" borderId="0" xfId="7" applyNumberFormat="1" applyFont="1" applyFill="1" applyBorder="1" applyAlignment="1">
      <alignment horizontal="right"/>
    </xf>
    <xf numFmtId="0" fontId="7" fillId="2" borderId="1" xfId="6" applyFont="1" applyFill="1" applyBorder="1" applyAlignment="1">
      <alignment horizontal="right" vertical="center"/>
    </xf>
    <xf numFmtId="0" fontId="7" fillId="2" borderId="1" xfId="6" applyFont="1" applyFill="1" applyBorder="1" applyAlignment="1">
      <alignment horizontal="right" vertical="center" wrapText="1"/>
    </xf>
    <xf numFmtId="0" fontId="7" fillId="2" borderId="1" xfId="6" applyFont="1" applyFill="1" applyBorder="1" applyAlignment="1">
      <alignment horizontal="right" wrapText="1"/>
    </xf>
    <xf numFmtId="3" fontId="7" fillId="2" borderId="1" xfId="7" applyNumberFormat="1" applyFont="1" applyFill="1" applyBorder="1" applyAlignment="1">
      <alignment horizontal="center" vertical="center"/>
    </xf>
    <xf numFmtId="3" fontId="7" fillId="2" borderId="1" xfId="7" applyNumberFormat="1" applyFont="1" applyFill="1" applyBorder="1" applyAlignment="1">
      <alignment horizontal="center" vertical="center" wrapText="1"/>
    </xf>
    <xf numFmtId="165" fontId="7" fillId="2" borderId="0" xfId="7" applyNumberFormat="1" applyFont="1" applyFill="1" applyBorder="1" applyAlignment="1">
      <alignment horizontal="right"/>
    </xf>
    <xf numFmtId="0" fontId="17" fillId="2" borderId="0" xfId="6" applyFont="1" applyFill="1" applyBorder="1" applyAlignment="1">
      <alignment horizontal="right" readingOrder="2"/>
    </xf>
    <xf numFmtId="0" fontId="4" fillId="2" borderId="0" xfId="5" applyFont="1" applyFill="1" applyAlignment="1">
      <alignment vertical="center"/>
    </xf>
    <xf numFmtId="49" fontId="4" fillId="2" borderId="2" xfId="5" applyNumberFormat="1" applyFont="1" applyFill="1" applyBorder="1" applyAlignment="1">
      <alignment horizontal="center" vertical="center"/>
    </xf>
    <xf numFmtId="0" fontId="8" fillId="2" borderId="3" xfId="6" applyFont="1" applyFill="1" applyBorder="1" applyAlignment="1"/>
    <xf numFmtId="0" fontId="8" fillId="2" borderId="0" xfId="6" applyNumberFormat="1" applyFont="1" applyFill="1" applyBorder="1" applyAlignment="1">
      <alignment horizontal="center"/>
    </xf>
    <xf numFmtId="0" fontId="8" fillId="2" borderId="0" xfId="6" applyNumberFormat="1" applyFont="1" applyFill="1" applyBorder="1" applyAlignment="1"/>
    <xf numFmtId="0" fontId="8" fillId="2" borderId="2" xfId="6" applyFont="1" applyFill="1" applyBorder="1" applyAlignment="1">
      <alignment horizontal="center" wrapText="1"/>
    </xf>
    <xf numFmtId="0" fontId="8" fillId="2" borderId="2" xfId="6" applyFont="1" applyFill="1" applyBorder="1" applyAlignment="1">
      <alignment horizontal="center" wrapText="1" readingOrder="2"/>
    </xf>
    <xf numFmtId="0" fontId="8" fillId="2" borderId="0" xfId="6" applyFont="1" applyFill="1" applyBorder="1" applyAlignment="1">
      <alignment wrapText="1" readingOrder="2"/>
    </xf>
    <xf numFmtId="0" fontId="8" fillId="2" borderId="2" xfId="6" applyFont="1" applyFill="1" applyBorder="1" applyAlignment="1">
      <alignment wrapText="1"/>
    </xf>
    <xf numFmtId="0" fontId="8" fillId="2" borderId="2" xfId="6" applyFont="1" applyFill="1" applyBorder="1" applyAlignment="1">
      <alignment wrapText="1" readingOrder="2"/>
    </xf>
    <xf numFmtId="0" fontId="8" fillId="2" borderId="0" xfId="6" applyFont="1" applyFill="1" applyBorder="1" applyAlignment="1"/>
    <xf numFmtId="0" fontId="8" fillId="2" borderId="0" xfId="6" applyFont="1" applyFill="1" applyBorder="1" applyAlignment="1">
      <alignment wrapText="1"/>
    </xf>
    <xf numFmtId="0" fontId="8" fillId="2" borderId="0" xfId="6" applyFont="1" applyFill="1" applyBorder="1" applyAlignment="1">
      <alignment horizontal="center" wrapText="1"/>
    </xf>
    <xf numFmtId="0" fontId="4" fillId="2" borderId="0" xfId="0" applyFont="1" applyFill="1" applyAlignment="1">
      <alignment horizontal="center" vertical="center"/>
    </xf>
    <xf numFmtId="49" fontId="4" fillId="2" borderId="0" xfId="0" applyNumberFormat="1" applyFont="1" applyFill="1" applyAlignment="1">
      <alignment horizontal="center"/>
    </xf>
    <xf numFmtId="49" fontId="4" fillId="2" borderId="0" xfId="0" applyNumberFormat="1" applyFont="1" applyFill="1" applyAlignment="1">
      <alignment horizontal="center" vertical="center"/>
    </xf>
    <xf numFmtId="0" fontId="4" fillId="2" borderId="0" xfId="0" applyFont="1" applyFill="1" applyBorder="1" applyAlignment="1">
      <alignment horizontal="center" vertical="center"/>
    </xf>
    <xf numFmtId="3" fontId="4" fillId="2" borderId="0" xfId="0" applyNumberFormat="1" applyFont="1" applyFill="1" applyAlignment="1">
      <alignment horizontal="center" vertical="center"/>
    </xf>
    <xf numFmtId="167" fontId="4" fillId="2" borderId="0" xfId="0" applyNumberFormat="1" applyFont="1" applyFill="1" applyAlignment="1">
      <alignment horizontal="center" vertical="center"/>
    </xf>
    <xf numFmtId="1" fontId="3" fillId="2" borderId="0" xfId="0" applyNumberFormat="1" applyFont="1" applyFill="1"/>
    <xf numFmtId="0" fontId="4" fillId="2" borderId="1" xfId="0" applyFont="1" applyFill="1" applyBorder="1" applyAlignment="1">
      <alignment horizontal="center" wrapText="1"/>
    </xf>
    <xf numFmtId="0" fontId="7" fillId="2" borderId="0" xfId="6" applyFont="1" applyFill="1" applyBorder="1" applyAlignment="1">
      <alignment horizontal="right" vertical="center" wrapText="1"/>
    </xf>
    <xf numFmtId="0" fontId="17" fillId="2" borderId="0" xfId="6" applyFont="1" applyFill="1" applyBorder="1" applyAlignment="1">
      <alignment horizontal="right" wrapText="1" readingOrder="2"/>
    </xf>
    <xf numFmtId="0" fontId="8" fillId="2" borderId="0" xfId="3" applyFont="1" applyFill="1" applyBorder="1" applyAlignment="1">
      <alignment horizontal="center"/>
    </xf>
    <xf numFmtId="0" fontId="4" fillId="2" borderId="1" xfId="0" applyFont="1" applyFill="1" applyBorder="1" applyAlignment="1">
      <alignment horizontal="center" vertical="center"/>
    </xf>
    <xf numFmtId="0" fontId="4" fillId="2" borderId="0" xfId="0" applyFont="1" applyFill="1" applyAlignment="1">
      <alignment horizontal="center"/>
    </xf>
    <xf numFmtId="0" fontId="8" fillId="3" borderId="0" xfId="9" applyFont="1" applyFill="1" applyBorder="1"/>
    <xf numFmtId="0" fontId="7" fillId="3" borderId="0" xfId="9" applyFont="1" applyFill="1" applyBorder="1" applyAlignment="1">
      <alignment horizontal="right" wrapText="1"/>
    </xf>
    <xf numFmtId="2" fontId="7" fillId="3" borderId="0" xfId="9" applyNumberFormat="1" applyFont="1" applyFill="1" applyBorder="1" applyAlignment="1">
      <alignment horizontal="right"/>
    </xf>
    <xf numFmtId="167" fontId="7" fillId="3" borderId="0" xfId="9" applyNumberFormat="1" applyFont="1" applyFill="1" applyBorder="1"/>
    <xf numFmtId="167" fontId="7" fillId="3" borderId="0" xfId="9" applyNumberFormat="1" applyFont="1" applyFill="1" applyBorder="1" applyAlignment="1">
      <alignment horizontal="right" wrapText="1"/>
    </xf>
    <xf numFmtId="2" fontId="7" fillId="3" borderId="0" xfId="10" applyNumberFormat="1" applyFont="1" applyFill="1" applyBorder="1"/>
    <xf numFmtId="3" fontId="7" fillId="3" borderId="1" xfId="9" applyNumberFormat="1" applyFont="1" applyFill="1" applyBorder="1" applyAlignment="1">
      <alignment horizontal="center" wrapText="1"/>
    </xf>
    <xf numFmtId="3" fontId="7" fillId="3" borderId="1" xfId="9" applyNumberFormat="1" applyFont="1" applyFill="1" applyBorder="1" applyAlignment="1">
      <alignment horizontal="center"/>
    </xf>
    <xf numFmtId="4" fontId="7" fillId="3" borderId="1" xfId="9" applyNumberFormat="1" applyFont="1" applyFill="1" applyBorder="1" applyAlignment="1">
      <alignment horizontal="center" wrapText="1"/>
    </xf>
    <xf numFmtId="4" fontId="7" fillId="3" borderId="1" xfId="9" applyNumberFormat="1" applyFont="1" applyFill="1" applyBorder="1" applyAlignment="1">
      <alignment horizontal="center"/>
    </xf>
    <xf numFmtId="0" fontId="7" fillId="3" borderId="1" xfId="9" applyFont="1" applyFill="1" applyBorder="1"/>
    <xf numFmtId="3" fontId="7" fillId="3" borderId="0" xfId="9" applyNumberFormat="1" applyFont="1" applyFill="1" applyBorder="1" applyAlignment="1">
      <alignment horizontal="center" wrapText="1"/>
    </xf>
    <xf numFmtId="3" fontId="7" fillId="3" borderId="0" xfId="9" applyNumberFormat="1" applyFont="1" applyFill="1" applyBorder="1" applyAlignment="1">
      <alignment horizontal="center"/>
    </xf>
    <xf numFmtId="4" fontId="7" fillId="3" borderId="0" xfId="9" applyNumberFormat="1" applyFont="1" applyFill="1" applyBorder="1" applyAlignment="1">
      <alignment horizontal="center" wrapText="1"/>
    </xf>
    <xf numFmtId="4" fontId="7" fillId="3" borderId="0" xfId="9" applyNumberFormat="1" applyFont="1" applyFill="1" applyBorder="1" applyAlignment="1">
      <alignment horizontal="center"/>
    </xf>
    <xf numFmtId="0" fontId="7" fillId="3" borderId="0" xfId="9" applyFont="1" applyFill="1" applyBorder="1"/>
    <xf numFmtId="3" fontId="8" fillId="3" borderId="0" xfId="9" applyNumberFormat="1" applyFont="1" applyFill="1" applyBorder="1" applyAlignment="1">
      <alignment horizontal="center" wrapText="1"/>
    </xf>
    <xf numFmtId="3" fontId="8" fillId="3" borderId="0" xfId="9" applyNumberFormat="1" applyFont="1" applyFill="1" applyBorder="1" applyAlignment="1">
      <alignment horizontal="center"/>
    </xf>
    <xf numFmtId="4" fontId="8" fillId="3" borderId="0" xfId="9" applyNumberFormat="1" applyFont="1" applyFill="1" applyBorder="1" applyAlignment="1">
      <alignment horizontal="center" wrapText="1"/>
    </xf>
    <xf numFmtId="0" fontId="8" fillId="3" borderId="0" xfId="9" applyFont="1" applyFill="1" applyBorder="1" applyAlignment="1">
      <alignment horizontal="right" indent="1"/>
    </xf>
    <xf numFmtId="0" fontId="8" fillId="3" borderId="0" xfId="9" applyFont="1" applyFill="1" applyBorder="1" applyAlignment="1">
      <alignment horizontal="right" indent="5"/>
    </xf>
    <xf numFmtId="0" fontId="8" fillId="3" borderId="0" xfId="9" applyFont="1" applyFill="1" applyBorder="1" applyAlignment="1">
      <alignment horizontal="right" indent="3"/>
    </xf>
    <xf numFmtId="0" fontId="7" fillId="3" borderId="0" xfId="9" applyFont="1" applyFill="1" applyBorder="1" applyAlignment="1">
      <alignment horizontal="right"/>
    </xf>
    <xf numFmtId="0" fontId="8" fillId="3" borderId="3" xfId="9" applyFont="1" applyFill="1" applyBorder="1"/>
    <xf numFmtId="0" fontId="8" fillId="3" borderId="1" xfId="3" applyNumberFormat="1" applyFont="1" applyFill="1" applyBorder="1" applyAlignment="1">
      <alignment horizontal="center" wrapText="1"/>
    </xf>
    <xf numFmtId="0" fontId="8" fillId="3" borderId="1" xfId="9" applyFont="1" applyFill="1" applyBorder="1" applyAlignment="1">
      <alignment horizontal="center" wrapText="1"/>
    </xf>
    <xf numFmtId="0" fontId="8" fillId="3" borderId="2" xfId="9" applyFont="1" applyFill="1" applyBorder="1" applyAlignment="1">
      <alignment horizontal="center" wrapText="1"/>
    </xf>
    <xf numFmtId="17" fontId="8" fillId="3" borderId="1" xfId="3" applyNumberFormat="1" applyFont="1" applyFill="1" applyBorder="1" applyAlignment="1">
      <alignment horizontal="center" wrapText="1"/>
    </xf>
    <xf numFmtId="0" fontId="8" fillId="3" borderId="1" xfId="9" applyFont="1" applyFill="1" applyBorder="1" applyAlignment="1">
      <alignment horizontal="right" wrapText="1" readingOrder="2"/>
    </xf>
    <xf numFmtId="0" fontId="8" fillId="3" borderId="1" xfId="9" applyFont="1" applyFill="1" applyBorder="1" applyAlignment="1">
      <alignment wrapText="1"/>
    </xf>
    <xf numFmtId="0" fontId="8" fillId="3" borderId="2" xfId="9" applyFont="1" applyFill="1" applyBorder="1" applyAlignment="1">
      <alignment horizontal="center"/>
    </xf>
    <xf numFmtId="0" fontId="8" fillId="3" borderId="1" xfId="9" applyFont="1" applyFill="1" applyBorder="1"/>
    <xf numFmtId="2" fontId="7" fillId="3" borderId="0" xfId="10" applyNumberFormat="1" applyFont="1" applyFill="1" applyBorder="1" applyAlignment="1">
      <alignment wrapText="1"/>
    </xf>
    <xf numFmtId="10" fontId="7" fillId="3" borderId="0" xfId="2" applyNumberFormat="1" applyFont="1" applyFill="1" applyBorder="1" applyAlignment="1">
      <alignment horizontal="center" wrapText="1"/>
    </xf>
    <xf numFmtId="17" fontId="8" fillId="3" borderId="2" xfId="3" applyNumberFormat="1" applyFont="1" applyFill="1" applyBorder="1" applyAlignment="1">
      <alignment horizontal="center" wrapText="1"/>
    </xf>
    <xf numFmtId="0" fontId="8" fillId="3" borderId="2" xfId="9" applyFont="1" applyFill="1" applyBorder="1" applyAlignment="1">
      <alignment horizontal="right" wrapText="1" readingOrder="2"/>
    </xf>
    <xf numFmtId="0" fontId="8" fillId="3" borderId="2" xfId="9" applyFont="1" applyFill="1" applyBorder="1" applyAlignment="1"/>
    <xf numFmtId="0" fontId="8" fillId="3" borderId="1" xfId="9" applyFont="1" applyFill="1" applyBorder="1" applyAlignment="1">
      <alignment horizontal="center"/>
    </xf>
    <xf numFmtId="0" fontId="9" fillId="2" borderId="0" xfId="0" applyFont="1" applyFill="1" applyAlignment="1">
      <alignment horizontal="center"/>
    </xf>
    <xf numFmtId="164" fontId="4" fillId="2" borderId="0" xfId="0" applyNumberFormat="1" applyFont="1" applyFill="1" applyAlignment="1">
      <alignment horizontal="center"/>
    </xf>
    <xf numFmtId="164" fontId="8" fillId="2" borderId="0" xfId="0" applyNumberFormat="1" applyFont="1" applyFill="1" applyAlignment="1">
      <alignment horizontal="center"/>
    </xf>
    <xf numFmtId="2" fontId="5" fillId="2" borderId="0" xfId="0" applyNumberFormat="1" applyFont="1" applyFill="1" applyAlignment="1">
      <alignment horizontal="center"/>
    </xf>
    <xf numFmtId="2" fontId="22" fillId="2" borderId="0" xfId="0" applyNumberFormat="1" applyFont="1" applyFill="1" applyBorder="1" applyAlignment="1">
      <alignment horizontal="center" vertical="center"/>
    </xf>
    <xf numFmtId="17" fontId="9" fillId="2" borderId="0" xfId="0" applyNumberFormat="1" applyFont="1" applyFill="1" applyAlignment="1">
      <alignment horizontal="center"/>
    </xf>
    <xf numFmtId="2" fontId="22" fillId="0" borderId="0" xfId="0" applyNumberFormat="1" applyFont="1" applyFill="1" applyBorder="1" applyAlignment="1">
      <alignment horizontal="center" vertical="center"/>
    </xf>
    <xf numFmtId="3" fontId="4" fillId="2" borderId="0" xfId="1" applyNumberFormat="1" applyFont="1" applyFill="1" applyAlignment="1">
      <alignment horizontal="center"/>
    </xf>
    <xf numFmtId="0" fontId="12" fillId="2" borderId="0" xfId="0" applyFont="1" applyFill="1" applyAlignment="1">
      <alignment horizontal="center"/>
    </xf>
    <xf numFmtId="3" fontId="9" fillId="2" borderId="0" xfId="1" applyNumberFormat="1" applyFont="1" applyFill="1" applyAlignment="1">
      <alignment horizontal="center"/>
    </xf>
    <xf numFmtId="0" fontId="23" fillId="2" borderId="0" xfId="0" applyFont="1" applyFill="1" applyAlignment="1">
      <alignment horizontal="center"/>
    </xf>
    <xf numFmtId="2" fontId="9" fillId="2" borderId="0" xfId="0" applyNumberFormat="1" applyFont="1" applyFill="1" applyAlignment="1">
      <alignment horizontal="center"/>
    </xf>
    <xf numFmtId="17" fontId="4" fillId="2" borderId="2" xfId="0" applyNumberFormat="1" applyFont="1" applyFill="1" applyBorder="1"/>
    <xf numFmtId="0" fontId="9" fillId="2" borderId="1" xfId="0" applyFont="1" applyFill="1" applyBorder="1" applyAlignment="1">
      <alignment horizontal="center"/>
    </xf>
    <xf numFmtId="0" fontId="9" fillId="2" borderId="0" xfId="0" applyFont="1" applyFill="1" applyBorder="1" applyAlignment="1">
      <alignment horizontal="center"/>
    </xf>
    <xf numFmtId="17" fontId="4" fillId="2" borderId="1" xfId="0" applyNumberFormat="1" applyFont="1" applyFill="1" applyBorder="1"/>
    <xf numFmtId="0" fontId="14" fillId="2" borderId="0" xfId="0" applyFont="1" applyFill="1"/>
    <xf numFmtId="0" fontId="10" fillId="2" borderId="0" xfId="0" applyFont="1" applyFill="1"/>
    <xf numFmtId="0" fontId="8" fillId="0" borderId="0" xfId="0" applyFont="1" applyFill="1" applyBorder="1"/>
    <xf numFmtId="0" fontId="7" fillId="0" borderId="0" xfId="0" applyFont="1" applyFill="1" applyBorder="1"/>
    <xf numFmtId="0" fontId="17" fillId="3" borderId="0" xfId="3" applyFont="1" applyFill="1" applyBorder="1" applyAlignment="1">
      <alignment horizontal="right" readingOrder="2"/>
    </xf>
    <xf numFmtId="2" fontId="19" fillId="3" borderId="0" xfId="9" applyNumberFormat="1" applyFont="1" applyFill="1" applyBorder="1" applyAlignment="1">
      <alignment horizontal="right"/>
    </xf>
    <xf numFmtId="167" fontId="19" fillId="3" borderId="0" xfId="9" applyNumberFormat="1" applyFont="1" applyFill="1" applyBorder="1" applyAlignment="1">
      <alignment horizontal="right" wrapText="1"/>
    </xf>
    <xf numFmtId="167" fontId="19" fillId="3" borderId="0" xfId="9" applyNumberFormat="1" applyFont="1" applyFill="1" applyBorder="1"/>
    <xf numFmtId="2" fontId="19" fillId="3" borderId="0" xfId="10" applyNumberFormat="1" applyFont="1" applyFill="1" applyBorder="1"/>
    <xf numFmtId="2" fontId="19" fillId="3" borderId="0" xfId="9" applyNumberFormat="1" applyFont="1" applyFill="1" applyBorder="1" applyAlignment="1">
      <alignment horizontal="right" wrapText="1"/>
    </xf>
    <xf numFmtId="0" fontId="19" fillId="3" borderId="0" xfId="9" applyFont="1" applyFill="1" applyBorder="1" applyAlignment="1">
      <alignment horizontal="right" wrapText="1"/>
    </xf>
    <xf numFmtId="0" fontId="17" fillId="3" borderId="0" xfId="9" applyFont="1" applyFill="1" applyBorder="1"/>
    <xf numFmtId="0" fontId="17" fillId="3" borderId="0" xfId="9" applyFont="1" applyFill="1" applyBorder="1" applyAlignment="1">
      <alignment wrapText="1"/>
    </xf>
    <xf numFmtId="0" fontId="19" fillId="0" borderId="0" xfId="0" applyFont="1" applyFill="1" applyBorder="1"/>
    <xf numFmtId="0" fontId="17" fillId="0" borderId="0" xfId="0" applyFont="1" applyFill="1" applyBorder="1"/>
    <xf numFmtId="0" fontId="8" fillId="0" borderId="0" xfId="0" applyFont="1" applyFill="1" applyBorder="1" applyAlignment="1">
      <alignment wrapText="1"/>
    </xf>
    <xf numFmtId="0" fontId="25" fillId="0" borderId="0" xfId="0" applyFont="1"/>
    <xf numFmtId="0" fontId="12" fillId="0" borderId="0" xfId="0" applyFont="1"/>
    <xf numFmtId="43" fontId="12" fillId="0" borderId="0" xfId="0" applyNumberFormat="1" applyFont="1"/>
    <xf numFmtId="0" fontId="10" fillId="2" borderId="0" xfId="0" applyFont="1" applyFill="1" applyBorder="1"/>
    <xf numFmtId="0" fontId="27" fillId="0" borderId="0" xfId="0" applyFont="1"/>
    <xf numFmtId="4" fontId="12" fillId="0" borderId="0" xfId="0" applyNumberFormat="1" applyFont="1"/>
    <xf numFmtId="0" fontId="24" fillId="2" borderId="0" xfId="0" applyFont="1" applyFill="1"/>
    <xf numFmtId="0" fontId="14" fillId="0" borderId="0" xfId="0" applyFont="1"/>
    <xf numFmtId="0" fontId="10" fillId="0" borderId="0" xfId="0" applyFont="1"/>
    <xf numFmtId="0" fontId="12" fillId="0" borderId="0" xfId="5" applyFont="1"/>
    <xf numFmtId="0" fontId="27" fillId="0" borderId="0" xfId="5" applyFont="1"/>
    <xf numFmtId="0" fontId="4" fillId="0" borderId="0" xfId="5" applyFont="1"/>
    <xf numFmtId="0" fontId="4" fillId="0" borderId="0" xfId="5" applyFont="1" applyAlignment="1">
      <alignment horizontal="center" vertical="center"/>
    </xf>
    <xf numFmtId="0" fontId="10" fillId="0" borderId="0" xfId="5" applyFont="1"/>
    <xf numFmtId="0" fontId="12" fillId="0" borderId="0" xfId="0" applyNumberFormat="1" applyFont="1"/>
    <xf numFmtId="0" fontId="23" fillId="0" borderId="0" xfId="0" applyFont="1"/>
    <xf numFmtId="0" fontId="23" fillId="0" borderId="0" xfId="0" applyNumberFormat="1" applyFont="1"/>
    <xf numFmtId="0" fontId="8" fillId="2" borderId="0" xfId="6" applyFont="1" applyFill="1" applyBorder="1" applyAlignment="1">
      <alignment horizontal="center" wrapText="1" readingOrder="2"/>
    </xf>
    <xf numFmtId="0" fontId="8" fillId="2" borderId="3" xfId="6" applyNumberFormat="1" applyFont="1" applyFill="1" applyBorder="1" applyAlignment="1">
      <alignment horizontal="center"/>
    </xf>
    <xf numFmtId="168" fontId="4" fillId="2" borderId="0" xfId="0" applyNumberFormat="1" applyFont="1" applyFill="1" applyAlignment="1">
      <alignment horizontal="center"/>
    </xf>
    <xf numFmtId="10" fontId="0" fillId="0" borderId="0" xfId="2" applyNumberFormat="1" applyFont="1"/>
    <xf numFmtId="164" fontId="4" fillId="0" borderId="0" xfId="0" applyNumberFormat="1" applyFont="1" applyFill="1" applyAlignment="1">
      <alignment horizontal="center"/>
    </xf>
    <xf numFmtId="0" fontId="10" fillId="2" borderId="0" xfId="0" applyFont="1" applyFill="1" applyAlignment="1">
      <alignment horizontal="right" readingOrder="2"/>
    </xf>
    <xf numFmtId="2" fontId="4" fillId="0" borderId="0" xfId="0" applyNumberFormat="1" applyFont="1" applyFill="1" applyAlignment="1">
      <alignment horizontal="center"/>
    </xf>
    <xf numFmtId="0" fontId="14" fillId="2" borderId="0" xfId="0" applyFont="1" applyFill="1" applyAlignment="1">
      <alignment horizontal="center"/>
    </xf>
    <xf numFmtId="0" fontId="10" fillId="2" borderId="0" xfId="0" applyFont="1" applyFill="1" applyAlignment="1">
      <alignment horizontal="right" vertical="top" wrapText="1" readingOrder="2"/>
    </xf>
    <xf numFmtId="0" fontId="14" fillId="0" borderId="0" xfId="0" applyFont="1" applyAlignment="1">
      <alignment horizontal="center"/>
    </xf>
    <xf numFmtId="0" fontId="11" fillId="0" borderId="0" xfId="0" applyFont="1" applyFill="1" applyBorder="1" applyAlignment="1">
      <alignment horizontal="center"/>
    </xf>
    <xf numFmtId="0" fontId="11" fillId="3" borderId="0" xfId="9" applyFont="1" applyFill="1" applyBorder="1" applyAlignment="1">
      <alignment horizontal="center" vertical="center"/>
    </xf>
    <xf numFmtId="0" fontId="8" fillId="3" borderId="1" xfId="9" applyFont="1" applyFill="1" applyBorder="1" applyAlignment="1">
      <alignment horizontal="center"/>
    </xf>
    <xf numFmtId="0" fontId="8" fillId="3" borderId="2" xfId="9" applyFont="1" applyFill="1" applyBorder="1" applyAlignment="1">
      <alignment horizontal="center"/>
    </xf>
    <xf numFmtId="0" fontId="21" fillId="3" borderId="0" xfId="9" applyFont="1" applyFill="1" applyBorder="1" applyAlignment="1">
      <alignment horizontal="center"/>
    </xf>
    <xf numFmtId="0" fontId="11" fillId="3" borderId="0" xfId="9" applyFont="1" applyFill="1" applyBorder="1" applyAlignment="1">
      <alignment horizontal="center"/>
    </xf>
    <xf numFmtId="0" fontId="8" fillId="3" borderId="0" xfId="9" applyFont="1" applyFill="1" applyBorder="1" applyAlignment="1">
      <alignment horizontal="center"/>
    </xf>
    <xf numFmtId="0" fontId="10" fillId="2" borderId="0" xfId="0" applyFont="1" applyFill="1" applyBorder="1" applyAlignment="1">
      <alignment horizontal="right" readingOrder="2"/>
    </xf>
    <xf numFmtId="0" fontId="14" fillId="2" borderId="0" xfId="0" applyFont="1" applyFill="1" applyAlignment="1">
      <alignment horizontal="center" wrapText="1"/>
    </xf>
    <xf numFmtId="0" fontId="14" fillId="2" borderId="0" xfId="0" applyFont="1" applyFill="1" applyBorder="1" applyAlignment="1">
      <alignment horizontal="center" readingOrder="2"/>
    </xf>
    <xf numFmtId="49" fontId="9" fillId="2" borderId="1" xfId="0" applyNumberFormat="1" applyFont="1" applyFill="1" applyBorder="1" applyAlignment="1">
      <alignment horizontal="center"/>
    </xf>
    <xf numFmtId="0" fontId="4" fillId="2" borderId="1" xfId="0" applyFont="1" applyFill="1" applyBorder="1" applyAlignment="1">
      <alignment horizontal="center"/>
    </xf>
    <xf numFmtId="0" fontId="4" fillId="2" borderId="1" xfId="0" applyFont="1" applyFill="1" applyBorder="1" applyAlignment="1">
      <alignment horizontal="center" wrapText="1"/>
    </xf>
    <xf numFmtId="43" fontId="4" fillId="2" borderId="1" xfId="0" applyNumberFormat="1" applyFont="1" applyFill="1" applyBorder="1" applyAlignment="1">
      <alignment horizontal="center"/>
    </xf>
    <xf numFmtId="0" fontId="14" fillId="2" borderId="0" xfId="0" applyFont="1" applyFill="1" applyBorder="1" applyAlignment="1">
      <alignment horizontal="center" vertical="center" wrapText="1"/>
    </xf>
    <xf numFmtId="0" fontId="4" fillId="2" borderId="0" xfId="0" applyFont="1" applyFill="1" applyBorder="1" applyAlignment="1">
      <alignment horizontal="center"/>
    </xf>
    <xf numFmtId="0" fontId="9" fillId="2" borderId="0" xfId="0" applyFont="1" applyFill="1" applyAlignment="1">
      <alignment horizontal="center" vertical="center"/>
    </xf>
    <xf numFmtId="0" fontId="9" fillId="2" borderId="1" xfId="5" applyFont="1" applyFill="1" applyBorder="1" applyAlignment="1">
      <alignment horizontal="center" vertical="center"/>
    </xf>
    <xf numFmtId="0" fontId="14" fillId="2" borderId="0" xfId="5" applyFont="1" applyFill="1" applyAlignment="1">
      <alignment horizontal="center"/>
    </xf>
    <xf numFmtId="0" fontId="14" fillId="2" borderId="0" xfId="5" applyFont="1" applyFill="1" applyBorder="1" applyAlignment="1">
      <alignment horizontal="center"/>
    </xf>
    <xf numFmtId="0" fontId="4" fillId="2" borderId="1" xfId="5" applyFont="1" applyFill="1" applyBorder="1" applyAlignment="1">
      <alignment horizontal="center" vertical="center"/>
    </xf>
    <xf numFmtId="3" fontId="9" fillId="2" borderId="1" xfId="5" applyNumberFormat="1" applyFont="1" applyFill="1" applyBorder="1" applyAlignment="1">
      <alignment horizontal="center"/>
    </xf>
    <xf numFmtId="0" fontId="9" fillId="2" borderId="1" xfId="5" applyFont="1" applyFill="1" applyBorder="1" applyAlignment="1">
      <alignment horizontal="center"/>
    </xf>
    <xf numFmtId="0" fontId="2" fillId="2" borderId="0" xfId="5" applyFont="1" applyFill="1" applyAlignment="1">
      <alignment horizontal="center"/>
    </xf>
    <xf numFmtId="0" fontId="2" fillId="2" borderId="0" xfId="5" applyFont="1" applyFill="1" applyBorder="1" applyAlignment="1">
      <alignment horizontal="center"/>
    </xf>
    <xf numFmtId="0" fontId="4" fillId="2" borderId="1" xfId="5" applyFont="1" applyFill="1" applyBorder="1" applyAlignment="1">
      <alignment horizontal="center"/>
    </xf>
    <xf numFmtId="0" fontId="10" fillId="2" borderId="0" xfId="0" applyFont="1" applyFill="1" applyAlignment="1">
      <alignment horizontal="right" readingOrder="2"/>
    </xf>
    <xf numFmtId="0" fontId="14" fillId="2" borderId="0" xfId="0" applyFont="1" applyFill="1" applyBorder="1" applyAlignment="1">
      <alignment horizontal="center"/>
    </xf>
    <xf numFmtId="0" fontId="14" fillId="2" borderId="1" xfId="0" applyFont="1" applyFill="1" applyBorder="1" applyAlignment="1">
      <alignment horizontal="center"/>
    </xf>
    <xf numFmtId="0" fontId="4" fillId="2"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2" xfId="0" applyFont="1" applyFill="1" applyBorder="1" applyAlignment="1">
      <alignment horizontal="center"/>
    </xf>
    <xf numFmtId="0" fontId="11" fillId="2" borderId="0" xfId="6" applyFont="1" applyFill="1" applyBorder="1" applyAlignment="1">
      <alignment horizontal="center" vertical="center"/>
    </xf>
    <xf numFmtId="0" fontId="11" fillId="0" borderId="0" xfId="6" applyFont="1" applyBorder="1" applyAlignment="1">
      <alignment horizontal="center"/>
    </xf>
    <xf numFmtId="0" fontId="11" fillId="0" borderId="1" xfId="6" applyFont="1" applyBorder="1" applyAlignment="1">
      <alignment horizontal="center"/>
    </xf>
    <xf numFmtId="0" fontId="8" fillId="2" borderId="1" xfId="6" applyFont="1" applyFill="1" applyBorder="1" applyAlignment="1">
      <alignment horizontal="center"/>
    </xf>
    <xf numFmtId="0" fontId="8" fillId="2" borderId="2" xfId="6" applyFont="1" applyFill="1" applyBorder="1" applyAlignment="1">
      <alignment horizontal="center"/>
    </xf>
    <xf numFmtId="49" fontId="8" fillId="2" borderId="2" xfId="6" applyNumberFormat="1" applyFont="1" applyFill="1" applyBorder="1" applyAlignment="1">
      <alignment horizontal="center"/>
    </xf>
    <xf numFmtId="0" fontId="8" fillId="2" borderId="2" xfId="6" applyNumberFormat="1" applyFont="1" applyFill="1" applyBorder="1" applyAlignment="1">
      <alignment horizontal="center"/>
    </xf>
    <xf numFmtId="0" fontId="7" fillId="2" borderId="0" xfId="6" applyFont="1" applyFill="1" applyBorder="1" applyAlignment="1">
      <alignment horizontal="right" vertical="center" wrapText="1"/>
    </xf>
    <xf numFmtId="49" fontId="8" fillId="0" borderId="2" xfId="6" applyNumberFormat="1" applyFont="1" applyFill="1" applyBorder="1" applyAlignment="1">
      <alignment horizontal="center"/>
    </xf>
    <xf numFmtId="49" fontId="8" fillId="2" borderId="1" xfId="6" applyNumberFormat="1" applyFont="1" applyFill="1" applyBorder="1" applyAlignment="1">
      <alignment horizontal="center"/>
    </xf>
    <xf numFmtId="0" fontId="8" fillId="2" borderId="1" xfId="6" applyNumberFormat="1" applyFont="1" applyFill="1" applyBorder="1" applyAlignment="1">
      <alignment horizontal="center"/>
    </xf>
    <xf numFmtId="0" fontId="17" fillId="2" borderId="0" xfId="6" applyFont="1" applyFill="1" applyBorder="1" applyAlignment="1">
      <alignment horizontal="right" wrapText="1" readingOrder="2"/>
    </xf>
    <xf numFmtId="0" fontId="8" fillId="0" borderId="2" xfId="6" applyNumberFormat="1" applyFont="1" applyFill="1" applyBorder="1" applyAlignment="1">
      <alignment horizontal="center"/>
    </xf>
    <xf numFmtId="0" fontId="8" fillId="2" borderId="3" xfId="3" applyFont="1" applyFill="1" applyBorder="1" applyAlignment="1">
      <alignment horizontal="center" vertical="top" readingOrder="2"/>
    </xf>
    <xf numFmtId="0" fontId="8" fillId="2" borderId="3" xfId="3" applyFont="1" applyFill="1" applyBorder="1" applyAlignment="1">
      <alignment horizontal="center" vertical="top"/>
    </xf>
    <xf numFmtId="0" fontId="17" fillId="2" borderId="0" xfId="3" applyFont="1" applyFill="1" applyBorder="1" applyAlignment="1">
      <alignment horizontal="right"/>
    </xf>
    <xf numFmtId="0" fontId="11" fillId="2" borderId="0" xfId="3" applyFont="1" applyFill="1" applyAlignment="1">
      <alignment horizontal="center"/>
    </xf>
    <xf numFmtId="0" fontId="11" fillId="2" borderId="0" xfId="3" applyFont="1" applyFill="1" applyAlignment="1">
      <alignment horizontal="center" wrapText="1"/>
    </xf>
    <xf numFmtId="0" fontId="8" fillId="2" borderId="1" xfId="3" applyFont="1" applyFill="1" applyBorder="1" applyAlignment="1">
      <alignment horizontal="center"/>
    </xf>
    <xf numFmtId="0" fontId="8" fillId="2" borderId="0" xfId="3" applyFont="1" applyFill="1" applyBorder="1" applyAlignment="1">
      <alignment horizontal="center" wrapText="1"/>
    </xf>
    <xf numFmtId="0" fontId="8" fillId="2" borderId="1" xfId="3" applyFont="1" applyFill="1" applyBorder="1" applyAlignment="1">
      <alignment horizontal="center" wrapText="1"/>
    </xf>
    <xf numFmtId="0" fontId="8" fillId="2" borderId="0" xfId="3" applyFont="1" applyFill="1" applyBorder="1" applyAlignment="1">
      <alignment horizontal="center"/>
    </xf>
    <xf numFmtId="0" fontId="4" fillId="2" borderId="1" xfId="0" applyFont="1" applyFill="1" applyBorder="1" applyAlignment="1">
      <alignment horizontal="center" vertical="center"/>
    </xf>
    <xf numFmtId="0" fontId="4" fillId="2" borderId="0" xfId="0" applyFont="1" applyFill="1" applyAlignment="1">
      <alignment horizontal="center"/>
    </xf>
    <xf numFmtId="0" fontId="4" fillId="2" borderId="3" xfId="0" applyFont="1" applyFill="1" applyBorder="1" applyAlignment="1">
      <alignment horizontal="center" vertical="center"/>
    </xf>
  </cellXfs>
  <cellStyles count="11">
    <cellStyle name="Comma" xfId="1" builtinId="3"/>
    <cellStyle name="Comma 2 2" xfId="8"/>
    <cellStyle name="Comma_תיק ניע 2" xfId="7"/>
    <cellStyle name="Normal" xfId="0" builtinId="0"/>
    <cellStyle name="Normal 10" xfId="4"/>
    <cellStyle name="Normal 2" xfId="3"/>
    <cellStyle name="Normal 3" xfId="5"/>
    <cellStyle name="Normal 3 7" xfId="9"/>
    <cellStyle name="Normal_תיק ניע 2" xfId="6"/>
    <cellStyle name="Percent" xfId="2" builtinId="5"/>
    <cellStyle name="Percent 2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oneCellAnchor>
    <xdr:from>
      <xdr:col>1</xdr:col>
      <xdr:colOff>652743</xdr:colOff>
      <xdr:row>16</xdr:row>
      <xdr:rowOff>1200710</xdr:rowOff>
    </xdr:from>
    <xdr:ext cx="1080250" cy="335942"/>
    <mc:AlternateContent xmlns:mc="http://schemas.openxmlformats.org/markup-compatibility/2006">
      <mc:Choice xmlns:a14="http://schemas.microsoft.com/office/drawing/2010/main" Requires="a14">
        <xdr:sp macro="" textlink="">
          <xdr:nvSpPr>
            <xdr:cNvPr id="2" name="TextBox 1"/>
            <xdr:cNvSpPr txBox="1"/>
          </xdr:nvSpPr>
          <xdr:spPr>
            <a:xfrm>
              <a:off x="11196170772" y="5458945"/>
              <a:ext cx="1080250" cy="335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1" anchor="t">
              <a:noAutofit/>
            </a:bodyPr>
            <a:lstStyle/>
            <a:p>
              <a:pPr algn="r" rtl="1"/>
              <a14:m>
                <m:oMathPara xmlns:m="http://schemas.openxmlformats.org/officeDocument/2006/math">
                  <m:oMathParaPr>
                    <m:jc m:val="center"/>
                  </m:oMathParaPr>
                  <m:oMath xmlns:m="http://schemas.openxmlformats.org/officeDocument/2006/math">
                    <m:r>
                      <a:rPr lang="en-US" sz="700" b="0" i="1" baseline="0">
                        <a:solidFill>
                          <a:schemeClr val="tx1"/>
                        </a:solidFill>
                        <a:effectLst/>
                        <a:latin typeface="Cambria Math" panose="02040503050406030204" pitchFamily="18" charset="0"/>
                        <a:ea typeface="+mn-ea"/>
                        <a:cs typeface="+mn-cs"/>
                      </a:rPr>
                      <m:t>𝐻</m:t>
                    </m:r>
                    <m:r>
                      <a:rPr lang="en-US" sz="700" b="0" i="1" baseline="0">
                        <a:solidFill>
                          <a:schemeClr val="tx1"/>
                        </a:solidFill>
                        <a:effectLst/>
                        <a:latin typeface="Cambria Math" panose="02040503050406030204" pitchFamily="18" charset="0"/>
                        <a:ea typeface="+mn-ea"/>
                        <a:cs typeface="+mn-cs"/>
                      </a:rPr>
                      <m:t>=</m:t>
                    </m:r>
                    <m:nary>
                      <m:naryPr>
                        <m:chr m:val="∑"/>
                        <m:ctrlPr>
                          <a:rPr lang="en-US" sz="700" b="0" i="1" baseline="0">
                            <a:solidFill>
                              <a:schemeClr val="tx1"/>
                            </a:solidFill>
                            <a:effectLst/>
                            <a:latin typeface="Cambria Math" panose="02040503050406030204" pitchFamily="18" charset="0"/>
                            <a:ea typeface="+mn-ea"/>
                            <a:cs typeface="+mn-cs"/>
                          </a:rPr>
                        </m:ctrlPr>
                      </m:naryPr>
                      <m:sub>
                        <m:r>
                          <m:rPr>
                            <m:brk m:alnAt="23"/>
                          </m:rPr>
                          <a:rPr lang="en-US" sz="700" b="0" i="1" baseline="0">
                            <a:solidFill>
                              <a:schemeClr val="tx1"/>
                            </a:solidFill>
                            <a:effectLst/>
                            <a:latin typeface="Cambria Math" panose="02040503050406030204" pitchFamily="18" charset="0"/>
                            <a:ea typeface="+mn-ea"/>
                            <a:cs typeface="+mn-cs"/>
                          </a:rPr>
                          <m:t>𝑖</m:t>
                        </m:r>
                        <m:r>
                          <a:rPr lang="en-US" sz="700" b="0" i="1" baseline="0">
                            <a:solidFill>
                              <a:schemeClr val="tx1"/>
                            </a:solidFill>
                            <a:effectLst/>
                            <a:latin typeface="Cambria Math" panose="02040503050406030204" pitchFamily="18" charset="0"/>
                            <a:ea typeface="+mn-ea"/>
                            <a:cs typeface="+mn-cs"/>
                          </a:rPr>
                          <m:t>=</m:t>
                        </m:r>
                        <m:r>
                          <a:rPr lang="en-US" sz="700" b="0" i="1" baseline="0">
                            <a:solidFill>
                              <a:schemeClr val="tx1"/>
                            </a:solidFill>
                            <a:effectLst/>
                            <a:latin typeface="Cambria Math" panose="02040503050406030204" pitchFamily="18" charset="0"/>
                            <a:ea typeface="+mn-ea"/>
                            <a:cs typeface="+mn-cs"/>
                          </a:rPr>
                          <m:t>1</m:t>
                        </m:r>
                      </m:sub>
                      <m:sup>
                        <m:r>
                          <a:rPr lang="en-US" sz="700" b="0" i="1" baseline="0">
                            <a:solidFill>
                              <a:schemeClr val="tx1"/>
                            </a:solidFill>
                            <a:effectLst/>
                            <a:latin typeface="Cambria Math" panose="02040503050406030204" pitchFamily="18" charset="0"/>
                            <a:ea typeface="+mn-ea"/>
                            <a:cs typeface="+mn-cs"/>
                          </a:rPr>
                          <m:t>𝑛</m:t>
                        </m:r>
                      </m:sup>
                      <m:e>
                        <m:sSup>
                          <m:sSupPr>
                            <m:ctrlPr>
                              <a:rPr lang="en-US" sz="700" b="0" i="1" baseline="0">
                                <a:solidFill>
                                  <a:schemeClr val="tx1"/>
                                </a:solidFill>
                                <a:effectLst/>
                                <a:latin typeface="Cambria Math" panose="02040503050406030204" pitchFamily="18" charset="0"/>
                                <a:ea typeface="+mn-ea"/>
                                <a:cs typeface="+mn-cs"/>
                              </a:rPr>
                            </m:ctrlPr>
                          </m:sSupPr>
                          <m:e>
                            <m:r>
                              <a:rPr lang="en-US" sz="700" b="0" i="1" baseline="0">
                                <a:solidFill>
                                  <a:schemeClr val="tx1"/>
                                </a:solidFill>
                                <a:effectLst/>
                                <a:latin typeface="Cambria Math" panose="02040503050406030204" pitchFamily="18" charset="0"/>
                                <a:ea typeface="+mn-ea"/>
                                <a:cs typeface="+mn-cs"/>
                              </a:rPr>
                              <m:t>(</m:t>
                            </m:r>
                            <m:f>
                              <m:fPr>
                                <m:type m:val="noBar"/>
                                <m:ctrlPr>
                                  <a:rPr lang="en-US" sz="700" b="0" i="1" baseline="0">
                                    <a:solidFill>
                                      <a:schemeClr val="tx1"/>
                                    </a:solidFill>
                                    <a:effectLst/>
                                    <a:latin typeface="Cambria Math" panose="02040503050406030204" pitchFamily="18" charset="0"/>
                                    <a:ea typeface="+mn-ea"/>
                                    <a:cs typeface="+mn-cs"/>
                                  </a:rPr>
                                </m:ctrlPr>
                              </m:fPr>
                              <m:num>
                                <m:r>
                                  <a:rPr lang="en-US" sz="700" b="0" i="1" baseline="0">
                                    <a:solidFill>
                                      <a:schemeClr val="tx1"/>
                                    </a:solidFill>
                                    <a:effectLst/>
                                    <a:latin typeface="Cambria Math" panose="02040503050406030204" pitchFamily="18" charset="0"/>
                                    <a:ea typeface="+mn-ea"/>
                                    <a:cs typeface="+mn-cs"/>
                                  </a:rPr>
                                  <m:t>𝑦</m:t>
                                </m:r>
                                <m:r>
                                  <a:rPr lang="en-US" sz="700" b="0" i="1" baseline="-25000">
                                    <a:solidFill>
                                      <a:schemeClr val="tx1"/>
                                    </a:solidFill>
                                    <a:effectLst/>
                                    <a:latin typeface="Cambria Math" panose="02040503050406030204" pitchFamily="18" charset="0"/>
                                    <a:ea typeface="+mn-ea"/>
                                    <a:cs typeface="+mn-cs"/>
                                  </a:rPr>
                                  <m:t>𝑖</m:t>
                                </m:r>
                              </m:num>
                              <m:den>
                                <m:r>
                                  <a:rPr lang="en-US" sz="700" b="0" i="1" baseline="0">
                                    <a:solidFill>
                                      <a:schemeClr val="tx1"/>
                                    </a:solidFill>
                                    <a:effectLst/>
                                    <a:latin typeface="Cambria Math" panose="02040503050406030204" pitchFamily="18" charset="0"/>
                                    <a:ea typeface="+mn-ea"/>
                                    <a:cs typeface="+mn-cs"/>
                                  </a:rPr>
                                  <m:t>𝑦</m:t>
                                </m:r>
                              </m:den>
                            </m:f>
                            <m:r>
                              <a:rPr lang="en-US" sz="700" b="0" i="1" baseline="0">
                                <a:solidFill>
                                  <a:schemeClr val="tx1"/>
                                </a:solidFill>
                                <a:effectLst/>
                                <a:latin typeface="Cambria Math" panose="02040503050406030204" pitchFamily="18" charset="0"/>
                                <a:ea typeface="+mn-ea"/>
                                <a:cs typeface="+mn-cs"/>
                              </a:rPr>
                              <m:t>)</m:t>
                            </m:r>
                          </m:e>
                          <m:sup>
                            <m:r>
                              <a:rPr lang="en-US" sz="700" b="0" i="1" baseline="0">
                                <a:solidFill>
                                  <a:schemeClr val="tx1"/>
                                </a:solidFill>
                                <a:effectLst/>
                                <a:latin typeface="Cambria Math" panose="02040503050406030204" pitchFamily="18" charset="0"/>
                                <a:ea typeface="+mn-ea"/>
                                <a:cs typeface="+mn-cs"/>
                              </a:rPr>
                              <m:t>2</m:t>
                            </m:r>
                          </m:sup>
                        </m:sSup>
                      </m:e>
                    </m:nary>
                  </m:oMath>
                </m:oMathPara>
              </a14:m>
              <a:endParaRPr lang="he-IL" sz="700"/>
            </a:p>
          </xdr:txBody>
        </xdr:sp>
      </mc:Choice>
      <mc:Fallback>
        <xdr:sp macro="" textlink="">
          <xdr:nvSpPr>
            <xdr:cNvPr id="2" name="TextBox 1"/>
            <xdr:cNvSpPr txBox="1"/>
          </xdr:nvSpPr>
          <xdr:spPr>
            <a:xfrm>
              <a:off x="11196170772" y="5458945"/>
              <a:ext cx="1080250" cy="335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1" anchor="t">
              <a:noAutofit/>
            </a:bodyPr>
            <a:lstStyle/>
            <a:p>
              <a:pPr algn="r" rtl="1"/>
              <a:r>
                <a:rPr lang="en-US" sz="700" b="0" i="0" baseline="0">
                  <a:solidFill>
                    <a:schemeClr val="tx1"/>
                  </a:solidFill>
                  <a:effectLst/>
                  <a:latin typeface="Cambria Math" panose="02040503050406030204" pitchFamily="18" charset="0"/>
                  <a:ea typeface="+mn-ea"/>
                  <a:cs typeface="+mn-cs"/>
                </a:rPr>
                <a:t>𝐻=∑_(𝑖=1)^𝑛▒〖(𝑦</a:t>
              </a:r>
              <a:r>
                <a:rPr lang="en-US" sz="700" b="0" i="0" baseline="-25000">
                  <a:solidFill>
                    <a:schemeClr val="tx1"/>
                  </a:solidFill>
                  <a:effectLst/>
                  <a:latin typeface="Cambria Math" panose="02040503050406030204" pitchFamily="18" charset="0"/>
                  <a:ea typeface="+mn-ea"/>
                  <a:cs typeface="+mn-cs"/>
                </a:rPr>
                <a:t>𝑖</a:t>
              </a:r>
              <a:r>
                <a:rPr lang="en-US" sz="700" b="0" i="0" baseline="0">
                  <a:solidFill>
                    <a:schemeClr val="tx1"/>
                  </a:solidFill>
                  <a:effectLst/>
                  <a:latin typeface="Cambria Math" panose="02040503050406030204" pitchFamily="18" charset="0"/>
                  <a:ea typeface="+mn-ea"/>
                  <a:cs typeface="+mn-cs"/>
                </a:rPr>
                <a:t>¦𝑦)〗^2 </a:t>
              </a:r>
              <a:endParaRPr lang="he-IL" sz="700"/>
            </a:p>
          </xdr:txBody>
        </xdr:sp>
      </mc:Fallback>
    </mc:AlternateContent>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KIRA97/PEREK-D/LOU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IKUAHJR/MEHKAR/&#1505;&#1511;&#1497;&#1512;&#1493;&#1514;/&#1505;&#1511;&#1497;&#1512;&#1493;&#1514;%20&#1512;&#1489;&#1506;&#1493;&#1504;&#1497;&#1493;&#1514;/2024/&#1512;&#1489;&#1497;&#1506;%202/&#1492;&#1493;&#1503;/FXL/&#1500;&#1493;&#1495;%20&#1497;&#1495;&#1505;%20&#1502;&#1497;&#1504;&#1493;&#150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IKUAHJR/MEHKAR/&#1505;&#1511;&#1497;&#1512;&#1493;&#1514;/&#1505;&#1511;&#1497;&#1512;&#1493;&#1514;%20&#1512;&#1489;&#1506;&#1493;&#1504;&#1497;&#1493;&#1514;/2024/&#1512;&#1489;&#1497;&#1506;%202/&#1492;&#1493;&#1503;/FXL/&#1500;&#1493;&#1495;&#1493;&#1514;%20&#1493;&#1514;&#1495;&#1511;&#1493;&#1512;%20&#1492;&#1493;&#150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U93R/AppData/Local/Microsoft/Windows/INetCache/Content.Outlook/JE30FQ8V/V3_XBRL_&#1500;&#1493;&#1495;&#1494;6%20(00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U93R\AppData\Local\Microsoft\Windows\INetCache\Content.Outlook\JE30FQ8V\V3_XBRL_&#1500;&#1493;&#1495;&#1494;6%20(0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Ps"/>
      <sheetName val="DP וקוד"/>
      <sheetName val="BNK_FINREP_INC_CALC_SRC_DF"/>
      <sheetName val="Dates"/>
      <sheetName val="רשימת סדרות"/>
      <sheetName val="לוח מרכז - מינוף"/>
      <sheetName val="לוח 5 קבוצות"/>
      <sheetName val="תחקור"/>
      <sheetName val="תחקור רבעוני"/>
    </sheetNames>
    <sheetDataSet>
      <sheetData sheetId="0"/>
      <sheetData sheetId="1"/>
      <sheetData sheetId="2"/>
      <sheetData sheetId="3">
        <row r="1">
          <cell r="B1">
            <v>45473</v>
          </cell>
        </row>
      </sheetData>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Ps"/>
      <sheetName val="BNK_FINREP_INC_CALC_SRC_DF"/>
      <sheetName val="Dates"/>
      <sheetName val="רשימת סדרות"/>
      <sheetName val="קוד סדרה וDP"/>
      <sheetName val="לוח מרכז"/>
      <sheetName val="לוח 5 קבוצות"/>
      <sheetName val="תחקור"/>
      <sheetName val="תחקור 5 קבוצות"/>
      <sheetName val="תחקור רבעוני"/>
    </sheetNames>
    <sheetDataSet>
      <sheetData sheetId="0"/>
      <sheetData sheetId="1"/>
      <sheetData sheetId="2">
        <row r="1">
          <cell r="B1">
            <v>45473</v>
          </cell>
        </row>
      </sheetData>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Dates_"/>
      <sheetName val="מקרא"/>
      <sheetName val="רשימה"/>
      <sheetName val="L7.6.1"/>
      <sheetName val="L7.6.2"/>
      <sheetName val="L7.6.3"/>
      <sheetName val="FXL"/>
      <sheetName val="Sheet4"/>
      <sheetName val="MD"/>
      <sheetName val="Sheet1"/>
      <sheetName val="Sheet2"/>
      <sheetName val="Sheet3"/>
    </sheetNames>
    <sheetDataSet>
      <sheetData sheetId="0"/>
      <sheetData sheetId="1"/>
      <sheetData sheetId="2"/>
      <sheetData sheetId="3"/>
      <sheetData sheetId="4"/>
      <sheetData sheetId="5"/>
      <sheetData sheetId="6"/>
      <sheetData sheetId="7">
        <row r="16">
          <cell r="A16" t="str">
            <v>﻿Time Period</v>
          </cell>
          <cell r="B16" t="str">
            <v>BNK_10001_LR_BIR_2147</v>
          </cell>
          <cell r="C16" t="str">
            <v>BNK_10001_LR_BIR_2151</v>
          </cell>
          <cell r="D16" t="str">
            <v>BNK_10001_LR_BIR_2155</v>
          </cell>
          <cell r="E16" t="str">
            <v>BNK_10001_LR_BIR_2849</v>
          </cell>
          <cell r="F16" t="str">
            <v>BNK_10001_LR_BIR_2873</v>
          </cell>
          <cell r="G16" t="str">
            <v>BNK_10001_LR_BIR_2892</v>
          </cell>
          <cell r="H16" t="str">
            <v>BNK_10001_LR_BIR_2912</v>
          </cell>
          <cell r="I16" t="str">
            <v>BNK_10001_LR_BIR_2922</v>
          </cell>
          <cell r="J16" t="str">
            <v>BNK_10001_LR_BIR_2924</v>
          </cell>
          <cell r="K16" t="str">
            <v>BNK_10001_LR_BIR_2926</v>
          </cell>
          <cell r="L16" t="str">
            <v>BNK_11001_LR_BIR_2147</v>
          </cell>
          <cell r="M16" t="str">
            <v>BNK_11001_LR_BIR_2151</v>
          </cell>
          <cell r="N16" t="str">
            <v>BNK_11001_LR_BIR_2155</v>
          </cell>
          <cell r="O16" t="str">
            <v>BNK_11001_LR_BIR_2849</v>
          </cell>
          <cell r="P16" t="str">
            <v>BNK_11001_LR_BIR_2873</v>
          </cell>
          <cell r="Q16" t="str">
            <v>BNK_11001_LR_BIR_2892</v>
          </cell>
          <cell r="R16" t="str">
            <v>BNK_11001_LR_BIR_2912</v>
          </cell>
          <cell r="S16" t="str">
            <v>BNK_11001_LR_BIR_2922</v>
          </cell>
          <cell r="T16" t="str">
            <v>BNK_11001_LR_BIR_2924</v>
          </cell>
          <cell r="U16" t="str">
            <v>BNK_11001_LR_BIR_2926</v>
          </cell>
          <cell r="V16" t="str">
            <v>BNK_12001_LR_BIR_2147</v>
          </cell>
          <cell r="W16" t="str">
            <v>BNK_12001_LR_BIR_2151</v>
          </cell>
          <cell r="X16" t="str">
            <v>BNK_12001_LR_BIR_2155</v>
          </cell>
          <cell r="Y16" t="str">
            <v>BNK_12001_LR_BIR_2849</v>
          </cell>
          <cell r="Z16" t="str">
            <v>BNK_12001_LR_BIR_2873</v>
          </cell>
          <cell r="AA16" t="str">
            <v>BNK_12001_LR_BIR_2892</v>
          </cell>
          <cell r="AB16" t="str">
            <v>BNK_12001_LR_BIR_2912</v>
          </cell>
          <cell r="AC16" t="str">
            <v>BNK_12001_LR_BIR_2922</v>
          </cell>
          <cell r="AD16" t="str">
            <v>BNK_12001_LR_BIR_2924</v>
          </cell>
          <cell r="AE16" t="str">
            <v>BNK_12001_LR_BIR_2926</v>
          </cell>
          <cell r="AF16" t="str">
            <v>BNK_17001_LR_BIR_2147</v>
          </cell>
          <cell r="AG16" t="str">
            <v>BNK_17001_LR_BIR_2151</v>
          </cell>
          <cell r="AH16" t="str">
            <v>BNK_17001_LR_BIR_2155</v>
          </cell>
          <cell r="AI16" t="str">
            <v>BNK_17001_LR_BIR_2849</v>
          </cell>
          <cell r="AJ16" t="str">
            <v>BNK_17001_LR_BIR_2873</v>
          </cell>
          <cell r="AK16" t="str">
            <v>BNK_17001_LR_BIR_2892</v>
          </cell>
          <cell r="AL16" t="str">
            <v>BNK_17001_LR_BIR_2912</v>
          </cell>
          <cell r="AM16" t="str">
            <v>BNK_17001_LR_BIR_2922</v>
          </cell>
          <cell r="AN16" t="str">
            <v>BNK_17001_LR_BIR_2924</v>
          </cell>
          <cell r="AO16" t="str">
            <v>BNK_17001_LR_BIR_2926</v>
          </cell>
          <cell r="AP16" t="str">
            <v>BNK_18001_LR_BIR_2147</v>
          </cell>
          <cell r="AQ16" t="str">
            <v>BNK_18001_LR_BIR_2151</v>
          </cell>
          <cell r="AR16" t="str">
            <v>BNK_18001_LR_BIR_2155</v>
          </cell>
          <cell r="AS16" t="str">
            <v>BNK_18001_LR_BIR_2849</v>
          </cell>
          <cell r="AT16" t="str">
            <v>BNK_18001_LR_BIR_2922</v>
          </cell>
          <cell r="AU16" t="str">
            <v>BNK_18001_LR_BIR_2924</v>
          </cell>
          <cell r="AV16" t="str">
            <v>BNK_18001_LR_BIR_2926</v>
          </cell>
          <cell r="AW16" t="str">
            <v>BNK_20001_LR_BIR_2147</v>
          </cell>
          <cell r="AX16" t="str">
            <v>BNK_20001_LR_BIR_2151</v>
          </cell>
          <cell r="AY16" t="str">
            <v>BNK_20001_LR_BIR_2155</v>
          </cell>
          <cell r="AZ16" t="str">
            <v>BNK_20001_LR_BIR_2849</v>
          </cell>
          <cell r="BA16" t="str">
            <v>BNK_20001_LR_BIR_2873</v>
          </cell>
          <cell r="BB16" t="str">
            <v>BNK_20001_LR_BIR_2892</v>
          </cell>
          <cell r="BC16" t="str">
            <v>BNK_20001_LR_BIR_2912</v>
          </cell>
          <cell r="BD16" t="str">
            <v>BNK_20001_LR_BIR_2922</v>
          </cell>
          <cell r="BE16" t="str">
            <v>BNK_20001_LR_BIR_2924</v>
          </cell>
          <cell r="BF16" t="str">
            <v>BNK_20001_LR_BIR_2926</v>
          </cell>
          <cell r="BG16" t="str">
            <v>BNK_31001_LR_BIR_2147</v>
          </cell>
          <cell r="BH16" t="str">
            <v>BNK_31001_LR_BIR_2151</v>
          </cell>
          <cell r="BI16" t="str">
            <v>BNK_31001_LR_BIR_2155</v>
          </cell>
          <cell r="BJ16" t="str">
            <v>BNK_31001_LR_BIR_2849</v>
          </cell>
          <cell r="BK16" t="str">
            <v>BNK_31001_LR_BIR_2873</v>
          </cell>
          <cell r="BL16" t="str">
            <v>BNK_31001_LR_BIR_2892</v>
          </cell>
          <cell r="BM16" t="str">
            <v>BNK_31001_LR_BIR_2912</v>
          </cell>
          <cell r="BN16" t="str">
            <v>BNK_31001_LR_BIR_2922</v>
          </cell>
          <cell r="BO16" t="str">
            <v>BNK_31001_LR_BIR_2924</v>
          </cell>
          <cell r="BP16" t="str">
            <v>BNK_31001_LR_BIR_2926</v>
          </cell>
          <cell r="BQ16" t="str">
            <v>BNK_4001_LR_BIR_2147</v>
          </cell>
          <cell r="BR16" t="str">
            <v>BNK_4001_LR_BIR_2151</v>
          </cell>
          <cell r="BS16" t="str">
            <v>BNK_4001_LR_BIR_2155</v>
          </cell>
          <cell r="BT16" t="str">
            <v>BNK_4001_LR_BIR_2849</v>
          </cell>
          <cell r="BU16" t="str">
            <v>BNK_4001_LR_BIR_2873</v>
          </cell>
          <cell r="BV16" t="str">
            <v>BNK_4001_LR_BIR_2892</v>
          </cell>
          <cell r="BW16" t="str">
            <v>BNK_4001_LR_BIR_2912</v>
          </cell>
          <cell r="BX16" t="str">
            <v>BNK_4001_LR_BIR_2922</v>
          </cell>
          <cell r="BY16" t="str">
            <v>BNK_4001_LR_BIR_2924</v>
          </cell>
          <cell r="BZ16" t="str">
            <v>BNK_4001_LR_BIR_2926</v>
          </cell>
          <cell r="CA16" t="str">
            <v>BNK_46001_LR_BIR_2147</v>
          </cell>
          <cell r="CB16" t="str">
            <v>BNK_46001_LR_BIR_2151</v>
          </cell>
          <cell r="CC16" t="str">
            <v>BNK_46001_LR_BIR_2155</v>
          </cell>
          <cell r="CD16" t="str">
            <v>BNK_46001_LR_BIR_2849</v>
          </cell>
          <cell r="CE16" t="str">
            <v>BNK_46001_LR_BIR_2873</v>
          </cell>
          <cell r="CF16" t="str">
            <v>BNK_46001_LR_BIR_2892</v>
          </cell>
          <cell r="CG16" t="str">
            <v>BNK_46001_LR_BIR_2912</v>
          </cell>
          <cell r="CH16" t="str">
            <v>BNK_46001_LR_BIR_2922</v>
          </cell>
          <cell r="CI16" t="str">
            <v>BNK_46001_LR_BIR_2924</v>
          </cell>
          <cell r="CJ16" t="str">
            <v>BNK_46001_LR_BIR_2926</v>
          </cell>
          <cell r="CK16" t="str">
            <v>BNK_54001_LR_BIR_2147</v>
          </cell>
          <cell r="CL16" t="str">
            <v>BNK_54001_LR_BIR_2151</v>
          </cell>
          <cell r="CM16" t="str">
            <v>BNK_54001_LR_BIR_2155</v>
          </cell>
          <cell r="CN16" t="str">
            <v>BNK_54001_LR_BIR_2849</v>
          </cell>
          <cell r="CO16" t="str">
            <v>BNK_54001_LR_BIR_2873</v>
          </cell>
          <cell r="CP16" t="str">
            <v>BNK_54001_LR_BIR_2892</v>
          </cell>
          <cell r="CQ16" t="str">
            <v>BNK_54001_LR_BIR_2912</v>
          </cell>
          <cell r="CR16" t="str">
            <v>BNK_54001_LR_BIR_2922</v>
          </cell>
          <cell r="CS16" t="str">
            <v>BNK_54001_LR_BIR_2924</v>
          </cell>
          <cell r="CT16" t="str">
            <v>BNK_54001_LR_BIR_2926</v>
          </cell>
          <cell r="CU16" t="str">
            <v>BNK_99010_LR_BIR_2147</v>
          </cell>
          <cell r="CV16" t="str">
            <v>BNK_99010_LR_BIR_2151</v>
          </cell>
          <cell r="CW16" t="str">
            <v>BNK_99010_LR_BIR_2155</v>
          </cell>
          <cell r="CX16" t="str">
            <v>BNK_99010_LR_BIR_2160</v>
          </cell>
          <cell r="CY16" t="str">
            <v>BNK_99010_LR_BIR_2791</v>
          </cell>
          <cell r="CZ16" t="str">
            <v>BNK_99010_LR_BIR_2849</v>
          </cell>
          <cell r="DA16" t="str">
            <v>BNK_99010_LR_BIR_2852</v>
          </cell>
          <cell r="DB16" t="str">
            <v>BNK_99010_LR_BIR_2873</v>
          </cell>
          <cell r="DC16" t="str">
            <v>BNK_99010_LR_BIR_2875</v>
          </cell>
          <cell r="DD16" t="str">
            <v>BNK_99010_LR_BIR_2892</v>
          </cell>
          <cell r="DE16" t="str">
            <v>BNK_99010_LR_BIR_2894</v>
          </cell>
          <cell r="DF16" t="str">
            <v>BNK_99010_LR_BIR_2912</v>
          </cell>
          <cell r="DG16" t="str">
            <v>BNK_99010_LR_BIR_2914</v>
          </cell>
          <cell r="DH16" t="str">
            <v>BNK_99010_LR_BIR_2922</v>
          </cell>
          <cell r="DI16" t="str">
            <v>BNK_99010_LR_BIR_2924</v>
          </cell>
          <cell r="DJ16" t="str">
            <v>BNK_99010_LR_BIR_2926</v>
          </cell>
          <cell r="DK16" t="str">
            <v>BNK_99010_LR_BIR_2929</v>
          </cell>
        </row>
        <row r="17">
          <cell r="A17" t="str">
            <v>2021-01</v>
          </cell>
          <cell r="B17">
            <v>5.0999999999999996</v>
          </cell>
          <cell r="C17">
            <v>3.5</v>
          </cell>
          <cell r="D17">
            <v>1.59</v>
          </cell>
          <cell r="E17">
            <v>0.24</v>
          </cell>
          <cell r="F17">
            <v>0.14000000000000001</v>
          </cell>
          <cell r="G17">
            <v>0.03</v>
          </cell>
          <cell r="H17">
            <v>0.01</v>
          </cell>
          <cell r="I17">
            <v>0.41</v>
          </cell>
          <cell r="J17">
            <v>-1.58</v>
          </cell>
          <cell r="K17">
            <v>1.59</v>
          </cell>
          <cell r="L17">
            <v>4.3</v>
          </cell>
          <cell r="M17">
            <v>2.46</v>
          </cell>
          <cell r="N17">
            <v>1.6</v>
          </cell>
          <cell r="O17">
            <v>0.03</v>
          </cell>
          <cell r="P17">
            <v>0.14000000000000001</v>
          </cell>
          <cell r="Q17">
            <v>0.13</v>
          </cell>
          <cell r="R17">
            <v>0.03</v>
          </cell>
          <cell r="S17">
            <v>0.4</v>
          </cell>
          <cell r="T17">
            <v>-1.57</v>
          </cell>
          <cell r="U17">
            <v>1.6</v>
          </cell>
          <cell r="V17">
            <v>4.8</v>
          </cell>
          <cell r="W17">
            <v>3.92</v>
          </cell>
          <cell r="X17">
            <v>1.6</v>
          </cell>
          <cell r="Y17">
            <v>0.38066253243329601</v>
          </cell>
          <cell r="Z17">
            <v>0.14008986827782599</v>
          </cell>
          <cell r="AA17">
            <v>0.13007748631133101</v>
          </cell>
          <cell r="AB17">
            <v>6.00165027504262E-2</v>
          </cell>
          <cell r="AC17">
            <v>0.48</v>
          </cell>
          <cell r="AD17">
            <v>-1.59</v>
          </cell>
          <cell r="AE17">
            <v>1.6</v>
          </cell>
          <cell r="AF17">
            <v>4.1500000000000004</v>
          </cell>
          <cell r="AG17">
            <v>4.1399999999999997</v>
          </cell>
          <cell r="AH17">
            <v>1.6</v>
          </cell>
          <cell r="AI17">
            <v>0.56000000000000005</v>
          </cell>
          <cell r="AJ17">
            <v>0.36</v>
          </cell>
          <cell r="AK17">
            <v>0.28000000000000003</v>
          </cell>
          <cell r="AL17">
            <v>0.05</v>
          </cell>
          <cell r="AM17">
            <v>0.8</v>
          </cell>
          <cell r="AN17">
            <v>-1.54</v>
          </cell>
          <cell r="AO17">
            <v>1.6</v>
          </cell>
          <cell r="AW17">
            <v>3</v>
          </cell>
          <cell r="AX17">
            <v>3.76</v>
          </cell>
          <cell r="AY17">
            <v>1.61</v>
          </cell>
          <cell r="AZ17">
            <v>0.54</v>
          </cell>
          <cell r="BA17">
            <v>0.2</v>
          </cell>
          <cell r="BB17">
            <v>0.02</v>
          </cell>
          <cell r="BC17">
            <v>0.01</v>
          </cell>
          <cell r="BD17">
            <v>1.41</v>
          </cell>
          <cell r="BE17">
            <v>-1.56</v>
          </cell>
          <cell r="BF17">
            <v>1.6</v>
          </cell>
          <cell r="BG17">
            <v>8.27</v>
          </cell>
          <cell r="BH17">
            <v>2.0699999999999998</v>
          </cell>
          <cell r="BI17">
            <v>1.6120000000000001</v>
          </cell>
          <cell r="BJ17">
            <v>7.9000000000000001E-2</v>
          </cell>
          <cell r="BK17">
            <v>5.4600000000000003E-2</v>
          </cell>
          <cell r="BL17">
            <v>9.2999999999999999E-2</v>
          </cell>
          <cell r="BM17">
            <v>1.7100000000000001E-2</v>
          </cell>
          <cell r="BN17">
            <v>0.63</v>
          </cell>
          <cell r="BO17">
            <v>-1.5640000000000001</v>
          </cell>
          <cell r="BP17">
            <v>1.6</v>
          </cell>
          <cell r="BQ17">
            <v>8.6999999999999993</v>
          </cell>
          <cell r="BR17">
            <v>3.39</v>
          </cell>
          <cell r="BS17">
            <v>1.61</v>
          </cell>
          <cell r="BT17">
            <v>0.36466737327033699</v>
          </cell>
          <cell r="BU17">
            <v>0.13456071665491701</v>
          </cell>
          <cell r="BV17">
            <v>1.6E-2</v>
          </cell>
          <cell r="BW17">
            <v>0</v>
          </cell>
          <cell r="BX17">
            <v>1.0999999999999999E-2</v>
          </cell>
          <cell r="BY17">
            <v>-1.6</v>
          </cell>
          <cell r="BZ17">
            <v>1.6</v>
          </cell>
          <cell r="CA17">
            <v>5.68</v>
          </cell>
          <cell r="CB17">
            <v>2.5</v>
          </cell>
          <cell r="CC17">
            <v>1.61</v>
          </cell>
          <cell r="CD17">
            <v>7.0000000000000007E-2</v>
          </cell>
          <cell r="CE17">
            <v>0.02</v>
          </cell>
          <cell r="CF17">
            <v>0.02</v>
          </cell>
          <cell r="CG17">
            <v>0.01</v>
          </cell>
          <cell r="CH17">
            <v>0.56000000000000005</v>
          </cell>
          <cell r="CI17">
            <v>-1.59</v>
          </cell>
          <cell r="CJ17">
            <v>1.6</v>
          </cell>
          <cell r="CK17">
            <v>5.56</v>
          </cell>
          <cell r="CL17">
            <v>9.32</v>
          </cell>
          <cell r="CM17">
            <v>1.61</v>
          </cell>
          <cell r="CN17">
            <v>1</v>
          </cell>
          <cell r="CO17">
            <v>0.81</v>
          </cell>
          <cell r="CP17">
            <v>0.48</v>
          </cell>
          <cell r="CQ17">
            <v>0.25</v>
          </cell>
          <cell r="CR17">
            <v>0.81</v>
          </cell>
          <cell r="CS17">
            <v>-1.39</v>
          </cell>
          <cell r="CT17">
            <v>1.6</v>
          </cell>
          <cell r="CU17">
            <v>5.5</v>
          </cell>
          <cell r="CV17">
            <v>3.4</v>
          </cell>
          <cell r="CW17">
            <v>1.6</v>
          </cell>
          <cell r="CX17">
            <v>3293427.35</v>
          </cell>
          <cell r="CY17">
            <v>13269576.529999999</v>
          </cell>
          <cell r="CZ17">
            <v>0.25</v>
          </cell>
          <cell r="DA17">
            <v>2876517.99</v>
          </cell>
          <cell r="DB17">
            <v>0.14000000000000001</v>
          </cell>
          <cell r="DC17">
            <v>2030919.11</v>
          </cell>
          <cell r="DD17">
            <v>0.11</v>
          </cell>
          <cell r="DE17">
            <v>2786514.06</v>
          </cell>
          <cell r="DF17">
            <v>0.03</v>
          </cell>
          <cell r="DG17">
            <v>5400497.5899999999</v>
          </cell>
          <cell r="DH17">
            <v>0.48</v>
          </cell>
          <cell r="DI17">
            <v>-1.58</v>
          </cell>
          <cell r="DJ17">
            <v>1.6</v>
          </cell>
          <cell r="DK17">
            <v>17258188.989999998</v>
          </cell>
        </row>
        <row r="18">
          <cell r="A18" t="str">
            <v>2021-02</v>
          </cell>
          <cell r="B18">
            <v>5.15</v>
          </cell>
          <cell r="C18">
            <v>3.62</v>
          </cell>
          <cell r="D18">
            <v>1.6</v>
          </cell>
          <cell r="E18">
            <v>0.23</v>
          </cell>
          <cell r="F18">
            <v>0.15</v>
          </cell>
          <cell r="G18">
            <v>0.03</v>
          </cell>
          <cell r="H18">
            <v>0.01</v>
          </cell>
          <cell r="I18">
            <v>0.44</v>
          </cell>
          <cell r="J18">
            <v>-1.58</v>
          </cell>
          <cell r="K18">
            <v>1.59</v>
          </cell>
          <cell r="L18">
            <v>4.3</v>
          </cell>
          <cell r="M18">
            <v>2.39</v>
          </cell>
          <cell r="N18">
            <v>1.6</v>
          </cell>
          <cell r="O18">
            <v>0.05</v>
          </cell>
          <cell r="P18">
            <v>0.16</v>
          </cell>
          <cell r="Q18">
            <v>0.14000000000000001</v>
          </cell>
          <cell r="R18">
            <v>0.03</v>
          </cell>
          <cell r="S18">
            <v>0.4</v>
          </cell>
          <cell r="T18">
            <v>-1.57</v>
          </cell>
          <cell r="U18">
            <v>1.6</v>
          </cell>
          <cell r="V18">
            <v>4.8499999999999996</v>
          </cell>
          <cell r="W18">
            <v>3.73</v>
          </cell>
          <cell r="X18">
            <v>1.6</v>
          </cell>
          <cell r="Y18">
            <v>0.42080944399325299</v>
          </cell>
          <cell r="Z18">
            <v>0.12006602200491701</v>
          </cell>
          <cell r="AA18">
            <v>0.13007748631133101</v>
          </cell>
          <cell r="AB18">
            <v>5.0011459924958999E-2</v>
          </cell>
          <cell r="AC18">
            <v>0.47</v>
          </cell>
          <cell r="AD18">
            <v>-1.59</v>
          </cell>
          <cell r="AE18">
            <v>1.6</v>
          </cell>
          <cell r="AF18">
            <v>4.0999999999999996</v>
          </cell>
          <cell r="AG18">
            <v>4.0599999999999996</v>
          </cell>
          <cell r="AH18">
            <v>1.6</v>
          </cell>
          <cell r="AI18">
            <v>0.53</v>
          </cell>
          <cell r="AJ18">
            <v>0.36</v>
          </cell>
          <cell r="AK18">
            <v>0.27</v>
          </cell>
          <cell r="AL18">
            <v>0.06</v>
          </cell>
          <cell r="AM18">
            <v>0.82</v>
          </cell>
          <cell r="AN18">
            <v>-1.54</v>
          </cell>
          <cell r="AO18">
            <v>1.6</v>
          </cell>
          <cell r="AW18">
            <v>3.11</v>
          </cell>
          <cell r="AX18">
            <v>3.92</v>
          </cell>
          <cell r="AY18">
            <v>1.61</v>
          </cell>
          <cell r="AZ18">
            <v>0.51</v>
          </cell>
          <cell r="BA18">
            <v>0.34</v>
          </cell>
          <cell r="BB18">
            <v>0.02</v>
          </cell>
          <cell r="BC18">
            <v>0.01</v>
          </cell>
          <cell r="BD18">
            <v>1.42</v>
          </cell>
          <cell r="BE18">
            <v>-1.56</v>
          </cell>
          <cell r="BF18">
            <v>1.6</v>
          </cell>
          <cell r="BG18">
            <v>7.74</v>
          </cell>
          <cell r="BH18">
            <v>2.2210000000000001</v>
          </cell>
          <cell r="BI18">
            <v>1.6120000000000001</v>
          </cell>
          <cell r="BJ18">
            <v>7.4800000000000005E-2</v>
          </cell>
          <cell r="BK18">
            <v>5.4800000000000001E-2</v>
          </cell>
          <cell r="BL18">
            <v>8.0799999999999997E-2</v>
          </cell>
          <cell r="BM18">
            <v>1.7399999999999999E-2</v>
          </cell>
          <cell r="BN18">
            <v>0.61</v>
          </cell>
          <cell r="BO18">
            <v>-1.5620000000000001</v>
          </cell>
          <cell r="BP18">
            <v>1.6</v>
          </cell>
          <cell r="BQ18">
            <v>8.8000000000000007</v>
          </cell>
          <cell r="BR18">
            <v>3.54</v>
          </cell>
          <cell r="BS18">
            <v>1.61</v>
          </cell>
          <cell r="BT18">
            <v>0.59014305997050398</v>
          </cell>
          <cell r="BU18">
            <v>9.1172775562572597E-2</v>
          </cell>
          <cell r="BV18">
            <v>3.7999999999999999E-2</v>
          </cell>
          <cell r="BW18">
            <v>0</v>
          </cell>
          <cell r="BX18">
            <v>1.0999999999999999E-2</v>
          </cell>
          <cell r="BY18">
            <v>-1.6</v>
          </cell>
          <cell r="BZ18">
            <v>1.6</v>
          </cell>
          <cell r="CA18">
            <v>5.9</v>
          </cell>
          <cell r="CB18">
            <v>2.4079999999999999</v>
          </cell>
          <cell r="CC18">
            <v>1.6120000000000001</v>
          </cell>
          <cell r="CD18">
            <v>8.09E-2</v>
          </cell>
          <cell r="CE18">
            <v>1.9099999999999999E-2</v>
          </cell>
          <cell r="CF18">
            <v>1.4E-2</v>
          </cell>
          <cell r="CG18">
            <v>1.01E-2</v>
          </cell>
          <cell r="CH18">
            <v>0.56000000000000005</v>
          </cell>
          <cell r="CI18">
            <v>-1.5880000000000001</v>
          </cell>
          <cell r="CJ18">
            <v>1.6</v>
          </cell>
          <cell r="CK18">
            <v>5.2359999999999998</v>
          </cell>
          <cell r="CL18">
            <v>9.1660000000000004</v>
          </cell>
          <cell r="CM18">
            <v>1.61</v>
          </cell>
          <cell r="CN18">
            <v>0.96</v>
          </cell>
          <cell r="CO18">
            <v>0.9</v>
          </cell>
          <cell r="CP18">
            <v>0.49</v>
          </cell>
          <cell r="CQ18">
            <v>0.25</v>
          </cell>
          <cell r="CR18">
            <v>0.51</v>
          </cell>
          <cell r="CS18">
            <v>-1.46</v>
          </cell>
          <cell r="CT18">
            <v>1.6</v>
          </cell>
          <cell r="CU18">
            <v>5.36</v>
          </cell>
          <cell r="CV18">
            <v>3.43</v>
          </cell>
          <cell r="CW18">
            <v>1.6</v>
          </cell>
          <cell r="CX18">
            <v>3699708.32</v>
          </cell>
          <cell r="CY18">
            <v>11910270.300000001</v>
          </cell>
          <cell r="CZ18">
            <v>0.28999999999999998</v>
          </cell>
          <cell r="DA18">
            <v>2109946.7999999998</v>
          </cell>
          <cell r="DB18">
            <v>0.14000000000000001</v>
          </cell>
          <cell r="DC18">
            <v>2055653.06</v>
          </cell>
          <cell r="DD18">
            <v>0.12</v>
          </cell>
          <cell r="DE18">
            <v>2681579.86</v>
          </cell>
          <cell r="DF18">
            <v>0.03</v>
          </cell>
          <cell r="DG18">
            <v>4878808.8600000003</v>
          </cell>
          <cell r="DH18">
            <v>0.49</v>
          </cell>
          <cell r="DI18">
            <v>-1.58</v>
          </cell>
          <cell r="DJ18">
            <v>1.6</v>
          </cell>
          <cell r="DK18">
            <v>12431685.720000001</v>
          </cell>
        </row>
        <row r="19">
          <cell r="A19" t="str">
            <v>2021-03</v>
          </cell>
          <cell r="B19">
            <v>5.0999999999999996</v>
          </cell>
          <cell r="C19">
            <v>3.45</v>
          </cell>
          <cell r="D19">
            <v>1.59</v>
          </cell>
          <cell r="E19">
            <v>0.26</v>
          </cell>
          <cell r="F19">
            <v>0.15</v>
          </cell>
          <cell r="G19">
            <v>0.02</v>
          </cell>
          <cell r="H19">
            <v>0.01</v>
          </cell>
          <cell r="I19">
            <v>0.42</v>
          </cell>
          <cell r="J19">
            <v>-1.58</v>
          </cell>
          <cell r="K19">
            <v>1.59</v>
          </cell>
          <cell r="L19">
            <v>4.5</v>
          </cell>
          <cell r="M19">
            <v>2.1109</v>
          </cell>
          <cell r="N19">
            <v>1.6</v>
          </cell>
          <cell r="O19">
            <v>0.05</v>
          </cell>
          <cell r="P19">
            <v>0.15</v>
          </cell>
          <cell r="Q19">
            <v>0.12</v>
          </cell>
          <cell r="R19">
            <v>0.03</v>
          </cell>
          <cell r="S19">
            <v>0.4</v>
          </cell>
          <cell r="T19">
            <v>-1.58</v>
          </cell>
          <cell r="U19">
            <v>1.6</v>
          </cell>
          <cell r="V19">
            <v>4.5806074140276003</v>
          </cell>
          <cell r="W19">
            <v>3.5465469985064502</v>
          </cell>
          <cell r="X19">
            <v>1.61278324687371</v>
          </cell>
          <cell r="Y19">
            <v>0.513695705375941</v>
          </cell>
          <cell r="Z19">
            <v>0.29498845975163002</v>
          </cell>
          <cell r="AA19">
            <v>0.111927830745992</v>
          </cell>
          <cell r="AB19">
            <v>5.6060955990294703E-2</v>
          </cell>
          <cell r="AC19">
            <v>0.443246570191343</v>
          </cell>
          <cell r="AD19">
            <v>-1.5738672960736</v>
          </cell>
          <cell r="AE19">
            <v>1.5868764341156001</v>
          </cell>
          <cell r="AF19">
            <v>4.29</v>
          </cell>
          <cell r="AG19">
            <v>4.03</v>
          </cell>
          <cell r="AH19">
            <v>1.6</v>
          </cell>
          <cell r="AI19">
            <v>0.53</v>
          </cell>
          <cell r="AJ19">
            <v>0.35</v>
          </cell>
          <cell r="AK19">
            <v>0.27</v>
          </cell>
          <cell r="AL19">
            <v>0.05</v>
          </cell>
          <cell r="AM19">
            <v>0.83</v>
          </cell>
          <cell r="AN19">
            <v>-1.53</v>
          </cell>
          <cell r="AO19">
            <v>1.6</v>
          </cell>
          <cell r="AW19">
            <v>3.06</v>
          </cell>
          <cell r="AX19">
            <v>4.03</v>
          </cell>
          <cell r="AY19">
            <v>1.61</v>
          </cell>
          <cell r="AZ19">
            <v>0.47</v>
          </cell>
          <cell r="BA19">
            <v>0.45</v>
          </cell>
          <cell r="BB19">
            <v>0.01</v>
          </cell>
          <cell r="BC19">
            <v>0.01</v>
          </cell>
          <cell r="BD19">
            <v>1.32</v>
          </cell>
          <cell r="BE19">
            <v>-1.56</v>
          </cell>
          <cell r="BF19">
            <v>1.6</v>
          </cell>
          <cell r="BG19">
            <v>6.51</v>
          </cell>
          <cell r="BH19">
            <v>2.415</v>
          </cell>
          <cell r="BI19">
            <v>1.6120000000000001</v>
          </cell>
          <cell r="BJ19">
            <v>7.3200000000000001E-2</v>
          </cell>
          <cell r="BK19">
            <v>5.4600000000000003E-2</v>
          </cell>
          <cell r="BL19">
            <v>6.7199999999999996E-2</v>
          </cell>
          <cell r="BM19">
            <v>1.6500000000000001E-2</v>
          </cell>
          <cell r="BN19">
            <v>0.61</v>
          </cell>
          <cell r="BO19">
            <v>-1.569</v>
          </cell>
          <cell r="BP19">
            <v>1.6</v>
          </cell>
          <cell r="BQ19">
            <v>8.9</v>
          </cell>
          <cell r="BR19">
            <v>3.61</v>
          </cell>
          <cell r="BS19">
            <v>1.61</v>
          </cell>
          <cell r="BT19">
            <v>0.501</v>
          </cell>
          <cell r="BU19">
            <v>0.105</v>
          </cell>
          <cell r="BV19">
            <v>3.2000000000000001E-2</v>
          </cell>
          <cell r="BW19">
            <v>8.0000000000000002E-3</v>
          </cell>
          <cell r="BX19">
            <v>0.01</v>
          </cell>
          <cell r="BY19">
            <v>-1.6</v>
          </cell>
          <cell r="BZ19">
            <v>1.6</v>
          </cell>
          <cell r="CA19">
            <v>5.85</v>
          </cell>
          <cell r="CB19">
            <v>2.2799999999999998</v>
          </cell>
          <cell r="CC19">
            <v>1.6120000000000001</v>
          </cell>
          <cell r="CD19">
            <v>9.5799999999999996E-2</v>
          </cell>
          <cell r="CE19">
            <v>1.9199999999999998E-2</v>
          </cell>
          <cell r="CF19">
            <v>1.2999999999999999E-2</v>
          </cell>
          <cell r="CG19">
            <v>1.03E-2</v>
          </cell>
          <cell r="CH19">
            <v>0.56000000000000005</v>
          </cell>
          <cell r="CI19">
            <v>-1.585</v>
          </cell>
          <cell r="CJ19">
            <v>1.6</v>
          </cell>
          <cell r="CK19">
            <v>5.37</v>
          </cell>
          <cell r="CL19">
            <v>8.8450000000000006</v>
          </cell>
          <cell r="CM19">
            <v>1.61</v>
          </cell>
          <cell r="CN19">
            <v>0.96</v>
          </cell>
          <cell r="CO19">
            <v>0.97</v>
          </cell>
          <cell r="CP19">
            <v>0.51</v>
          </cell>
          <cell r="CQ19">
            <v>0.25</v>
          </cell>
          <cell r="CR19">
            <v>0.43</v>
          </cell>
          <cell r="CS19">
            <v>-1.46</v>
          </cell>
          <cell r="CT19">
            <v>1.6</v>
          </cell>
          <cell r="CU19">
            <v>5.08</v>
          </cell>
          <cell r="CV19">
            <v>3.34</v>
          </cell>
          <cell r="CW19">
            <v>1.6</v>
          </cell>
          <cell r="CX19">
            <v>4160655.3599999999</v>
          </cell>
          <cell r="CY19">
            <v>12770360.210000001</v>
          </cell>
          <cell r="CZ19">
            <v>0.28000000000000003</v>
          </cell>
          <cell r="DA19">
            <v>2340720.73</v>
          </cell>
          <cell r="DB19">
            <v>0.23</v>
          </cell>
          <cell r="DC19">
            <v>1926855.38</v>
          </cell>
          <cell r="DD19">
            <v>0.1</v>
          </cell>
          <cell r="DE19">
            <v>2917484.23</v>
          </cell>
          <cell r="DF19">
            <v>0.03</v>
          </cell>
          <cell r="DG19">
            <v>5397680.5199999996</v>
          </cell>
          <cell r="DH19">
            <v>0.46</v>
          </cell>
          <cell r="DI19">
            <v>-1.58</v>
          </cell>
          <cell r="DJ19">
            <v>1.59</v>
          </cell>
          <cell r="DK19">
            <v>15287685.210000001</v>
          </cell>
        </row>
        <row r="20">
          <cell r="A20" t="str">
            <v>2021-04</v>
          </cell>
          <cell r="B20">
            <v>5.08</v>
          </cell>
          <cell r="C20">
            <v>3.37</v>
          </cell>
          <cell r="D20">
            <v>1.59</v>
          </cell>
          <cell r="E20">
            <v>0.27</v>
          </cell>
          <cell r="F20">
            <v>0.16</v>
          </cell>
          <cell r="G20">
            <v>0.02</v>
          </cell>
          <cell r="H20">
            <v>0.01</v>
          </cell>
          <cell r="I20">
            <v>0.43</v>
          </cell>
          <cell r="J20">
            <v>-1.58</v>
          </cell>
          <cell r="K20">
            <v>1.59</v>
          </cell>
          <cell r="L20">
            <v>4.4000000000000004</v>
          </cell>
          <cell r="M20">
            <v>2.2400000000000002</v>
          </cell>
          <cell r="N20">
            <v>1.6</v>
          </cell>
          <cell r="O20">
            <v>0.04</v>
          </cell>
          <cell r="P20">
            <v>0.1</v>
          </cell>
          <cell r="Q20">
            <v>0.11</v>
          </cell>
          <cell r="R20">
            <v>0.03</v>
          </cell>
          <cell r="S20">
            <v>0.4</v>
          </cell>
          <cell r="T20">
            <v>-1.58</v>
          </cell>
          <cell r="U20">
            <v>1.6</v>
          </cell>
          <cell r="V20">
            <v>4.6169230805120201</v>
          </cell>
          <cell r="W20">
            <v>3.54821872961372</v>
          </cell>
          <cell r="X20">
            <v>1.65016322510784</v>
          </cell>
          <cell r="Y20">
            <v>0.52945863122835601</v>
          </cell>
          <cell r="Z20">
            <v>0.29965853486749999</v>
          </cell>
          <cell r="AA20">
            <v>0.106268075356426</v>
          </cell>
          <cell r="AB20">
            <v>5.1361124777958601E-2</v>
          </cell>
          <cell r="AC20">
            <v>0.43421444607495902</v>
          </cell>
          <cell r="AD20">
            <v>-1.5575802222591</v>
          </cell>
          <cell r="AE20">
            <v>1.56977235280929</v>
          </cell>
          <cell r="AF20">
            <v>4.01</v>
          </cell>
          <cell r="AG20">
            <v>3.96</v>
          </cell>
          <cell r="AH20">
            <v>1.6</v>
          </cell>
          <cell r="AI20">
            <v>0.55000000000000004</v>
          </cell>
          <cell r="AJ20">
            <v>0.35</v>
          </cell>
          <cell r="AK20">
            <v>0.27</v>
          </cell>
          <cell r="AL20">
            <v>0.05</v>
          </cell>
          <cell r="AM20">
            <v>0.83</v>
          </cell>
          <cell r="AN20">
            <v>-1.53</v>
          </cell>
          <cell r="AO20">
            <v>1.6</v>
          </cell>
          <cell r="AW20">
            <v>3.14</v>
          </cell>
          <cell r="AX20">
            <v>4.1500000000000004</v>
          </cell>
          <cell r="AY20">
            <v>1.61</v>
          </cell>
          <cell r="AZ20">
            <v>0.4</v>
          </cell>
          <cell r="BA20">
            <v>0.3</v>
          </cell>
          <cell r="BB20">
            <v>0.01</v>
          </cell>
          <cell r="BC20">
            <v>0.01</v>
          </cell>
          <cell r="BD20">
            <v>1.4</v>
          </cell>
          <cell r="BE20">
            <v>-1.56</v>
          </cell>
          <cell r="BF20">
            <v>1.6</v>
          </cell>
          <cell r="BG20">
            <v>6.42</v>
          </cell>
          <cell r="BH20">
            <v>2.3330000000000002</v>
          </cell>
          <cell r="BI20">
            <v>1.6120000000000001</v>
          </cell>
          <cell r="BJ20">
            <v>6.8500000000000005E-2</v>
          </cell>
          <cell r="BK20">
            <v>5.5199999999999999E-2</v>
          </cell>
          <cell r="BL20">
            <v>7.1400000000000005E-2</v>
          </cell>
          <cell r="BM20">
            <v>1.72E-2</v>
          </cell>
          <cell r="BN20">
            <v>0.56999999999999995</v>
          </cell>
          <cell r="BO20">
            <v>-1.5760000000000001</v>
          </cell>
          <cell r="BP20">
            <v>1.6</v>
          </cell>
          <cell r="BQ20">
            <v>8.8000000000000007</v>
          </cell>
          <cell r="BR20">
            <v>3.46</v>
          </cell>
          <cell r="BS20">
            <v>1.61</v>
          </cell>
          <cell r="BT20">
            <v>1.28</v>
          </cell>
          <cell r="BU20">
            <v>9.1999999999999998E-2</v>
          </cell>
          <cell r="BV20">
            <v>3.4000000000000002E-2</v>
          </cell>
          <cell r="BW20">
            <v>4.0000000000000001E-3</v>
          </cell>
          <cell r="BX20">
            <v>0.01</v>
          </cell>
          <cell r="BY20">
            <v>-1.6</v>
          </cell>
          <cell r="BZ20">
            <v>1.6</v>
          </cell>
          <cell r="CA20">
            <v>5.85</v>
          </cell>
          <cell r="CB20">
            <v>2.16</v>
          </cell>
          <cell r="CC20">
            <v>1.6120000000000001</v>
          </cell>
          <cell r="CD20">
            <v>4.3400000000000001E-2</v>
          </cell>
          <cell r="CE20">
            <v>1.9300000000000001E-2</v>
          </cell>
          <cell r="CF20">
            <v>1.2800000000000001E-2</v>
          </cell>
          <cell r="CG20">
            <v>1.23E-2</v>
          </cell>
          <cell r="CH20">
            <v>0.54</v>
          </cell>
          <cell r="CI20">
            <v>-1.5860000000000001</v>
          </cell>
          <cell r="CJ20">
            <v>1.6</v>
          </cell>
          <cell r="CK20">
            <v>5.19</v>
          </cell>
          <cell r="CL20">
            <v>8.98</v>
          </cell>
          <cell r="CM20">
            <v>1.61</v>
          </cell>
          <cell r="CN20">
            <v>0.89</v>
          </cell>
          <cell r="CO20">
            <v>0.83</v>
          </cell>
          <cell r="CP20">
            <v>0.52</v>
          </cell>
          <cell r="CQ20">
            <v>0.26</v>
          </cell>
          <cell r="CR20">
            <v>0.45</v>
          </cell>
          <cell r="CS20">
            <v>-1.47</v>
          </cell>
          <cell r="CT20">
            <v>1.6</v>
          </cell>
          <cell r="CU20">
            <v>5.09</v>
          </cell>
          <cell r="CV20">
            <v>3.31</v>
          </cell>
          <cell r="CW20">
            <v>1.62</v>
          </cell>
          <cell r="CX20">
            <v>4095146.7</v>
          </cell>
          <cell r="CY20">
            <v>11753193.560000001</v>
          </cell>
          <cell r="CZ20">
            <v>0.24</v>
          </cell>
          <cell r="DA20">
            <v>2261217.9500000002</v>
          </cell>
          <cell r="DB20">
            <v>0.19</v>
          </cell>
          <cell r="DC20">
            <v>1638041.29</v>
          </cell>
          <cell r="DD20">
            <v>0.1</v>
          </cell>
          <cell r="DE20">
            <v>2529881.41</v>
          </cell>
          <cell r="DF20">
            <v>0.03</v>
          </cell>
          <cell r="DG20">
            <v>5148647.21</v>
          </cell>
          <cell r="DH20">
            <v>0.46</v>
          </cell>
          <cell r="DI20">
            <v>-1.57</v>
          </cell>
          <cell r="DJ20">
            <v>1.59</v>
          </cell>
          <cell r="DK20">
            <v>14684444.91</v>
          </cell>
        </row>
        <row r="21">
          <cell r="A21" t="str">
            <v>2021-05</v>
          </cell>
          <cell r="B21">
            <v>5</v>
          </cell>
          <cell r="C21">
            <v>3.4</v>
          </cell>
          <cell r="D21">
            <v>1.59</v>
          </cell>
          <cell r="E21">
            <v>0.27</v>
          </cell>
          <cell r="F21">
            <v>0.15</v>
          </cell>
          <cell r="G21">
            <v>0.02</v>
          </cell>
          <cell r="H21">
            <v>0.01</v>
          </cell>
          <cell r="I21">
            <v>0.42</v>
          </cell>
          <cell r="J21">
            <v>-1.58</v>
          </cell>
          <cell r="K21">
            <v>1.59</v>
          </cell>
          <cell r="L21">
            <v>4.5</v>
          </cell>
          <cell r="M21">
            <v>2.1842000000000001</v>
          </cell>
          <cell r="N21">
            <v>1.6</v>
          </cell>
          <cell r="O21">
            <v>4.0300000000000002E-2</v>
          </cell>
          <cell r="P21">
            <v>0.1</v>
          </cell>
          <cell r="Q21">
            <v>0.1</v>
          </cell>
          <cell r="R21">
            <v>0.03</v>
          </cell>
          <cell r="S21">
            <v>1.1000000000000001</v>
          </cell>
          <cell r="T21">
            <v>-1.57</v>
          </cell>
          <cell r="U21">
            <v>1.6</v>
          </cell>
          <cell r="V21">
            <v>4.7413115422640297</v>
          </cell>
          <cell r="W21">
            <v>3.62191215725661</v>
          </cell>
          <cell r="X21">
            <v>1.6106913930062201</v>
          </cell>
          <cell r="Y21">
            <v>0.47557847425880101</v>
          </cell>
          <cell r="Z21">
            <v>0.30619632186576701</v>
          </cell>
          <cell r="AA21">
            <v>9.7441139508333996E-2</v>
          </cell>
          <cell r="AB21">
            <v>4.6635205125791397E-2</v>
          </cell>
          <cell r="AC21">
            <v>0.42574329159127</v>
          </cell>
          <cell r="AD21">
            <v>-1.60021830852794</v>
          </cell>
          <cell r="AE21">
            <v>1.61190097425735</v>
          </cell>
          <cell r="AF21">
            <v>4.18</v>
          </cell>
          <cell r="AG21">
            <v>4.17</v>
          </cell>
          <cell r="AH21">
            <v>1.6</v>
          </cell>
          <cell r="AI21">
            <v>0.5</v>
          </cell>
          <cell r="AJ21">
            <v>0.38</v>
          </cell>
          <cell r="AK21">
            <v>0.27</v>
          </cell>
          <cell r="AL21">
            <v>0.06</v>
          </cell>
          <cell r="AM21">
            <v>0.86</v>
          </cell>
          <cell r="AN21">
            <v>-1.54</v>
          </cell>
          <cell r="AO21">
            <v>1.6</v>
          </cell>
          <cell r="AW21">
            <v>2.98</v>
          </cell>
          <cell r="AX21">
            <v>3.75</v>
          </cell>
          <cell r="AY21">
            <v>1.61</v>
          </cell>
          <cell r="AZ21">
            <v>0.38</v>
          </cell>
          <cell r="BA21">
            <v>0.51</v>
          </cell>
          <cell r="BB21">
            <v>0.01</v>
          </cell>
          <cell r="BC21">
            <v>0.01</v>
          </cell>
          <cell r="BD21">
            <v>1.37</v>
          </cell>
          <cell r="BE21">
            <v>-1.56</v>
          </cell>
          <cell r="BF21">
            <v>1.6</v>
          </cell>
          <cell r="BG21">
            <v>6.29</v>
          </cell>
          <cell r="BH21">
            <v>2.2690000000000001</v>
          </cell>
          <cell r="BI21">
            <v>1.6120000000000001</v>
          </cell>
          <cell r="BJ21">
            <v>7.1400000000000005E-2</v>
          </cell>
          <cell r="BK21">
            <v>5.45E-2</v>
          </cell>
          <cell r="BL21">
            <v>6.0499999999999998E-2</v>
          </cell>
          <cell r="BM21">
            <v>1.4999999999999999E-2</v>
          </cell>
          <cell r="BN21">
            <v>0.56999999999999995</v>
          </cell>
          <cell r="BO21">
            <v>-1.575</v>
          </cell>
          <cell r="BP21">
            <v>1.6</v>
          </cell>
          <cell r="BQ21">
            <v>9.0564959999999992</v>
          </cell>
          <cell r="BR21">
            <v>3.3107869999999999</v>
          </cell>
          <cell r="BS21">
            <v>1.6117999999999999</v>
          </cell>
          <cell r="BT21">
            <v>0.3</v>
          </cell>
          <cell r="BU21">
            <v>0.104</v>
          </cell>
          <cell r="BV21">
            <v>0.03</v>
          </cell>
          <cell r="BW21">
            <v>4.0000000000000001E-3</v>
          </cell>
          <cell r="BX21">
            <v>0.01</v>
          </cell>
          <cell r="BY21">
            <v>-1.6</v>
          </cell>
          <cell r="BZ21">
            <v>1.6</v>
          </cell>
          <cell r="CA21">
            <v>5.92</v>
          </cell>
          <cell r="CB21">
            <v>2.4620000000000002</v>
          </cell>
          <cell r="CC21">
            <v>1.6120000000000001</v>
          </cell>
          <cell r="CD21">
            <v>4.7399999999999998E-2</v>
          </cell>
          <cell r="CE21">
            <v>1.9199999999999998E-2</v>
          </cell>
          <cell r="CF21">
            <v>1.44E-2</v>
          </cell>
          <cell r="CG21">
            <v>1.09E-2</v>
          </cell>
          <cell r="CH21">
            <v>0.54</v>
          </cell>
          <cell r="CI21">
            <v>-1.5860000000000001</v>
          </cell>
          <cell r="CJ21">
            <v>1.6</v>
          </cell>
          <cell r="CK21">
            <v>5.19</v>
          </cell>
          <cell r="CL21">
            <v>9.07</v>
          </cell>
          <cell r="CM21">
            <v>1.61</v>
          </cell>
          <cell r="CN21">
            <v>0.92</v>
          </cell>
          <cell r="CO21">
            <v>0.84</v>
          </cell>
          <cell r="CP21">
            <v>0.51</v>
          </cell>
          <cell r="CQ21">
            <v>0.25</v>
          </cell>
          <cell r="CR21">
            <v>0.32</v>
          </cell>
          <cell r="CS21">
            <v>-1.5</v>
          </cell>
          <cell r="CT21">
            <v>1.6</v>
          </cell>
          <cell r="CU21">
            <v>5.1100000000000003</v>
          </cell>
          <cell r="CV21">
            <v>3.32</v>
          </cell>
          <cell r="CW21">
            <v>1.6</v>
          </cell>
          <cell r="CX21">
            <v>3927603.44</v>
          </cell>
          <cell r="CY21">
            <v>14201842.76</v>
          </cell>
          <cell r="CZ21">
            <v>0.22</v>
          </cell>
          <cell r="DA21">
            <v>2463650.38</v>
          </cell>
          <cell r="DB21">
            <v>0.21</v>
          </cell>
          <cell r="DC21">
            <v>1733056.03</v>
          </cell>
          <cell r="DD21">
            <v>0.09</v>
          </cell>
          <cell r="DE21">
            <v>2986716.62</v>
          </cell>
          <cell r="DF21">
            <v>0.02</v>
          </cell>
          <cell r="DG21">
            <v>6824171.8700000001</v>
          </cell>
          <cell r="DH21">
            <v>0.5</v>
          </cell>
          <cell r="DI21">
            <v>-1.59</v>
          </cell>
          <cell r="DJ21">
            <v>1.6</v>
          </cell>
          <cell r="DK21">
            <v>17452849.969999999</v>
          </cell>
        </row>
        <row r="22">
          <cell r="A22" t="str">
            <v>2021-06</v>
          </cell>
          <cell r="B22">
            <v>5.15</v>
          </cell>
          <cell r="C22">
            <v>3.4</v>
          </cell>
          <cell r="D22">
            <v>1.59</v>
          </cell>
          <cell r="E22">
            <v>0.28000000000000003</v>
          </cell>
          <cell r="F22">
            <v>0.15</v>
          </cell>
          <cell r="G22">
            <v>0.02</v>
          </cell>
          <cell r="H22">
            <v>0.01</v>
          </cell>
          <cell r="I22">
            <v>0.43</v>
          </cell>
          <cell r="J22">
            <v>-1.58</v>
          </cell>
          <cell r="K22">
            <v>1.59</v>
          </cell>
          <cell r="L22">
            <v>4.5999999999999996</v>
          </cell>
          <cell r="M22">
            <v>2.35</v>
          </cell>
          <cell r="N22">
            <v>1.6</v>
          </cell>
          <cell r="O22">
            <v>0.03</v>
          </cell>
          <cell r="P22">
            <v>0.2</v>
          </cell>
          <cell r="Q22">
            <v>0.1</v>
          </cell>
          <cell r="R22">
            <v>0.02</v>
          </cell>
          <cell r="S22">
            <v>1.5</v>
          </cell>
          <cell r="T22">
            <v>-1.56</v>
          </cell>
          <cell r="U22">
            <v>1.6</v>
          </cell>
          <cell r="V22">
            <v>4.9000000000000004</v>
          </cell>
          <cell r="W22">
            <v>3.77</v>
          </cell>
          <cell r="X22">
            <v>1.61</v>
          </cell>
          <cell r="Y22">
            <v>0.49</v>
          </cell>
          <cell r="Z22">
            <v>0.3</v>
          </cell>
          <cell r="AA22">
            <v>0.1</v>
          </cell>
          <cell r="AB22">
            <v>0.05</v>
          </cell>
          <cell r="AC22">
            <v>0.44</v>
          </cell>
          <cell r="AD22">
            <v>-1.6</v>
          </cell>
          <cell r="AE22">
            <v>1.61</v>
          </cell>
          <cell r="AF22">
            <v>4.29</v>
          </cell>
          <cell r="AG22">
            <v>4.22</v>
          </cell>
          <cell r="AH22">
            <v>1.6</v>
          </cell>
          <cell r="AI22">
            <v>0.55000000000000004</v>
          </cell>
          <cell r="AJ22">
            <v>0.37</v>
          </cell>
          <cell r="AK22">
            <v>0.25</v>
          </cell>
          <cell r="AL22">
            <v>0.05</v>
          </cell>
          <cell r="AM22">
            <v>0.94</v>
          </cell>
          <cell r="AN22">
            <v>-1.55</v>
          </cell>
          <cell r="AO22">
            <v>1.6</v>
          </cell>
          <cell r="AW22">
            <v>2.93</v>
          </cell>
          <cell r="AX22">
            <v>3.57</v>
          </cell>
          <cell r="AY22">
            <v>1.61</v>
          </cell>
          <cell r="AZ22">
            <v>0.39</v>
          </cell>
          <cell r="BA22">
            <v>0.6</v>
          </cell>
          <cell r="BB22">
            <v>0.01</v>
          </cell>
          <cell r="BC22">
            <v>0.01</v>
          </cell>
          <cell r="BD22">
            <v>1.24</v>
          </cell>
          <cell r="BE22">
            <v>-1.57</v>
          </cell>
          <cell r="BF22">
            <v>1.6</v>
          </cell>
          <cell r="BG22">
            <v>6.45</v>
          </cell>
          <cell r="BH22">
            <v>2.331</v>
          </cell>
          <cell r="BI22">
            <v>1.6120000000000001</v>
          </cell>
          <cell r="BJ22">
            <v>7.5399999999999995E-2</v>
          </cell>
          <cell r="BK22">
            <v>5.4399999999999997E-2</v>
          </cell>
          <cell r="BL22">
            <v>5.28E-2</v>
          </cell>
          <cell r="BM22">
            <v>1.6299999999999999E-2</v>
          </cell>
          <cell r="BN22">
            <v>0.56999999999999995</v>
          </cell>
          <cell r="BO22">
            <v>-1.5780000000000001</v>
          </cell>
          <cell r="BP22">
            <v>1.6</v>
          </cell>
          <cell r="BQ22">
            <v>8.93</v>
          </cell>
          <cell r="BR22">
            <v>3.3</v>
          </cell>
          <cell r="BS22">
            <v>1.61</v>
          </cell>
          <cell r="BT22">
            <v>0.66</v>
          </cell>
          <cell r="BU22">
            <v>0.152</v>
          </cell>
          <cell r="BV22">
            <v>7.1999999999999995E-2</v>
          </cell>
          <cell r="BW22">
            <v>0</v>
          </cell>
          <cell r="BX22">
            <v>4.8000000000000001E-2</v>
          </cell>
          <cell r="BY22">
            <v>-1.6</v>
          </cell>
          <cell r="BZ22">
            <v>1.6</v>
          </cell>
          <cell r="CA22">
            <v>5.93</v>
          </cell>
          <cell r="CB22">
            <v>2.4729999999999999</v>
          </cell>
          <cell r="CC22">
            <v>1.6120000000000001</v>
          </cell>
          <cell r="CD22">
            <v>3.6600000000000001E-2</v>
          </cell>
          <cell r="CE22">
            <v>1.9199999999999998E-2</v>
          </cell>
          <cell r="CF22">
            <v>3.1E-2</v>
          </cell>
          <cell r="CG22">
            <v>1.0200000000000001E-2</v>
          </cell>
          <cell r="CH22">
            <v>0.55000000000000004</v>
          </cell>
          <cell r="CI22">
            <v>-1.5860000000000001</v>
          </cell>
          <cell r="CJ22">
            <v>1.6</v>
          </cell>
          <cell r="CK22">
            <v>5.39</v>
          </cell>
          <cell r="CL22">
            <v>8.89</v>
          </cell>
          <cell r="CM22">
            <v>1.61</v>
          </cell>
          <cell r="CN22">
            <v>1.03</v>
          </cell>
          <cell r="CO22">
            <v>0.98</v>
          </cell>
          <cell r="CP22">
            <v>0.51</v>
          </cell>
          <cell r="CQ22">
            <v>0.25</v>
          </cell>
          <cell r="CR22">
            <v>0.28999999999999998</v>
          </cell>
          <cell r="CS22">
            <v>-1.51</v>
          </cell>
          <cell r="CT22">
            <v>1.6</v>
          </cell>
          <cell r="CU22">
            <v>5.24</v>
          </cell>
          <cell r="CV22">
            <v>3.36</v>
          </cell>
          <cell r="CW22">
            <v>1.6</v>
          </cell>
          <cell r="CX22">
            <v>4602050.45</v>
          </cell>
          <cell r="CY22">
            <v>15835029.15</v>
          </cell>
          <cell r="CZ22">
            <v>0.23</v>
          </cell>
          <cell r="DA22">
            <v>3471716.18</v>
          </cell>
          <cell r="DB22">
            <v>0.3</v>
          </cell>
          <cell r="DC22">
            <v>1927791.62</v>
          </cell>
          <cell r="DD22">
            <v>0.09</v>
          </cell>
          <cell r="DE22">
            <v>3059137.5</v>
          </cell>
          <cell r="DF22">
            <v>0.02</v>
          </cell>
          <cell r="DG22">
            <v>7160241.8200000003</v>
          </cell>
          <cell r="DH22">
            <v>0.52</v>
          </cell>
          <cell r="DI22">
            <v>-1.59</v>
          </cell>
          <cell r="DJ22">
            <v>1.6</v>
          </cell>
          <cell r="DK22">
            <v>17787105.280000001</v>
          </cell>
        </row>
        <row r="23">
          <cell r="A23" t="str">
            <v>2021-07</v>
          </cell>
          <cell r="B23">
            <v>5.0999999999999996</v>
          </cell>
          <cell r="C23">
            <v>3.35</v>
          </cell>
          <cell r="D23">
            <v>1.59</v>
          </cell>
          <cell r="E23">
            <v>0.25</v>
          </cell>
          <cell r="F23">
            <v>0.15</v>
          </cell>
          <cell r="G23">
            <v>0.02</v>
          </cell>
          <cell r="H23">
            <v>0.01</v>
          </cell>
          <cell r="I23">
            <v>0.42</v>
          </cell>
          <cell r="J23">
            <v>-1.58</v>
          </cell>
          <cell r="K23">
            <v>1.59</v>
          </cell>
          <cell r="L23">
            <v>4.5</v>
          </cell>
          <cell r="M23">
            <v>2.3628</v>
          </cell>
          <cell r="N23">
            <v>1.6</v>
          </cell>
          <cell r="O23">
            <v>0.03</v>
          </cell>
          <cell r="P23">
            <v>0.19</v>
          </cell>
          <cell r="Q23">
            <v>0.11</v>
          </cell>
          <cell r="R23">
            <v>0.02</v>
          </cell>
          <cell r="S23">
            <v>1.1000000000000001</v>
          </cell>
          <cell r="T23">
            <v>-1.57</v>
          </cell>
          <cell r="U23">
            <v>1.6</v>
          </cell>
          <cell r="V23">
            <v>5.0199999999999996</v>
          </cell>
          <cell r="W23">
            <v>3.76</v>
          </cell>
          <cell r="X23">
            <v>1.61</v>
          </cell>
          <cell r="Y23">
            <v>0.5</v>
          </cell>
          <cell r="Z23">
            <v>0.28999999999999998</v>
          </cell>
          <cell r="AA23">
            <v>0.1</v>
          </cell>
          <cell r="AB23">
            <v>0.05</v>
          </cell>
          <cell r="AC23">
            <v>0.44</v>
          </cell>
          <cell r="AD23">
            <v>-1.6</v>
          </cell>
          <cell r="AE23">
            <v>1.61</v>
          </cell>
          <cell r="AF23">
            <v>4.05</v>
          </cell>
          <cell r="AG23">
            <v>4.07</v>
          </cell>
          <cell r="AH23">
            <v>1.6</v>
          </cell>
          <cell r="AI23">
            <v>0.47</v>
          </cell>
          <cell r="AJ23">
            <v>0.38</v>
          </cell>
          <cell r="AK23">
            <v>0.26</v>
          </cell>
          <cell r="AL23">
            <v>0.05</v>
          </cell>
          <cell r="AM23">
            <v>0.87</v>
          </cell>
          <cell r="AN23">
            <v>-1.55</v>
          </cell>
          <cell r="AO23">
            <v>1.6</v>
          </cell>
          <cell r="AW23">
            <v>3</v>
          </cell>
          <cell r="AX23">
            <v>3.76</v>
          </cell>
          <cell r="AY23">
            <v>1.61</v>
          </cell>
          <cell r="AZ23">
            <v>0.52</v>
          </cell>
          <cell r="BA23">
            <v>0.43</v>
          </cell>
          <cell r="BB23">
            <v>0.01</v>
          </cell>
          <cell r="BC23">
            <v>0.01</v>
          </cell>
          <cell r="BD23">
            <v>1.36</v>
          </cell>
          <cell r="BE23">
            <v>-1.56</v>
          </cell>
          <cell r="BF23">
            <v>1.6</v>
          </cell>
          <cell r="BG23">
            <v>6.17</v>
          </cell>
          <cell r="BH23">
            <v>2.3450000000000002</v>
          </cell>
          <cell r="BI23">
            <v>1.6120000000000001</v>
          </cell>
          <cell r="BJ23">
            <v>7.8700000000000006E-2</v>
          </cell>
          <cell r="BK23">
            <v>5.4100000000000002E-2</v>
          </cell>
          <cell r="BL23">
            <v>6.0900000000000003E-2</v>
          </cell>
          <cell r="BM23">
            <v>1.6299999999999999E-2</v>
          </cell>
          <cell r="BN23">
            <v>0.57999999999999996</v>
          </cell>
          <cell r="BO23">
            <v>-1.5780000000000001</v>
          </cell>
          <cell r="BP23">
            <v>1.6</v>
          </cell>
          <cell r="BQ23">
            <v>8.8080370000000006</v>
          </cell>
          <cell r="BR23">
            <v>3.2956089999999998</v>
          </cell>
          <cell r="BS23">
            <v>1.6117999999999999</v>
          </cell>
          <cell r="BT23">
            <v>1.1659999999999999</v>
          </cell>
          <cell r="BU23">
            <v>0.152</v>
          </cell>
          <cell r="BV23">
            <v>6.2E-2</v>
          </cell>
          <cell r="BW23">
            <v>0</v>
          </cell>
          <cell r="BX23">
            <v>5.7000000000000002E-2</v>
          </cell>
          <cell r="BY23">
            <v>-1.6</v>
          </cell>
          <cell r="BZ23">
            <v>1.6</v>
          </cell>
          <cell r="CA23">
            <v>5.63</v>
          </cell>
          <cell r="CB23">
            <v>2.387</v>
          </cell>
          <cell r="CC23">
            <v>1.6120000000000001</v>
          </cell>
          <cell r="CD23">
            <v>4.7600000000000003E-2</v>
          </cell>
          <cell r="CE23">
            <v>2.0500000000000001E-2</v>
          </cell>
          <cell r="CF23">
            <v>1.44E-2</v>
          </cell>
          <cell r="CG23">
            <v>1.24E-2</v>
          </cell>
          <cell r="CH23">
            <v>0.56000000000000005</v>
          </cell>
          <cell r="CI23">
            <v>-1.5840000000000001</v>
          </cell>
          <cell r="CJ23">
            <v>1.6</v>
          </cell>
          <cell r="CK23">
            <v>5.35</v>
          </cell>
          <cell r="CL23">
            <v>8.74</v>
          </cell>
          <cell r="CM23">
            <v>1.61</v>
          </cell>
          <cell r="CN23">
            <v>1</v>
          </cell>
          <cell r="CO23">
            <v>0.81</v>
          </cell>
          <cell r="CP23">
            <v>0.48</v>
          </cell>
          <cell r="CQ23">
            <v>0.25</v>
          </cell>
          <cell r="CR23">
            <v>0.81</v>
          </cell>
          <cell r="CS23">
            <v>-1.39</v>
          </cell>
          <cell r="CT23">
            <v>1.6</v>
          </cell>
          <cell r="CU23">
            <v>5.2</v>
          </cell>
          <cell r="CV23">
            <v>3.37</v>
          </cell>
          <cell r="CW23">
            <v>1.6</v>
          </cell>
          <cell r="CX23">
            <v>4103645.88</v>
          </cell>
          <cell r="CY23">
            <v>14943086.66</v>
          </cell>
          <cell r="CZ23">
            <v>0.2</v>
          </cell>
          <cell r="DA23">
            <v>3053536.87</v>
          </cell>
          <cell r="DB23">
            <v>0.18</v>
          </cell>
          <cell r="DC23">
            <v>1488397.03</v>
          </cell>
          <cell r="DD23">
            <v>0.09</v>
          </cell>
          <cell r="DE23">
            <v>2724091.55</v>
          </cell>
          <cell r="DF23">
            <v>0.02</v>
          </cell>
          <cell r="DG23">
            <v>7435034.4900000002</v>
          </cell>
          <cell r="DH23">
            <v>0.53</v>
          </cell>
          <cell r="DI23">
            <v>-1.59</v>
          </cell>
          <cell r="DJ23">
            <v>1.6</v>
          </cell>
          <cell r="DK23">
            <v>16428899.42</v>
          </cell>
        </row>
        <row r="24">
          <cell r="A24" t="str">
            <v>2021-08</v>
          </cell>
          <cell r="B24">
            <v>5.0599999999999996</v>
          </cell>
          <cell r="C24">
            <v>3.48</v>
          </cell>
          <cell r="D24">
            <v>1.59</v>
          </cell>
          <cell r="E24">
            <v>0.25</v>
          </cell>
          <cell r="F24">
            <v>0.15</v>
          </cell>
          <cell r="G24">
            <v>0.02</v>
          </cell>
          <cell r="H24">
            <v>0.01</v>
          </cell>
          <cell r="I24">
            <v>0.43</v>
          </cell>
          <cell r="J24">
            <v>-1.58</v>
          </cell>
          <cell r="K24">
            <v>1.59</v>
          </cell>
          <cell r="L24">
            <v>4.5999999999999996</v>
          </cell>
          <cell r="M24">
            <v>2.383</v>
          </cell>
          <cell r="N24">
            <v>1.6</v>
          </cell>
          <cell r="O24">
            <v>0.03</v>
          </cell>
          <cell r="P24">
            <v>0.17</v>
          </cell>
          <cell r="Q24">
            <v>0.11</v>
          </cell>
          <cell r="R24">
            <v>0.02</v>
          </cell>
          <cell r="S24">
            <v>1.1000000000000001</v>
          </cell>
          <cell r="T24">
            <v>-1.57</v>
          </cell>
          <cell r="U24">
            <v>1.6</v>
          </cell>
          <cell r="V24">
            <v>4.91</v>
          </cell>
          <cell r="W24">
            <v>3.71</v>
          </cell>
          <cell r="X24">
            <v>1.61</v>
          </cell>
          <cell r="Y24">
            <v>0.52</v>
          </cell>
          <cell r="Z24">
            <v>0.28000000000000003</v>
          </cell>
          <cell r="AA24">
            <v>0.09</v>
          </cell>
          <cell r="AB24">
            <v>0.05</v>
          </cell>
          <cell r="AC24">
            <v>0.43</v>
          </cell>
          <cell r="AD24">
            <v>-1.6</v>
          </cell>
          <cell r="AE24">
            <v>1.61</v>
          </cell>
          <cell r="AF24">
            <v>4.24</v>
          </cell>
          <cell r="AG24">
            <v>4.08</v>
          </cell>
          <cell r="AH24">
            <v>1.6</v>
          </cell>
          <cell r="AI24">
            <v>0.43</v>
          </cell>
          <cell r="AJ24">
            <v>0.38</v>
          </cell>
          <cell r="AK24">
            <v>0.27</v>
          </cell>
          <cell r="AL24">
            <v>0.05</v>
          </cell>
          <cell r="AM24">
            <v>0.86</v>
          </cell>
          <cell r="AN24">
            <v>-1.54</v>
          </cell>
          <cell r="AO24">
            <v>1.6</v>
          </cell>
          <cell r="AW24">
            <v>3.19</v>
          </cell>
          <cell r="AX24">
            <v>3.9</v>
          </cell>
          <cell r="AY24">
            <v>1.61</v>
          </cell>
          <cell r="AZ24">
            <v>0.52</v>
          </cell>
          <cell r="BA24">
            <v>0.52</v>
          </cell>
          <cell r="BB24">
            <v>0.01</v>
          </cell>
          <cell r="BC24">
            <v>0.01</v>
          </cell>
          <cell r="BD24">
            <v>1.32</v>
          </cell>
          <cell r="BE24">
            <v>-1.56</v>
          </cell>
          <cell r="BF24">
            <v>1.6</v>
          </cell>
          <cell r="BG24">
            <v>6.47</v>
          </cell>
          <cell r="BH24">
            <v>2.355</v>
          </cell>
          <cell r="BI24">
            <v>1.6120000000000001</v>
          </cell>
          <cell r="BJ24">
            <v>7.7700000000000005E-2</v>
          </cell>
          <cell r="BK24">
            <v>5.4800000000000001E-2</v>
          </cell>
          <cell r="BL24">
            <v>5.7000000000000002E-2</v>
          </cell>
          <cell r="BM24">
            <v>1.5699999999999999E-2</v>
          </cell>
          <cell r="BN24">
            <v>0.56999999999999995</v>
          </cell>
          <cell r="BO24">
            <v>-1.577</v>
          </cell>
          <cell r="BP24">
            <v>1.6</v>
          </cell>
          <cell r="BQ24">
            <v>8.75</v>
          </cell>
          <cell r="BR24">
            <v>3.25</v>
          </cell>
          <cell r="BS24">
            <v>1.61</v>
          </cell>
          <cell r="BT24">
            <v>0.92600000000000005</v>
          </cell>
          <cell r="BU24">
            <v>0.155</v>
          </cell>
          <cell r="BV24">
            <v>6.2E-2</v>
          </cell>
          <cell r="BW24">
            <v>1E-3</v>
          </cell>
          <cell r="BX24">
            <v>6.9000000000000006E-2</v>
          </cell>
          <cell r="BY24">
            <v>-1.6</v>
          </cell>
          <cell r="BZ24">
            <v>1.6</v>
          </cell>
          <cell r="CA24">
            <v>5.56</v>
          </cell>
          <cell r="CB24">
            <v>2.3719999999999999</v>
          </cell>
          <cell r="CC24">
            <v>1.6120000000000001</v>
          </cell>
          <cell r="CD24">
            <v>6.7199999999999996E-2</v>
          </cell>
          <cell r="CE24">
            <v>1.9E-2</v>
          </cell>
          <cell r="CF24">
            <v>1.2699999999999999E-2</v>
          </cell>
          <cell r="CG24">
            <v>1.2500000000000001E-2</v>
          </cell>
          <cell r="CH24">
            <v>0.56999999999999995</v>
          </cell>
          <cell r="CI24">
            <v>-1.5860000000000001</v>
          </cell>
          <cell r="CJ24">
            <v>1.6</v>
          </cell>
          <cell r="CK24">
            <v>5.47</v>
          </cell>
          <cell r="CL24">
            <v>9.0500000000000007</v>
          </cell>
          <cell r="CM24">
            <v>1.61</v>
          </cell>
          <cell r="CN24">
            <v>1</v>
          </cell>
          <cell r="CO24">
            <v>0.81</v>
          </cell>
          <cell r="CP24">
            <v>0.48</v>
          </cell>
          <cell r="CQ24">
            <v>0.25</v>
          </cell>
          <cell r="CR24">
            <v>0.81</v>
          </cell>
          <cell r="CS24">
            <v>-1.39</v>
          </cell>
          <cell r="CT24">
            <v>1.6</v>
          </cell>
          <cell r="CU24">
            <v>5.18</v>
          </cell>
          <cell r="CV24">
            <v>3.41</v>
          </cell>
          <cell r="CW24">
            <v>1.6</v>
          </cell>
          <cell r="CX24">
            <v>4293963.33</v>
          </cell>
          <cell r="CY24">
            <v>14394325.210000001</v>
          </cell>
          <cell r="CZ24">
            <v>0.19</v>
          </cell>
          <cell r="DA24">
            <v>3076974.99</v>
          </cell>
          <cell r="DB24">
            <v>0.17</v>
          </cell>
          <cell r="DC24">
            <v>1647779.46</v>
          </cell>
          <cell r="DD24">
            <v>0.09</v>
          </cell>
          <cell r="DE24">
            <v>2583896.85</v>
          </cell>
          <cell r="DF24">
            <v>0.02</v>
          </cell>
          <cell r="DG24">
            <v>6846227.3700000001</v>
          </cell>
          <cell r="DH24">
            <v>0.55000000000000004</v>
          </cell>
          <cell r="DI24">
            <v>-1.58</v>
          </cell>
          <cell r="DJ24">
            <v>1.6</v>
          </cell>
          <cell r="DK24">
            <v>13309185.52</v>
          </cell>
        </row>
        <row r="25">
          <cell r="A25" t="str">
            <v>2021-09</v>
          </cell>
          <cell r="B25">
            <v>5.01</v>
          </cell>
          <cell r="C25">
            <v>3.53</v>
          </cell>
          <cell r="D25">
            <v>1.59</v>
          </cell>
          <cell r="E25">
            <v>0.25</v>
          </cell>
          <cell r="F25">
            <v>0.16</v>
          </cell>
          <cell r="G25">
            <v>0.02</v>
          </cell>
          <cell r="H25">
            <v>0.01</v>
          </cell>
          <cell r="I25">
            <v>0.43</v>
          </cell>
          <cell r="J25">
            <v>-1.58</v>
          </cell>
          <cell r="K25">
            <v>1.59</v>
          </cell>
          <cell r="L25">
            <v>4.7</v>
          </cell>
          <cell r="M25">
            <v>2.1126999999999998</v>
          </cell>
          <cell r="N25">
            <v>1.6</v>
          </cell>
          <cell r="O25">
            <v>0.03</v>
          </cell>
          <cell r="P25">
            <v>0.06</v>
          </cell>
          <cell r="Q25">
            <v>0.12</v>
          </cell>
          <cell r="R25">
            <v>0.04</v>
          </cell>
          <cell r="S25">
            <v>1.2</v>
          </cell>
          <cell r="T25">
            <v>-1.57</v>
          </cell>
          <cell r="U25">
            <v>1.6</v>
          </cell>
          <cell r="V25">
            <v>4.7699999999999996</v>
          </cell>
          <cell r="W25">
            <v>3.21</v>
          </cell>
          <cell r="X25">
            <v>1.61</v>
          </cell>
          <cell r="Y25">
            <v>0.5</v>
          </cell>
          <cell r="Z25">
            <v>0.28999999999999998</v>
          </cell>
          <cell r="AA25">
            <v>0.1</v>
          </cell>
          <cell r="AB25">
            <v>0.04</v>
          </cell>
          <cell r="AC25">
            <v>0.44</v>
          </cell>
          <cell r="AD25">
            <v>-1.6</v>
          </cell>
          <cell r="AE25">
            <v>1.61</v>
          </cell>
          <cell r="AF25">
            <v>3.79</v>
          </cell>
          <cell r="AG25">
            <v>4.3</v>
          </cell>
          <cell r="AH25">
            <v>1.6</v>
          </cell>
          <cell r="AI25">
            <v>0.09</v>
          </cell>
          <cell r="AJ25">
            <v>0.34</v>
          </cell>
          <cell r="AK25">
            <v>0.28000000000000003</v>
          </cell>
          <cell r="AL25">
            <v>0.08</v>
          </cell>
          <cell r="AM25">
            <v>0.93</v>
          </cell>
          <cell r="AN25">
            <v>-1.54</v>
          </cell>
          <cell r="AO25">
            <v>1.6</v>
          </cell>
          <cell r="AW25">
            <v>2.78</v>
          </cell>
          <cell r="AX25">
            <v>4.1100000000000003</v>
          </cell>
          <cell r="AY25">
            <v>1.61</v>
          </cell>
          <cell r="AZ25">
            <v>0.51</v>
          </cell>
          <cell r="BA25">
            <v>0.55000000000000004</v>
          </cell>
          <cell r="BB25">
            <v>0.01</v>
          </cell>
          <cell r="BC25">
            <v>0.01</v>
          </cell>
          <cell r="BD25">
            <v>1.35</v>
          </cell>
          <cell r="BE25">
            <v>-1.56</v>
          </cell>
          <cell r="BF25">
            <v>1.6</v>
          </cell>
          <cell r="BG25">
            <v>5.94</v>
          </cell>
          <cell r="BH25">
            <v>2.7309999999999999</v>
          </cell>
          <cell r="BI25">
            <v>1.6120000000000001</v>
          </cell>
          <cell r="BJ25">
            <v>7.2099999999999997E-2</v>
          </cell>
          <cell r="BK25">
            <v>5.4300000000000001E-2</v>
          </cell>
          <cell r="BL25">
            <v>3.7199999999999997E-2</v>
          </cell>
          <cell r="BM25">
            <v>1.66E-2</v>
          </cell>
          <cell r="BN25">
            <v>0.55000000000000004</v>
          </cell>
          <cell r="BO25">
            <v>-1.575</v>
          </cell>
          <cell r="BP25">
            <v>1.6</v>
          </cell>
          <cell r="BQ25">
            <v>8.8645969999999998</v>
          </cell>
          <cell r="BR25">
            <v>3.3718159999999999</v>
          </cell>
          <cell r="BS25">
            <v>1.6117999999999999</v>
          </cell>
          <cell r="BT25">
            <v>0.98499999999999999</v>
          </cell>
          <cell r="BU25">
            <v>0.19700000000000001</v>
          </cell>
          <cell r="BV25">
            <v>9.2999999999999999E-2</v>
          </cell>
          <cell r="BW25">
            <v>1E-3</v>
          </cell>
          <cell r="BX25">
            <v>7.0000000000000007E-2</v>
          </cell>
          <cell r="BY25">
            <v>-1.599</v>
          </cell>
          <cell r="BZ25">
            <v>1.6</v>
          </cell>
          <cell r="CA25">
            <v>5.56</v>
          </cell>
          <cell r="CB25">
            <v>2.6080000000000001</v>
          </cell>
          <cell r="CC25">
            <v>1.6120000000000001</v>
          </cell>
          <cell r="CD25">
            <v>4.36E-2</v>
          </cell>
          <cell r="CE25">
            <v>1.84E-2</v>
          </cell>
          <cell r="CF25">
            <v>1.5900000000000001E-2</v>
          </cell>
          <cell r="CG25">
            <v>1.0200000000000001E-2</v>
          </cell>
          <cell r="CH25">
            <v>0.53</v>
          </cell>
          <cell r="CI25">
            <v>-1.585</v>
          </cell>
          <cell r="CJ25">
            <v>1.6</v>
          </cell>
          <cell r="CK25">
            <v>5.59</v>
          </cell>
          <cell r="CL25">
            <v>8.83</v>
          </cell>
          <cell r="CM25">
            <v>1.61</v>
          </cell>
          <cell r="CN25">
            <v>1</v>
          </cell>
          <cell r="CO25">
            <v>0.81</v>
          </cell>
          <cell r="CP25">
            <v>0.48</v>
          </cell>
          <cell r="CQ25">
            <v>0.25</v>
          </cell>
          <cell r="CR25">
            <v>0.81</v>
          </cell>
          <cell r="CS25">
            <v>-1.39</v>
          </cell>
          <cell r="CT25">
            <v>1.6</v>
          </cell>
          <cell r="CU25">
            <v>5</v>
          </cell>
          <cell r="CV25">
            <v>3.25</v>
          </cell>
          <cell r="CW25">
            <v>1.6</v>
          </cell>
          <cell r="CX25">
            <v>3113766.01</v>
          </cell>
          <cell r="CY25">
            <v>11304257.310000001</v>
          </cell>
          <cell r="CZ25">
            <v>0.13</v>
          </cell>
          <cell r="DA25">
            <v>4072352.4</v>
          </cell>
          <cell r="DB25">
            <v>0.18</v>
          </cell>
          <cell r="DC25">
            <v>1274094.67</v>
          </cell>
          <cell r="DD25">
            <v>0.09</v>
          </cell>
          <cell r="DE25">
            <v>1935434.15</v>
          </cell>
          <cell r="DF25">
            <v>0.02</v>
          </cell>
          <cell r="DG25">
            <v>3082778.01</v>
          </cell>
          <cell r="DH25">
            <v>0.56999999999999995</v>
          </cell>
          <cell r="DI25">
            <v>-1.58</v>
          </cell>
          <cell r="DJ25">
            <v>1.6</v>
          </cell>
          <cell r="DK25">
            <v>10099564.890000001</v>
          </cell>
        </row>
        <row r="26">
          <cell r="A26" t="str">
            <v>2021-10</v>
          </cell>
          <cell r="B26">
            <v>5.17</v>
          </cell>
          <cell r="C26">
            <v>3.47</v>
          </cell>
          <cell r="D26">
            <v>1.6</v>
          </cell>
          <cell r="E26">
            <v>0.28999999999999998</v>
          </cell>
          <cell r="F26">
            <v>0.16</v>
          </cell>
          <cell r="G26">
            <v>0.02</v>
          </cell>
          <cell r="H26">
            <v>0.01</v>
          </cell>
          <cell r="I26">
            <v>0.44</v>
          </cell>
          <cell r="J26">
            <v>-1.59</v>
          </cell>
          <cell r="K26">
            <v>1.6</v>
          </cell>
          <cell r="L26">
            <v>4.8</v>
          </cell>
          <cell r="M26">
            <v>2.3479000000000001</v>
          </cell>
          <cell r="N26">
            <v>1.6</v>
          </cell>
          <cell r="O26">
            <v>4.02E-2</v>
          </cell>
          <cell r="P26">
            <v>0.05</v>
          </cell>
          <cell r="Q26">
            <v>0.13</v>
          </cell>
          <cell r="R26">
            <v>0.04</v>
          </cell>
          <cell r="S26">
            <v>0.9</v>
          </cell>
          <cell r="T26">
            <v>-1.56</v>
          </cell>
          <cell r="U26">
            <v>1.6</v>
          </cell>
          <cell r="V26">
            <v>4.96</v>
          </cell>
          <cell r="W26">
            <v>3.73</v>
          </cell>
          <cell r="X26">
            <v>1.61</v>
          </cell>
          <cell r="Y26">
            <v>0.51</v>
          </cell>
          <cell r="Z26">
            <v>0.28000000000000003</v>
          </cell>
          <cell r="AA26">
            <v>0.1</v>
          </cell>
          <cell r="AB26">
            <v>0.04</v>
          </cell>
          <cell r="AC26">
            <v>0.42</v>
          </cell>
          <cell r="AD26">
            <v>-1.6</v>
          </cell>
          <cell r="AE26">
            <v>1.61</v>
          </cell>
          <cell r="AF26">
            <v>4.2</v>
          </cell>
          <cell r="AG26">
            <v>4.1399999999999997</v>
          </cell>
          <cell r="AH26">
            <v>1.6</v>
          </cell>
          <cell r="AI26">
            <v>0.25</v>
          </cell>
          <cell r="AJ26">
            <v>0.38</v>
          </cell>
          <cell r="AK26">
            <v>0.3</v>
          </cell>
          <cell r="AL26">
            <v>0.08</v>
          </cell>
          <cell r="AM26">
            <v>0.93</v>
          </cell>
          <cell r="AN26">
            <v>-1.54</v>
          </cell>
          <cell r="AO26">
            <v>1.6</v>
          </cell>
          <cell r="AW26">
            <v>3.18</v>
          </cell>
          <cell r="AX26">
            <v>4.33</v>
          </cell>
          <cell r="AY26">
            <v>1.61</v>
          </cell>
          <cell r="AZ26">
            <v>0.6</v>
          </cell>
          <cell r="BA26">
            <v>0.45</v>
          </cell>
          <cell r="BB26">
            <v>0.02</v>
          </cell>
          <cell r="BC26">
            <v>0.01</v>
          </cell>
          <cell r="BD26">
            <v>1.35</v>
          </cell>
          <cell r="BE26">
            <v>-1.56</v>
          </cell>
          <cell r="BF26">
            <v>1.6</v>
          </cell>
          <cell r="BG26">
            <v>6.24</v>
          </cell>
          <cell r="BH26">
            <v>2.6030000000000002</v>
          </cell>
          <cell r="BI26">
            <v>1.6120000000000001</v>
          </cell>
          <cell r="BJ26">
            <v>8.8400000000000006E-2</v>
          </cell>
          <cell r="BK26">
            <v>5.4800000000000001E-2</v>
          </cell>
          <cell r="BL26">
            <v>8.2199999999999995E-2</v>
          </cell>
          <cell r="BM26">
            <v>1.9E-2</v>
          </cell>
          <cell r="BN26">
            <v>0.56000000000000005</v>
          </cell>
          <cell r="BO26">
            <v>-1.58</v>
          </cell>
          <cell r="BP26">
            <v>1.6</v>
          </cell>
          <cell r="BQ26">
            <v>8.94</v>
          </cell>
          <cell r="BR26">
            <v>3.46</v>
          </cell>
          <cell r="BS26">
            <v>1.61</v>
          </cell>
          <cell r="BT26">
            <v>1.766</v>
          </cell>
          <cell r="BU26">
            <v>0.14899999999999999</v>
          </cell>
          <cell r="BV26">
            <v>0.122</v>
          </cell>
          <cell r="BW26">
            <v>2E-3</v>
          </cell>
          <cell r="BX26">
            <v>6.9000000000000006E-2</v>
          </cell>
          <cell r="BY26">
            <v>-1.6</v>
          </cell>
          <cell r="BZ26">
            <v>1.6</v>
          </cell>
          <cell r="CA26">
            <v>5.71</v>
          </cell>
          <cell r="CB26">
            <v>2.5230000000000001</v>
          </cell>
          <cell r="CC26">
            <v>1.6120000000000001</v>
          </cell>
          <cell r="CD26">
            <v>7.2900000000000006E-2</v>
          </cell>
          <cell r="CE26">
            <v>1.9E-2</v>
          </cell>
          <cell r="CF26">
            <v>1.34E-2</v>
          </cell>
          <cell r="CG26">
            <v>1.23E-2</v>
          </cell>
          <cell r="CH26">
            <v>0.56999999999999995</v>
          </cell>
          <cell r="CI26">
            <v>-1.587</v>
          </cell>
          <cell r="CJ26">
            <v>1.6</v>
          </cell>
          <cell r="CK26">
            <v>5.56</v>
          </cell>
          <cell r="CL26">
            <v>8.84</v>
          </cell>
          <cell r="CM26">
            <v>1.61</v>
          </cell>
          <cell r="CN26">
            <v>0.97</v>
          </cell>
          <cell r="CO26">
            <v>0.85</v>
          </cell>
          <cell r="CP26">
            <v>0.53</v>
          </cell>
          <cell r="CQ26">
            <v>0.26</v>
          </cell>
          <cell r="CR26">
            <v>0.43</v>
          </cell>
          <cell r="CS26">
            <v>-1.47</v>
          </cell>
          <cell r="CT26">
            <v>1.6</v>
          </cell>
          <cell r="CU26">
            <v>5.28</v>
          </cell>
          <cell r="CV26">
            <v>3.47</v>
          </cell>
          <cell r="CW26">
            <v>1.61</v>
          </cell>
          <cell r="CX26">
            <v>4660048.53</v>
          </cell>
          <cell r="CY26">
            <v>10275434.66</v>
          </cell>
          <cell r="CZ26">
            <v>0.3</v>
          </cell>
          <cell r="DA26">
            <v>2439199.5299999998</v>
          </cell>
          <cell r="DB26">
            <v>0.18</v>
          </cell>
          <cell r="DC26">
            <v>1816141.99</v>
          </cell>
          <cell r="DD26">
            <v>0.1</v>
          </cell>
          <cell r="DE26">
            <v>2366135.83</v>
          </cell>
          <cell r="DF26">
            <v>0.02</v>
          </cell>
          <cell r="DG26">
            <v>3415309.69</v>
          </cell>
          <cell r="DH26">
            <v>0.55000000000000004</v>
          </cell>
          <cell r="DI26">
            <v>-1.59</v>
          </cell>
          <cell r="DJ26">
            <v>1.6</v>
          </cell>
          <cell r="DK26">
            <v>13327331.439999999</v>
          </cell>
        </row>
        <row r="27">
          <cell r="A27" t="str">
            <v>2021-11</v>
          </cell>
          <cell r="B27">
            <v>5.14</v>
          </cell>
          <cell r="C27">
            <v>3.35</v>
          </cell>
          <cell r="D27">
            <v>1.6</v>
          </cell>
          <cell r="E27">
            <v>0.41</v>
          </cell>
          <cell r="F27">
            <v>0.17</v>
          </cell>
          <cell r="G27">
            <v>0.02</v>
          </cell>
          <cell r="H27">
            <v>0.01</v>
          </cell>
          <cell r="I27">
            <v>0.44</v>
          </cell>
          <cell r="J27">
            <v>-1.59</v>
          </cell>
          <cell r="K27">
            <v>1.6</v>
          </cell>
          <cell r="L27">
            <v>4.5999999999999996</v>
          </cell>
          <cell r="M27">
            <v>2.21</v>
          </cell>
          <cell r="N27">
            <v>1.6</v>
          </cell>
          <cell r="O27">
            <v>0.04</v>
          </cell>
          <cell r="P27">
            <v>0.03</v>
          </cell>
          <cell r="Q27">
            <v>0.11</v>
          </cell>
          <cell r="R27">
            <v>0.04</v>
          </cell>
          <cell r="S27">
            <v>1.2</v>
          </cell>
          <cell r="T27">
            <v>-1.56</v>
          </cell>
          <cell r="U27">
            <v>1.6</v>
          </cell>
          <cell r="V27">
            <v>4.9800000000000004</v>
          </cell>
          <cell r="W27">
            <v>3.55</v>
          </cell>
          <cell r="X27">
            <v>1.61</v>
          </cell>
          <cell r="Y27">
            <v>0.6</v>
          </cell>
          <cell r="Z27">
            <v>0.3</v>
          </cell>
          <cell r="AA27">
            <v>0.11</v>
          </cell>
          <cell r="AB27">
            <v>0.05</v>
          </cell>
          <cell r="AC27">
            <v>0.42</v>
          </cell>
          <cell r="AD27">
            <v>-1.6</v>
          </cell>
          <cell r="AE27">
            <v>1.61</v>
          </cell>
          <cell r="AF27">
            <v>4.34</v>
          </cell>
          <cell r="AG27">
            <v>4.1500000000000004</v>
          </cell>
          <cell r="AH27">
            <v>1.6</v>
          </cell>
          <cell r="AI27">
            <v>0.3</v>
          </cell>
          <cell r="AJ27">
            <v>0.35</v>
          </cell>
          <cell r="AK27">
            <v>0.32</v>
          </cell>
          <cell r="AL27">
            <v>0.11</v>
          </cell>
          <cell r="AM27">
            <v>0.97</v>
          </cell>
          <cell r="AN27">
            <v>-1.55</v>
          </cell>
          <cell r="AO27">
            <v>1.6</v>
          </cell>
          <cell r="AW27">
            <v>2.93</v>
          </cell>
          <cell r="AX27">
            <v>3.72</v>
          </cell>
          <cell r="AY27">
            <v>1.61</v>
          </cell>
          <cell r="AZ27">
            <v>0.61</v>
          </cell>
          <cell r="BA27">
            <v>0.46</v>
          </cell>
          <cell r="BB27">
            <v>0.04</v>
          </cell>
          <cell r="BC27">
            <v>0</v>
          </cell>
          <cell r="BD27">
            <v>1.35</v>
          </cell>
          <cell r="BE27">
            <v>-1.56</v>
          </cell>
          <cell r="BF27">
            <v>1.6</v>
          </cell>
          <cell r="BG27">
            <v>6.52</v>
          </cell>
          <cell r="BH27">
            <v>2.403</v>
          </cell>
          <cell r="BI27">
            <v>1.6120000000000001</v>
          </cell>
          <cell r="BJ27">
            <v>0.10879999999999999</v>
          </cell>
          <cell r="BK27">
            <v>8.2699999999999996E-2</v>
          </cell>
          <cell r="BL27">
            <v>0.15179999999999999</v>
          </cell>
          <cell r="BM27">
            <v>2.3699999999999999E-2</v>
          </cell>
          <cell r="BN27">
            <v>0.56000000000000005</v>
          </cell>
          <cell r="BO27">
            <v>-1.579</v>
          </cell>
          <cell r="BP27">
            <v>1.6</v>
          </cell>
          <cell r="BQ27">
            <v>9.02</v>
          </cell>
          <cell r="BR27">
            <v>3.15</v>
          </cell>
          <cell r="BS27">
            <v>1.61</v>
          </cell>
          <cell r="BT27">
            <v>0.58499999999999996</v>
          </cell>
          <cell r="BU27">
            <v>0.16800000000000001</v>
          </cell>
          <cell r="BV27">
            <v>0.11600000000000001</v>
          </cell>
          <cell r="BW27">
            <v>1E-3</v>
          </cell>
          <cell r="BX27">
            <v>7.1999999999999995E-2</v>
          </cell>
          <cell r="BY27">
            <v>-1.6</v>
          </cell>
          <cell r="BZ27">
            <v>1.6</v>
          </cell>
          <cell r="CA27">
            <v>6.13</v>
          </cell>
          <cell r="CB27">
            <v>2.742</v>
          </cell>
          <cell r="CC27">
            <v>1.6120000000000001</v>
          </cell>
          <cell r="CD27">
            <v>5.4300000000000001E-2</v>
          </cell>
          <cell r="CE27">
            <v>5.4600000000000003E-2</v>
          </cell>
          <cell r="CF27">
            <v>1.3899999999999999E-2</v>
          </cell>
          <cell r="CG27">
            <v>1.01E-2</v>
          </cell>
          <cell r="CH27">
            <v>0.56999999999999995</v>
          </cell>
          <cell r="CI27">
            <v>-1.587</v>
          </cell>
          <cell r="CJ27">
            <v>1.6</v>
          </cell>
          <cell r="CK27">
            <v>5.42</v>
          </cell>
          <cell r="CL27">
            <v>9.09</v>
          </cell>
          <cell r="CM27">
            <v>1.61</v>
          </cell>
          <cell r="CN27">
            <v>0.99</v>
          </cell>
          <cell r="CO27">
            <v>0.86</v>
          </cell>
          <cell r="CP27">
            <v>0.52</v>
          </cell>
          <cell r="CQ27">
            <v>0.26</v>
          </cell>
          <cell r="CR27">
            <v>0.48</v>
          </cell>
          <cell r="CS27">
            <v>-1.45</v>
          </cell>
          <cell r="CT27">
            <v>1.6</v>
          </cell>
          <cell r="CU27">
            <v>5.3</v>
          </cell>
          <cell r="CV27">
            <v>3.3</v>
          </cell>
          <cell r="CW27">
            <v>1.61</v>
          </cell>
          <cell r="CX27">
            <v>4691986.72</v>
          </cell>
          <cell r="CY27">
            <v>11578491.970000001</v>
          </cell>
          <cell r="CZ27">
            <v>0.37</v>
          </cell>
          <cell r="DA27">
            <v>2999502.52</v>
          </cell>
          <cell r="DB27">
            <v>0.18</v>
          </cell>
          <cell r="DC27">
            <v>1681044.89</v>
          </cell>
          <cell r="DD27">
            <v>0.1</v>
          </cell>
          <cell r="DE27">
            <v>2403636.9700000002</v>
          </cell>
          <cell r="DF27">
            <v>0.02</v>
          </cell>
          <cell r="DG27">
            <v>4267635.25</v>
          </cell>
          <cell r="DH27">
            <v>0.52</v>
          </cell>
          <cell r="DI27">
            <v>-1.59</v>
          </cell>
          <cell r="DJ27">
            <v>1.61</v>
          </cell>
          <cell r="DK27">
            <v>15788312.42</v>
          </cell>
        </row>
        <row r="28">
          <cell r="A28" t="str">
            <v>2021-12</v>
          </cell>
          <cell r="B28">
            <v>5.1100000000000003</v>
          </cell>
          <cell r="C28">
            <v>3.23</v>
          </cell>
          <cell r="D28">
            <v>1.6</v>
          </cell>
          <cell r="E28">
            <v>0.33</v>
          </cell>
          <cell r="F28">
            <v>0.18</v>
          </cell>
          <cell r="G28">
            <v>0.02</v>
          </cell>
          <cell r="H28">
            <v>0.01</v>
          </cell>
          <cell r="I28">
            <v>0.44</v>
          </cell>
          <cell r="J28">
            <v>-1.59</v>
          </cell>
          <cell r="K28">
            <v>1.6</v>
          </cell>
          <cell r="L28">
            <v>4.8</v>
          </cell>
          <cell r="M28">
            <v>1.9823</v>
          </cell>
          <cell r="N28">
            <v>1.6</v>
          </cell>
          <cell r="O28">
            <v>0.04</v>
          </cell>
          <cell r="P28">
            <v>0.04</v>
          </cell>
          <cell r="Q28">
            <v>0.1</v>
          </cell>
          <cell r="R28">
            <v>0.04</v>
          </cell>
          <cell r="S28">
            <v>1.1000000000000001</v>
          </cell>
          <cell r="T28">
            <v>-1.56</v>
          </cell>
          <cell r="U28">
            <v>1.6</v>
          </cell>
          <cell r="V28">
            <v>4.91</v>
          </cell>
          <cell r="W28">
            <v>3.37</v>
          </cell>
          <cell r="X28">
            <v>1.61</v>
          </cell>
          <cell r="Y28">
            <v>0.5</v>
          </cell>
          <cell r="Z28">
            <v>0.3</v>
          </cell>
          <cell r="AA28">
            <v>0.11</v>
          </cell>
          <cell r="AB28">
            <v>7.0000000000000007E-2</v>
          </cell>
          <cell r="AC28">
            <v>0.43</v>
          </cell>
          <cell r="AD28">
            <v>-1.6</v>
          </cell>
          <cell r="AE28">
            <v>1.61</v>
          </cell>
          <cell r="AF28">
            <v>4.42</v>
          </cell>
          <cell r="AG28">
            <v>4.21</v>
          </cell>
          <cell r="AH28">
            <v>1.6</v>
          </cell>
          <cell r="AI28">
            <v>0.2</v>
          </cell>
          <cell r="AJ28">
            <v>0.39</v>
          </cell>
          <cell r="AK28">
            <v>0.32</v>
          </cell>
          <cell r="AL28">
            <v>7.0000000000000007E-2</v>
          </cell>
          <cell r="AM28">
            <v>0.97</v>
          </cell>
          <cell r="AN28">
            <v>-1.55</v>
          </cell>
          <cell r="AO28">
            <v>1.6</v>
          </cell>
          <cell r="AW28">
            <v>2.84</v>
          </cell>
          <cell r="AX28">
            <v>3.65</v>
          </cell>
          <cell r="AY28">
            <v>1.61</v>
          </cell>
          <cell r="AZ28">
            <v>0.51</v>
          </cell>
          <cell r="BA28">
            <v>0.17</v>
          </cell>
          <cell r="BB28">
            <v>0.03</v>
          </cell>
          <cell r="BC28">
            <v>0.01</v>
          </cell>
          <cell r="BD28">
            <v>1.36</v>
          </cell>
          <cell r="BE28">
            <v>-1.56</v>
          </cell>
          <cell r="BF28">
            <v>1.6</v>
          </cell>
          <cell r="BG28">
            <v>5.9100279999999996</v>
          </cell>
          <cell r="BH28">
            <v>2.2950110000000001</v>
          </cell>
          <cell r="BI28">
            <v>1.6120080000000001</v>
          </cell>
          <cell r="BJ28">
            <v>0.1056</v>
          </cell>
          <cell r="BK28">
            <v>9.8599999999999993E-2</v>
          </cell>
          <cell r="BL28">
            <v>0.15640000000000001</v>
          </cell>
          <cell r="BM28">
            <v>2.7099999999999999E-2</v>
          </cell>
          <cell r="BN28">
            <v>0.54</v>
          </cell>
          <cell r="BO28">
            <v>-1.579</v>
          </cell>
          <cell r="BP28">
            <v>1.6</v>
          </cell>
          <cell r="BQ28">
            <v>9.06</v>
          </cell>
          <cell r="BR28">
            <v>3.06</v>
          </cell>
          <cell r="BS28">
            <v>1.61</v>
          </cell>
          <cell r="BT28">
            <v>0.52</v>
          </cell>
          <cell r="BU28">
            <v>0.13300000000000001</v>
          </cell>
          <cell r="BV28">
            <v>0.10199999999999999</v>
          </cell>
          <cell r="BW28">
            <v>1E-3</v>
          </cell>
          <cell r="BX28">
            <v>6.4000000000000001E-2</v>
          </cell>
          <cell r="BY28">
            <v>-1.599</v>
          </cell>
          <cell r="BZ28">
            <v>1.6</v>
          </cell>
          <cell r="CA28">
            <v>5.83</v>
          </cell>
          <cell r="CB28">
            <v>2.5</v>
          </cell>
          <cell r="CC28">
            <v>1.6120000000000001</v>
          </cell>
          <cell r="CD28">
            <v>7.6999999999999999E-2</v>
          </cell>
          <cell r="CE28">
            <v>7.8799999999999995E-2</v>
          </cell>
          <cell r="CF28">
            <v>1.49E-2</v>
          </cell>
          <cell r="CG28">
            <v>1.12E-2</v>
          </cell>
          <cell r="CH28">
            <v>0.55000000000000004</v>
          </cell>
          <cell r="CI28">
            <v>-1.587</v>
          </cell>
          <cell r="CJ28">
            <v>1.6</v>
          </cell>
          <cell r="CK28">
            <v>4.87</v>
          </cell>
          <cell r="CL28">
            <v>8.77</v>
          </cell>
          <cell r="CM28">
            <v>1.61</v>
          </cell>
          <cell r="CN28">
            <v>0.98</v>
          </cell>
          <cell r="CO28">
            <v>0.98</v>
          </cell>
          <cell r="CP28">
            <v>0.49</v>
          </cell>
          <cell r="CQ28">
            <v>0.25</v>
          </cell>
          <cell r="CR28">
            <v>0.39</v>
          </cell>
          <cell r="CS28">
            <v>-1.49</v>
          </cell>
          <cell r="CT28">
            <v>1.6</v>
          </cell>
          <cell r="CU28">
            <v>5.19</v>
          </cell>
          <cell r="CV28">
            <v>3.12</v>
          </cell>
          <cell r="CW28">
            <v>1.61</v>
          </cell>
          <cell r="CX28">
            <v>4697718.08</v>
          </cell>
          <cell r="CY28">
            <v>11915813.300000001</v>
          </cell>
          <cell r="CZ28">
            <v>0.28000000000000003</v>
          </cell>
          <cell r="DA28">
            <v>2357746.33</v>
          </cell>
          <cell r="DB28">
            <v>0.27</v>
          </cell>
          <cell r="DC28">
            <v>1962486.72</v>
          </cell>
          <cell r="DD28">
            <v>0.1</v>
          </cell>
          <cell r="DE28">
            <v>2447301.52</v>
          </cell>
          <cell r="DF28">
            <v>0.02</v>
          </cell>
          <cell r="DG28">
            <v>4897771.25</v>
          </cell>
          <cell r="DH28">
            <v>0.53</v>
          </cell>
          <cell r="DI28">
            <v>-1.59</v>
          </cell>
          <cell r="DJ28">
            <v>1.61</v>
          </cell>
          <cell r="DK28">
            <v>16584744.390000001</v>
          </cell>
        </row>
        <row r="29">
          <cell r="A29" t="str">
            <v>2022-01</v>
          </cell>
          <cell r="B29">
            <v>5.05</v>
          </cell>
          <cell r="C29">
            <v>3.42</v>
          </cell>
          <cell r="D29">
            <v>1.6</v>
          </cell>
          <cell r="E29">
            <v>0.34</v>
          </cell>
          <cell r="F29">
            <v>0.2</v>
          </cell>
          <cell r="G29">
            <v>0.02</v>
          </cell>
          <cell r="H29">
            <v>0.01</v>
          </cell>
          <cell r="I29">
            <v>0.43</v>
          </cell>
          <cell r="J29">
            <v>-1.59</v>
          </cell>
          <cell r="K29">
            <v>1.6</v>
          </cell>
          <cell r="L29">
            <v>4.5999999999999996</v>
          </cell>
          <cell r="M29">
            <v>2.34</v>
          </cell>
          <cell r="N29">
            <v>1.6</v>
          </cell>
          <cell r="O29">
            <v>0.04</v>
          </cell>
          <cell r="P29">
            <v>0.04</v>
          </cell>
          <cell r="Q29">
            <v>0.11</v>
          </cell>
          <cell r="R29">
            <v>0.04</v>
          </cell>
          <cell r="S29">
            <v>1</v>
          </cell>
          <cell r="T29">
            <v>-1.56</v>
          </cell>
          <cell r="U29">
            <v>1.6</v>
          </cell>
          <cell r="V29">
            <v>4.97</v>
          </cell>
          <cell r="W29">
            <v>3.72</v>
          </cell>
          <cell r="X29">
            <v>1.61</v>
          </cell>
          <cell r="Y29">
            <v>0.42</v>
          </cell>
          <cell r="Z29">
            <v>0.1</v>
          </cell>
          <cell r="AA29">
            <v>0.18</v>
          </cell>
          <cell r="AB29">
            <v>0.05</v>
          </cell>
          <cell r="AC29">
            <v>0.48</v>
          </cell>
          <cell r="AD29">
            <v>-1.6</v>
          </cell>
          <cell r="AE29">
            <v>1.61</v>
          </cell>
          <cell r="AF29">
            <v>4.42</v>
          </cell>
          <cell r="AG29">
            <v>3.96</v>
          </cell>
          <cell r="AH29">
            <v>1.6</v>
          </cell>
          <cell r="AI29">
            <v>0.22</v>
          </cell>
          <cell r="AJ29">
            <v>0.34</v>
          </cell>
          <cell r="AK29">
            <v>0.27</v>
          </cell>
          <cell r="AL29">
            <v>0.08</v>
          </cell>
          <cell r="AM29">
            <v>0.96</v>
          </cell>
          <cell r="AN29">
            <v>-1.54</v>
          </cell>
          <cell r="AO29">
            <v>1.6</v>
          </cell>
          <cell r="AW29">
            <v>3.03</v>
          </cell>
          <cell r="AX29">
            <v>3.84</v>
          </cell>
          <cell r="AY29">
            <v>1.61</v>
          </cell>
          <cell r="AZ29">
            <v>0.53</v>
          </cell>
          <cell r="BA29">
            <v>0.31</v>
          </cell>
          <cell r="BB29">
            <v>0.02</v>
          </cell>
          <cell r="BC29">
            <v>0.01</v>
          </cell>
          <cell r="BD29">
            <v>1.29</v>
          </cell>
          <cell r="BE29">
            <v>-1.57</v>
          </cell>
          <cell r="BF29">
            <v>1.6</v>
          </cell>
          <cell r="BG29">
            <v>8.0400270000000003</v>
          </cell>
          <cell r="BH29">
            <v>2.0910069999999998</v>
          </cell>
          <cell r="BI29">
            <v>1.6120049999999999</v>
          </cell>
          <cell r="BJ29">
            <v>0.1042</v>
          </cell>
          <cell r="BK29">
            <v>0.1036</v>
          </cell>
          <cell r="BL29">
            <v>0.12620000000000001</v>
          </cell>
          <cell r="BM29">
            <v>2.75E-2</v>
          </cell>
          <cell r="BN29">
            <v>0.56000000000000005</v>
          </cell>
          <cell r="BO29">
            <v>-1.5760000000000001</v>
          </cell>
          <cell r="BP29">
            <v>1.6</v>
          </cell>
          <cell r="BQ29">
            <v>9.15</v>
          </cell>
          <cell r="BR29">
            <v>3.26</v>
          </cell>
          <cell r="BS29">
            <v>1.61</v>
          </cell>
          <cell r="BT29">
            <v>0.47399999999999998</v>
          </cell>
          <cell r="BU29">
            <v>0.156</v>
          </cell>
          <cell r="BV29">
            <v>0.16500000000000001</v>
          </cell>
          <cell r="BW29">
            <v>3.0000000000000001E-3</v>
          </cell>
          <cell r="BX29">
            <v>7.6999999999999999E-2</v>
          </cell>
          <cell r="BY29">
            <v>-1.6</v>
          </cell>
          <cell r="BZ29">
            <v>1.6</v>
          </cell>
          <cell r="CA29">
            <v>5.77</v>
          </cell>
          <cell r="CB29">
            <v>2.6669999999999998</v>
          </cell>
          <cell r="CC29">
            <v>1.6120000000000001</v>
          </cell>
          <cell r="CD29">
            <v>8.43E-2</v>
          </cell>
          <cell r="CE29">
            <v>7.8799999999999995E-2</v>
          </cell>
          <cell r="CF29">
            <v>1.4200000000000001E-2</v>
          </cell>
          <cell r="CG29">
            <v>1.34E-2</v>
          </cell>
          <cell r="CH29">
            <v>0.54</v>
          </cell>
          <cell r="CI29">
            <v>-1.585</v>
          </cell>
          <cell r="CJ29">
            <v>1.6</v>
          </cell>
          <cell r="CK29">
            <v>5.82</v>
          </cell>
          <cell r="CL29">
            <v>9.33</v>
          </cell>
          <cell r="CM29">
            <v>1.61</v>
          </cell>
          <cell r="CN29">
            <v>0.99</v>
          </cell>
          <cell r="CO29">
            <v>0.85</v>
          </cell>
          <cell r="CP29">
            <v>0.5</v>
          </cell>
          <cell r="CQ29">
            <v>0.25</v>
          </cell>
          <cell r="CR29">
            <v>0.63</v>
          </cell>
          <cell r="CS29">
            <v>-1.41</v>
          </cell>
          <cell r="CT29">
            <v>1.6</v>
          </cell>
          <cell r="CU29">
            <v>5.55</v>
          </cell>
          <cell r="CV29">
            <v>3.38</v>
          </cell>
          <cell r="CW29">
            <v>1.61</v>
          </cell>
          <cell r="CX29">
            <v>4116478.59</v>
          </cell>
          <cell r="CY29">
            <v>12176603.029999999</v>
          </cell>
          <cell r="CZ29">
            <v>0.32</v>
          </cell>
          <cell r="DA29">
            <v>2630293.7999999998</v>
          </cell>
          <cell r="DB29">
            <v>0.16</v>
          </cell>
          <cell r="DC29">
            <v>2859995.85</v>
          </cell>
          <cell r="DD29">
            <v>0.11</v>
          </cell>
          <cell r="DE29">
            <v>1755019.48</v>
          </cell>
          <cell r="DF29">
            <v>0.01</v>
          </cell>
          <cell r="DG29">
            <v>4650021.68</v>
          </cell>
          <cell r="DH29">
            <v>0.55000000000000004</v>
          </cell>
          <cell r="DI29">
            <v>-1.59</v>
          </cell>
          <cell r="DJ29">
            <v>1.61</v>
          </cell>
          <cell r="DK29">
            <v>15262705.74</v>
          </cell>
        </row>
        <row r="30">
          <cell r="A30" t="str">
            <v>2022-02</v>
          </cell>
          <cell r="B30">
            <v>5.0999999999999996</v>
          </cell>
          <cell r="C30">
            <v>3.39</v>
          </cell>
          <cell r="D30">
            <v>1.6</v>
          </cell>
          <cell r="E30">
            <v>0.4</v>
          </cell>
          <cell r="F30">
            <v>0.23</v>
          </cell>
          <cell r="G30">
            <v>0.03</v>
          </cell>
          <cell r="H30">
            <v>0.01</v>
          </cell>
          <cell r="I30">
            <v>0.44</v>
          </cell>
          <cell r="J30">
            <v>-1.59</v>
          </cell>
          <cell r="K30">
            <v>1.6</v>
          </cell>
          <cell r="L30">
            <v>4.8</v>
          </cell>
          <cell r="M30">
            <v>2.2107000000000001</v>
          </cell>
          <cell r="N30">
            <v>1.6</v>
          </cell>
          <cell r="O30">
            <v>0.04</v>
          </cell>
          <cell r="P30">
            <v>0.06</v>
          </cell>
          <cell r="Q30">
            <v>0.12</v>
          </cell>
          <cell r="R30">
            <v>0.05</v>
          </cell>
          <cell r="S30">
            <v>1.5</v>
          </cell>
          <cell r="T30">
            <v>-1.55</v>
          </cell>
          <cell r="U30">
            <v>1.6</v>
          </cell>
          <cell r="V30">
            <v>5.03</v>
          </cell>
          <cell r="W30">
            <v>3.56</v>
          </cell>
          <cell r="X30">
            <v>1.61</v>
          </cell>
          <cell r="Y30">
            <v>0.59</v>
          </cell>
          <cell r="Z30">
            <v>0.11</v>
          </cell>
          <cell r="AA30">
            <v>0.28000000000000003</v>
          </cell>
          <cell r="AB30">
            <v>0.05</v>
          </cell>
          <cell r="AC30">
            <v>0.47</v>
          </cell>
          <cell r="AD30">
            <v>-1.6</v>
          </cell>
          <cell r="AE30">
            <v>1.61</v>
          </cell>
          <cell r="AF30">
            <v>4.37</v>
          </cell>
          <cell r="AG30">
            <v>4.05</v>
          </cell>
          <cell r="AH30">
            <v>1.6</v>
          </cell>
          <cell r="AI30">
            <v>0.25</v>
          </cell>
          <cell r="AJ30">
            <v>0.38</v>
          </cell>
          <cell r="AK30">
            <v>0.32</v>
          </cell>
          <cell r="AL30">
            <v>0.1</v>
          </cell>
          <cell r="AM30">
            <v>0.99</v>
          </cell>
          <cell r="AN30">
            <v>-1.55</v>
          </cell>
          <cell r="AO30">
            <v>1.6</v>
          </cell>
          <cell r="AW30">
            <v>3.39</v>
          </cell>
          <cell r="AX30">
            <v>3.84</v>
          </cell>
          <cell r="AY30">
            <v>1.61</v>
          </cell>
          <cell r="AZ30">
            <v>0.64</v>
          </cell>
          <cell r="BA30">
            <v>0.4</v>
          </cell>
          <cell r="BB30">
            <v>0.02</v>
          </cell>
          <cell r="BC30">
            <v>0.01</v>
          </cell>
          <cell r="BD30">
            <v>1.3</v>
          </cell>
          <cell r="BE30">
            <v>-1.57</v>
          </cell>
          <cell r="BF30">
            <v>1.6</v>
          </cell>
          <cell r="BG30">
            <v>6.970027</v>
          </cell>
          <cell r="BH30">
            <v>2.322009</v>
          </cell>
          <cell r="BI30">
            <v>1.612006</v>
          </cell>
          <cell r="BJ30">
            <v>0.18179999999999999</v>
          </cell>
          <cell r="BK30">
            <v>0.1439</v>
          </cell>
          <cell r="BL30">
            <v>0.1681</v>
          </cell>
          <cell r="BM30">
            <v>2.9000000000000001E-2</v>
          </cell>
          <cell r="BN30">
            <v>0.56000000000000005</v>
          </cell>
          <cell r="BO30">
            <v>-1.579</v>
          </cell>
          <cell r="BP30">
            <v>1.6</v>
          </cell>
          <cell r="BQ30">
            <v>9.34</v>
          </cell>
          <cell r="BR30">
            <v>3.09</v>
          </cell>
          <cell r="BS30">
            <v>1.61</v>
          </cell>
          <cell r="BT30">
            <v>1.087</v>
          </cell>
          <cell r="BU30">
            <v>0.51900000000000002</v>
          </cell>
          <cell r="BV30">
            <v>0.24</v>
          </cell>
          <cell r="BW30">
            <v>8.9999999999999993E-3</v>
          </cell>
          <cell r="BX30">
            <v>7.0000000000000007E-2</v>
          </cell>
          <cell r="BY30">
            <v>-1.6</v>
          </cell>
          <cell r="BZ30">
            <v>1.6</v>
          </cell>
          <cell r="CA30">
            <v>6.21</v>
          </cell>
          <cell r="CB30">
            <v>2.5880000000000001</v>
          </cell>
          <cell r="CC30">
            <v>1.6120000000000001</v>
          </cell>
          <cell r="CD30">
            <v>8.0100000000000005E-2</v>
          </cell>
          <cell r="CE30">
            <v>8.0199999999999994E-2</v>
          </cell>
          <cell r="CF30">
            <v>1.3899999999999999E-2</v>
          </cell>
          <cell r="CG30">
            <v>1.04E-2</v>
          </cell>
          <cell r="CH30">
            <v>0.56000000000000005</v>
          </cell>
          <cell r="CI30">
            <v>-1.5880000000000001</v>
          </cell>
          <cell r="CJ30">
            <v>1.6</v>
          </cell>
          <cell r="CK30">
            <v>5.66</v>
          </cell>
          <cell r="CL30">
            <v>9.23</v>
          </cell>
          <cell r="CM30">
            <v>1.61</v>
          </cell>
          <cell r="CN30">
            <v>0.98</v>
          </cell>
          <cell r="CO30">
            <v>0.81</v>
          </cell>
          <cell r="CP30">
            <v>0.5</v>
          </cell>
          <cell r="CQ30">
            <v>0.27</v>
          </cell>
          <cell r="CR30">
            <v>0.49</v>
          </cell>
          <cell r="CS30">
            <v>-1.43</v>
          </cell>
          <cell r="CT30">
            <v>1.6</v>
          </cell>
          <cell r="CU30">
            <v>5.47</v>
          </cell>
          <cell r="CV30">
            <v>3.31</v>
          </cell>
          <cell r="CW30">
            <v>1.61</v>
          </cell>
          <cell r="CX30">
            <v>4260965.92</v>
          </cell>
          <cell r="CY30">
            <v>11602304.560000001</v>
          </cell>
          <cell r="CZ30">
            <v>0.37</v>
          </cell>
          <cell r="DA30">
            <v>2761592.29</v>
          </cell>
          <cell r="DB30">
            <v>0.18</v>
          </cell>
          <cell r="DC30">
            <v>2935812.4</v>
          </cell>
          <cell r="DD30">
            <v>0.16</v>
          </cell>
          <cell r="DE30">
            <v>1860670.13</v>
          </cell>
          <cell r="DF30">
            <v>0.02</v>
          </cell>
          <cell r="DG30">
            <v>3726973.29</v>
          </cell>
          <cell r="DH30">
            <v>0.56000000000000005</v>
          </cell>
          <cell r="DI30">
            <v>-1.59</v>
          </cell>
          <cell r="DJ30">
            <v>1.6</v>
          </cell>
          <cell r="DK30">
            <v>12392074.07</v>
          </cell>
        </row>
        <row r="31">
          <cell r="A31" t="str">
            <v>2022-03</v>
          </cell>
          <cell r="B31">
            <v>5.14</v>
          </cell>
          <cell r="C31">
            <v>3.42</v>
          </cell>
          <cell r="D31">
            <v>1.6</v>
          </cell>
          <cell r="E31">
            <v>0.55000000000000004</v>
          </cell>
          <cell r="F31">
            <v>0.35</v>
          </cell>
          <cell r="G31">
            <v>0.03</v>
          </cell>
          <cell r="H31">
            <v>0.01</v>
          </cell>
          <cell r="I31">
            <v>0.35</v>
          </cell>
          <cell r="J31">
            <v>-1.59</v>
          </cell>
          <cell r="K31">
            <v>1.6</v>
          </cell>
          <cell r="L31">
            <v>5</v>
          </cell>
          <cell r="M31">
            <v>2.06</v>
          </cell>
          <cell r="N31">
            <v>1.6</v>
          </cell>
          <cell r="O31">
            <v>0.04</v>
          </cell>
          <cell r="P31">
            <v>0.06</v>
          </cell>
          <cell r="Q31">
            <v>0.14000000000000001</v>
          </cell>
          <cell r="R31">
            <v>0.04</v>
          </cell>
          <cell r="S31">
            <v>2</v>
          </cell>
          <cell r="T31">
            <v>-1.55</v>
          </cell>
          <cell r="U31">
            <v>1.6</v>
          </cell>
          <cell r="V31">
            <v>5.03</v>
          </cell>
          <cell r="W31">
            <v>3.75</v>
          </cell>
          <cell r="X31">
            <v>1.61</v>
          </cell>
          <cell r="Y31">
            <v>0.98</v>
          </cell>
          <cell r="Z31">
            <v>0.17</v>
          </cell>
          <cell r="AA31">
            <v>0.41</v>
          </cell>
          <cell r="AB31">
            <v>0.08</v>
          </cell>
          <cell r="AC31">
            <v>0.46</v>
          </cell>
          <cell r="AD31">
            <v>-1.6</v>
          </cell>
          <cell r="AE31">
            <v>1.61</v>
          </cell>
          <cell r="AF31">
            <v>4.37</v>
          </cell>
          <cell r="AG31">
            <v>4.05</v>
          </cell>
          <cell r="AH31">
            <v>1.6</v>
          </cell>
          <cell r="AI31">
            <v>0.25</v>
          </cell>
          <cell r="AJ31">
            <v>0.38</v>
          </cell>
          <cell r="AK31">
            <v>0.32</v>
          </cell>
          <cell r="AL31">
            <v>0.1</v>
          </cell>
          <cell r="AM31">
            <v>0.99</v>
          </cell>
          <cell r="AN31">
            <v>-1.55</v>
          </cell>
          <cell r="AO31">
            <v>1.6</v>
          </cell>
          <cell r="AW31">
            <v>3.5</v>
          </cell>
          <cell r="AX31">
            <v>3.69</v>
          </cell>
          <cell r="AY31">
            <v>1.61</v>
          </cell>
          <cell r="AZ31">
            <v>1.06</v>
          </cell>
          <cell r="BA31">
            <v>0.55000000000000004</v>
          </cell>
          <cell r="BB31">
            <v>0.11</v>
          </cell>
          <cell r="BC31">
            <v>0.01</v>
          </cell>
          <cell r="BD31">
            <v>1.23</v>
          </cell>
          <cell r="BE31">
            <v>-1.56</v>
          </cell>
          <cell r="BF31">
            <v>1.6</v>
          </cell>
          <cell r="BG31">
            <v>6.770022</v>
          </cell>
          <cell r="BH31">
            <v>2.3240069999999999</v>
          </cell>
          <cell r="BI31">
            <v>1.6120049999999999</v>
          </cell>
          <cell r="BJ31">
            <v>0.18</v>
          </cell>
          <cell r="BK31">
            <v>0.26779999999999998</v>
          </cell>
          <cell r="BL31">
            <v>0.21360000000000001</v>
          </cell>
          <cell r="BM31">
            <v>2.2100000000000002E-2</v>
          </cell>
          <cell r="BN31">
            <v>0.57999999999999996</v>
          </cell>
          <cell r="BO31">
            <v>-1.5760000000000001</v>
          </cell>
          <cell r="BP31">
            <v>1.6</v>
          </cell>
          <cell r="BQ31">
            <v>9.26</v>
          </cell>
          <cell r="BR31">
            <v>3.02</v>
          </cell>
          <cell r="BS31">
            <v>1.61</v>
          </cell>
          <cell r="BT31">
            <v>1.4019999999999999</v>
          </cell>
          <cell r="BU31">
            <v>0.67800000000000005</v>
          </cell>
          <cell r="BV31">
            <v>0.20899999999999999</v>
          </cell>
          <cell r="BW31">
            <v>8.9999999999999993E-3</v>
          </cell>
          <cell r="BX31">
            <v>6.9000000000000006E-2</v>
          </cell>
          <cell r="BY31">
            <v>-1.599</v>
          </cell>
          <cell r="BZ31">
            <v>1.6</v>
          </cell>
          <cell r="CA31">
            <v>6.09</v>
          </cell>
          <cell r="CB31">
            <v>2.468</v>
          </cell>
          <cell r="CC31">
            <v>1.6120000000000001</v>
          </cell>
          <cell r="CD31">
            <v>7.4099999999999999E-2</v>
          </cell>
          <cell r="CE31">
            <v>2.4500000000000001E-2</v>
          </cell>
          <cell r="CF31">
            <v>1.29E-2</v>
          </cell>
          <cell r="CG31">
            <v>1.04E-2</v>
          </cell>
          <cell r="CH31">
            <v>0.56999999999999995</v>
          </cell>
          <cell r="CI31">
            <v>-1.587</v>
          </cell>
          <cell r="CJ31">
            <v>1.6</v>
          </cell>
          <cell r="CK31">
            <v>5.74</v>
          </cell>
          <cell r="CL31">
            <v>9.17</v>
          </cell>
          <cell r="CM31">
            <v>1.61</v>
          </cell>
          <cell r="CN31">
            <v>1.39</v>
          </cell>
          <cell r="CO31">
            <v>0.99</v>
          </cell>
          <cell r="CP31">
            <v>0.5</v>
          </cell>
          <cell r="CQ31">
            <v>0.25</v>
          </cell>
          <cell r="CR31">
            <v>1.05</v>
          </cell>
          <cell r="CS31">
            <v>-1.25</v>
          </cell>
          <cell r="CT31">
            <v>1.6</v>
          </cell>
          <cell r="CU31">
            <v>5.49</v>
          </cell>
          <cell r="CV31">
            <v>3.32</v>
          </cell>
          <cell r="CW31">
            <v>1.61</v>
          </cell>
          <cell r="CX31">
            <v>4661943.95</v>
          </cell>
          <cell r="CY31">
            <v>11735379.17</v>
          </cell>
          <cell r="CZ31">
            <v>0.52</v>
          </cell>
          <cell r="DA31">
            <v>3808606.42</v>
          </cell>
          <cell r="DB31">
            <v>0.28999999999999998</v>
          </cell>
          <cell r="DC31">
            <v>2290067.7599999998</v>
          </cell>
          <cell r="DD31">
            <v>0.21</v>
          </cell>
          <cell r="DE31">
            <v>1708089.73</v>
          </cell>
          <cell r="DF31">
            <v>0.03</v>
          </cell>
          <cell r="DG31">
            <v>3600290.45</v>
          </cell>
          <cell r="DH31">
            <v>0.54</v>
          </cell>
          <cell r="DI31">
            <v>-1.59</v>
          </cell>
          <cell r="DJ31">
            <v>1.6</v>
          </cell>
          <cell r="DK31">
            <v>12246383.380000001</v>
          </cell>
        </row>
        <row r="32">
          <cell r="A32" t="str">
            <v>2022-04</v>
          </cell>
          <cell r="B32">
            <v>5.1100000000000003</v>
          </cell>
          <cell r="C32">
            <v>3.51</v>
          </cell>
          <cell r="D32">
            <v>1.71</v>
          </cell>
          <cell r="E32">
            <v>0.8</v>
          </cell>
          <cell r="F32">
            <v>0.44</v>
          </cell>
          <cell r="G32">
            <v>0.1</v>
          </cell>
          <cell r="H32">
            <v>0.03</v>
          </cell>
          <cell r="I32">
            <v>0.33</v>
          </cell>
          <cell r="J32">
            <v>-1.67</v>
          </cell>
          <cell r="K32">
            <v>1.7</v>
          </cell>
          <cell r="L32">
            <v>4.9000000000000004</v>
          </cell>
          <cell r="M32">
            <v>2.2587000000000002</v>
          </cell>
          <cell r="N32">
            <v>1.7138</v>
          </cell>
          <cell r="O32">
            <v>0.06</v>
          </cell>
          <cell r="P32">
            <v>0.1</v>
          </cell>
          <cell r="Q32">
            <v>0.24</v>
          </cell>
          <cell r="R32">
            <v>0.06</v>
          </cell>
          <cell r="S32">
            <v>1.3</v>
          </cell>
          <cell r="T32">
            <v>-1.62</v>
          </cell>
          <cell r="U32">
            <v>1.7</v>
          </cell>
          <cell r="V32">
            <v>5.01</v>
          </cell>
          <cell r="W32">
            <v>3.86</v>
          </cell>
          <cell r="X32">
            <v>1.72</v>
          </cell>
          <cell r="Y32">
            <v>1.1100000000000001</v>
          </cell>
          <cell r="Z32">
            <v>0.31</v>
          </cell>
          <cell r="AA32">
            <v>0.49</v>
          </cell>
          <cell r="AB32">
            <v>0.13</v>
          </cell>
          <cell r="AC32">
            <v>0.38</v>
          </cell>
          <cell r="AD32">
            <v>-1.69</v>
          </cell>
          <cell r="AE32">
            <v>1.74</v>
          </cell>
          <cell r="AF32">
            <v>4.28</v>
          </cell>
          <cell r="AG32">
            <v>4.25</v>
          </cell>
          <cell r="AH32">
            <v>1.72</v>
          </cell>
          <cell r="AI32">
            <v>0.36</v>
          </cell>
          <cell r="AJ32">
            <v>0.77</v>
          </cell>
          <cell r="AK32">
            <v>0.61</v>
          </cell>
          <cell r="AL32">
            <v>0.2</v>
          </cell>
          <cell r="AM32">
            <v>0.95</v>
          </cell>
          <cell r="AN32">
            <v>-1.63</v>
          </cell>
          <cell r="AO32">
            <v>1.72</v>
          </cell>
          <cell r="AW32">
            <v>3.29</v>
          </cell>
          <cell r="AX32">
            <v>3.89</v>
          </cell>
          <cell r="AY32">
            <v>1.7</v>
          </cell>
          <cell r="AZ32">
            <v>1.17</v>
          </cell>
          <cell r="BA32">
            <v>0.35</v>
          </cell>
          <cell r="BB32">
            <v>0.11</v>
          </cell>
          <cell r="BC32">
            <v>0.02</v>
          </cell>
          <cell r="BD32">
            <v>1.39</v>
          </cell>
          <cell r="BE32">
            <v>-1.55</v>
          </cell>
          <cell r="BF32">
            <v>1.75</v>
          </cell>
          <cell r="BG32">
            <v>6.0500499999999997</v>
          </cell>
          <cell r="BH32">
            <v>2.4400200000000001</v>
          </cell>
          <cell r="BI32">
            <v>1.8630150000000001</v>
          </cell>
          <cell r="BJ32">
            <v>0.2888</v>
          </cell>
          <cell r="BK32">
            <v>0.6028</v>
          </cell>
          <cell r="BL32">
            <v>0.35720000000000002</v>
          </cell>
          <cell r="BM32">
            <v>0.13039999999999999</v>
          </cell>
          <cell r="BN32">
            <v>0.55000000000000004</v>
          </cell>
          <cell r="BO32">
            <v>-1.677</v>
          </cell>
          <cell r="BP32">
            <v>1.8480000000000001</v>
          </cell>
          <cell r="BQ32">
            <v>8.98</v>
          </cell>
          <cell r="BR32">
            <v>3.12</v>
          </cell>
          <cell r="BS32">
            <v>1.72</v>
          </cell>
          <cell r="BT32">
            <v>1.337</v>
          </cell>
          <cell r="BU32">
            <v>0.71899999999999997</v>
          </cell>
          <cell r="BV32">
            <v>0.26200000000000001</v>
          </cell>
          <cell r="BW32">
            <v>1.7000000000000001E-2</v>
          </cell>
          <cell r="BX32">
            <v>7.5999999999999998E-2</v>
          </cell>
          <cell r="BY32">
            <v>-1.6719999999999999</v>
          </cell>
          <cell r="BZ32">
            <v>1.6850000000000001</v>
          </cell>
          <cell r="CA32">
            <v>6.02</v>
          </cell>
          <cell r="CB32">
            <v>2.2469999999999999</v>
          </cell>
          <cell r="CC32">
            <v>1.8660000000000001</v>
          </cell>
          <cell r="CD32">
            <v>0.14380000000000001</v>
          </cell>
          <cell r="CE32">
            <v>5.8500000000000003E-2</v>
          </cell>
          <cell r="CF32">
            <v>0.30730000000000002</v>
          </cell>
          <cell r="CG32">
            <v>3.6200000000000003E-2</v>
          </cell>
          <cell r="CH32">
            <v>0.55000000000000004</v>
          </cell>
          <cell r="CI32">
            <v>-1.6990000000000001</v>
          </cell>
          <cell r="CJ32">
            <v>1.849</v>
          </cell>
          <cell r="CK32">
            <v>5.74</v>
          </cell>
          <cell r="CL32">
            <v>9.3000000000000007</v>
          </cell>
          <cell r="CM32">
            <v>1.65</v>
          </cell>
          <cell r="CN32">
            <v>1.48</v>
          </cell>
          <cell r="CO32">
            <v>1.1599999999999999</v>
          </cell>
          <cell r="CP32">
            <v>0.62</v>
          </cell>
          <cell r="CQ32">
            <v>0.32</v>
          </cell>
          <cell r="CR32">
            <v>1.41</v>
          </cell>
          <cell r="CS32">
            <v>-1.1499999999999999</v>
          </cell>
          <cell r="CT32">
            <v>1.85</v>
          </cell>
          <cell r="CU32">
            <v>5.34</v>
          </cell>
          <cell r="CV32">
            <v>3.45</v>
          </cell>
          <cell r="CW32">
            <v>1.73</v>
          </cell>
          <cell r="CX32">
            <v>3822692.36</v>
          </cell>
          <cell r="CY32">
            <v>10339797.970000001</v>
          </cell>
          <cell r="CZ32">
            <v>0.55000000000000004</v>
          </cell>
          <cell r="DA32">
            <v>3013975.75</v>
          </cell>
          <cell r="DB32">
            <v>0.37</v>
          </cell>
          <cell r="DC32">
            <v>2139219.13</v>
          </cell>
          <cell r="DD32">
            <v>0.27</v>
          </cell>
          <cell r="DE32">
            <v>1318037.22</v>
          </cell>
          <cell r="DF32">
            <v>0.06</v>
          </cell>
          <cell r="DG32">
            <v>3337484.34</v>
          </cell>
          <cell r="DH32">
            <v>0.53</v>
          </cell>
          <cell r="DI32">
            <v>-1.66</v>
          </cell>
          <cell r="DJ32">
            <v>1.75</v>
          </cell>
          <cell r="DK32">
            <v>10600575.119999999</v>
          </cell>
        </row>
        <row r="33">
          <cell r="A33" t="str">
            <v>2022-05</v>
          </cell>
          <cell r="B33">
            <v>5.27</v>
          </cell>
          <cell r="C33">
            <v>3.53</v>
          </cell>
          <cell r="D33">
            <v>1.91</v>
          </cell>
          <cell r="E33">
            <v>1.41</v>
          </cell>
          <cell r="F33">
            <v>0.63</v>
          </cell>
          <cell r="G33">
            <v>0.34</v>
          </cell>
          <cell r="H33">
            <v>0.06</v>
          </cell>
          <cell r="I33">
            <v>0.38</v>
          </cell>
          <cell r="J33">
            <v>-1.84</v>
          </cell>
          <cell r="K33">
            <v>1.9</v>
          </cell>
          <cell r="L33">
            <v>5</v>
          </cell>
          <cell r="M33">
            <v>2.1899000000000002</v>
          </cell>
          <cell r="N33">
            <v>1.9068000000000001</v>
          </cell>
          <cell r="O33">
            <v>0.14000000000000001</v>
          </cell>
          <cell r="P33">
            <v>0.17</v>
          </cell>
          <cell r="Q33">
            <v>0.44</v>
          </cell>
          <cell r="R33">
            <v>0.16</v>
          </cell>
          <cell r="S33">
            <v>1.3</v>
          </cell>
          <cell r="T33">
            <v>-1.7</v>
          </cell>
          <cell r="U33">
            <v>1.91</v>
          </cell>
          <cell r="V33">
            <v>5.09</v>
          </cell>
          <cell r="W33">
            <v>3.91</v>
          </cell>
          <cell r="X33">
            <v>1.92</v>
          </cell>
          <cell r="Y33">
            <v>1.1499999999999999</v>
          </cell>
          <cell r="Z33">
            <v>0.32</v>
          </cell>
          <cell r="AA33">
            <v>0.6</v>
          </cell>
          <cell r="AB33">
            <v>0.24</v>
          </cell>
          <cell r="AC33">
            <v>0.26</v>
          </cell>
          <cell r="AD33">
            <v>-1.87</v>
          </cell>
          <cell r="AE33">
            <v>1.93</v>
          </cell>
          <cell r="AF33">
            <v>4.3099999999999996</v>
          </cell>
          <cell r="AG33">
            <v>4.26</v>
          </cell>
          <cell r="AH33">
            <v>1.9</v>
          </cell>
          <cell r="AI33">
            <v>0.59</v>
          </cell>
          <cell r="AJ33">
            <v>1.2</v>
          </cell>
          <cell r="AK33">
            <v>0.98</v>
          </cell>
          <cell r="AL33">
            <v>0.45</v>
          </cell>
          <cell r="AM33">
            <v>0.97</v>
          </cell>
          <cell r="AN33">
            <v>-1.72</v>
          </cell>
          <cell r="AO33">
            <v>1.87</v>
          </cell>
          <cell r="AW33">
            <v>3.51</v>
          </cell>
          <cell r="AX33">
            <v>4.03</v>
          </cell>
          <cell r="AY33">
            <v>1.92</v>
          </cell>
          <cell r="AZ33">
            <v>1.23</v>
          </cell>
          <cell r="BA33">
            <v>0.38</v>
          </cell>
          <cell r="BB33">
            <v>0.16</v>
          </cell>
          <cell r="BC33">
            <v>0.04</v>
          </cell>
          <cell r="BD33">
            <v>1.38</v>
          </cell>
          <cell r="BE33">
            <v>-1.61</v>
          </cell>
          <cell r="BF33">
            <v>1.95</v>
          </cell>
          <cell r="BG33">
            <v>6.1100399999999997</v>
          </cell>
          <cell r="BH33">
            <v>2.3970159999999998</v>
          </cell>
          <cell r="BI33">
            <v>2.273015</v>
          </cell>
          <cell r="BJ33">
            <v>0.51139999999999997</v>
          </cell>
          <cell r="BK33">
            <v>0.63019999999999998</v>
          </cell>
          <cell r="BL33">
            <v>0.70899999999999996</v>
          </cell>
          <cell r="BM33">
            <v>0.2424</v>
          </cell>
          <cell r="BN33">
            <v>0.56000000000000005</v>
          </cell>
          <cell r="BO33">
            <v>-1.843</v>
          </cell>
          <cell r="BP33">
            <v>2.2429999999999999</v>
          </cell>
          <cell r="BQ33">
            <v>9.0500000000000007</v>
          </cell>
          <cell r="BR33">
            <v>2.87</v>
          </cell>
          <cell r="BS33">
            <v>1.92</v>
          </cell>
          <cell r="BT33">
            <v>1.91</v>
          </cell>
          <cell r="BU33">
            <v>0.65100000000000002</v>
          </cell>
          <cell r="BV33">
            <v>0.42399999999999999</v>
          </cell>
          <cell r="BW33">
            <v>3.3000000000000002E-2</v>
          </cell>
          <cell r="BX33">
            <v>8.1000000000000003E-2</v>
          </cell>
          <cell r="BY33">
            <v>-1.849</v>
          </cell>
          <cell r="BZ33">
            <v>1.903</v>
          </cell>
          <cell r="CA33">
            <v>6.18</v>
          </cell>
          <cell r="CB33">
            <v>2.2709999999999999</v>
          </cell>
          <cell r="CC33">
            <v>2.2730000000000001</v>
          </cell>
          <cell r="CD33">
            <v>0.23169999999999999</v>
          </cell>
          <cell r="CE33">
            <v>0.60729999999999995</v>
          </cell>
          <cell r="CF33">
            <v>0.2084</v>
          </cell>
          <cell r="CG33">
            <v>7.5899999999999995E-2</v>
          </cell>
          <cell r="CH33">
            <v>0.55000000000000004</v>
          </cell>
          <cell r="CI33">
            <v>-1.8620000000000001</v>
          </cell>
          <cell r="CJ33">
            <v>2.246</v>
          </cell>
          <cell r="CK33">
            <v>5.96</v>
          </cell>
          <cell r="CL33">
            <v>9.5</v>
          </cell>
          <cell r="CM33">
            <v>1.93</v>
          </cell>
          <cell r="CN33">
            <v>0</v>
          </cell>
          <cell r="CO33">
            <v>1.8</v>
          </cell>
          <cell r="CP33">
            <v>0.92</v>
          </cell>
          <cell r="CQ33">
            <v>0.5</v>
          </cell>
          <cell r="CR33">
            <v>0.9</v>
          </cell>
          <cell r="CS33">
            <v>-1.19</v>
          </cell>
          <cell r="CT33">
            <v>2.25</v>
          </cell>
          <cell r="CU33">
            <v>5.41</v>
          </cell>
          <cell r="CV33">
            <v>3.46</v>
          </cell>
          <cell r="CW33">
            <v>1.96</v>
          </cell>
          <cell r="CX33">
            <v>4817538.51</v>
          </cell>
          <cell r="CY33">
            <v>16809831.329999998</v>
          </cell>
          <cell r="CZ33">
            <v>0.72</v>
          </cell>
          <cell r="DA33">
            <v>4637694.83</v>
          </cell>
          <cell r="DB33">
            <v>0.45</v>
          </cell>
          <cell r="DC33">
            <v>2885959.29</v>
          </cell>
          <cell r="DD33">
            <v>0.49</v>
          </cell>
          <cell r="DE33">
            <v>2265103.5499999998</v>
          </cell>
          <cell r="DF33">
            <v>0.1</v>
          </cell>
          <cell r="DG33">
            <v>6181538.0300000003</v>
          </cell>
          <cell r="DH33">
            <v>0.46</v>
          </cell>
          <cell r="DI33">
            <v>-1.83</v>
          </cell>
          <cell r="DJ33">
            <v>1.97</v>
          </cell>
          <cell r="DK33">
            <v>14789445.75</v>
          </cell>
        </row>
        <row r="34">
          <cell r="A34" t="str">
            <v>2022-06</v>
          </cell>
          <cell r="B34">
            <v>5.3</v>
          </cell>
          <cell r="C34">
            <v>3.63</v>
          </cell>
          <cell r="D34">
            <v>2.25</v>
          </cell>
          <cell r="E34">
            <v>2.06</v>
          </cell>
          <cell r="F34">
            <v>1.1200000000000001</v>
          </cell>
          <cell r="G34">
            <v>0.97</v>
          </cell>
          <cell r="H34">
            <v>0.14000000000000001</v>
          </cell>
          <cell r="I34">
            <v>0.41</v>
          </cell>
          <cell r="J34">
            <v>-2.11</v>
          </cell>
          <cell r="K34">
            <v>2.25</v>
          </cell>
          <cell r="L34">
            <v>5.0999999999999996</v>
          </cell>
          <cell r="M34">
            <v>2.1848999999999998</v>
          </cell>
          <cell r="N34">
            <v>2.25</v>
          </cell>
          <cell r="O34">
            <v>0.31</v>
          </cell>
          <cell r="P34">
            <v>0.28999999999999998</v>
          </cell>
          <cell r="Q34">
            <v>0.9</v>
          </cell>
          <cell r="R34">
            <v>0.31</v>
          </cell>
          <cell r="S34">
            <v>0.7</v>
          </cell>
          <cell r="T34">
            <v>-1.9919</v>
          </cell>
          <cell r="U34">
            <v>2.3589000000000002</v>
          </cell>
          <cell r="V34">
            <v>5.09</v>
          </cell>
          <cell r="W34">
            <v>3.92</v>
          </cell>
          <cell r="X34">
            <v>2.27</v>
          </cell>
          <cell r="Y34">
            <v>1.73</v>
          </cell>
          <cell r="Z34">
            <v>0.45</v>
          </cell>
          <cell r="AA34">
            <v>0.92</v>
          </cell>
          <cell r="AB34">
            <v>0.32</v>
          </cell>
          <cell r="AC34">
            <v>0.28999999999999998</v>
          </cell>
          <cell r="AD34">
            <v>-2.0699999999999998</v>
          </cell>
          <cell r="AE34">
            <v>2.27</v>
          </cell>
          <cell r="AF34">
            <v>4.28</v>
          </cell>
          <cell r="AG34">
            <v>4.17</v>
          </cell>
          <cell r="AH34">
            <v>2.25</v>
          </cell>
          <cell r="AI34">
            <v>0.61</v>
          </cell>
          <cell r="AJ34">
            <v>1.92</v>
          </cell>
          <cell r="AK34">
            <v>1.33</v>
          </cell>
          <cell r="AL34">
            <v>0.61</v>
          </cell>
          <cell r="AM34">
            <v>2.09</v>
          </cell>
          <cell r="AN34">
            <v>-1.89</v>
          </cell>
          <cell r="AO34">
            <v>2.25</v>
          </cell>
          <cell r="AP34">
            <v>2.2304110000000001</v>
          </cell>
          <cell r="AQ34">
            <v>1.54</v>
          </cell>
          <cell r="AR34">
            <v>2.25</v>
          </cell>
          <cell r="AS34">
            <v>0</v>
          </cell>
          <cell r="AT34">
            <v>1.1580820000000001</v>
          </cell>
          <cell r="AU34">
            <v>-1.07</v>
          </cell>
          <cell r="AV34">
            <v>2.25</v>
          </cell>
          <cell r="AW34">
            <v>3.56</v>
          </cell>
          <cell r="AX34">
            <v>3.65</v>
          </cell>
          <cell r="AY34">
            <v>2.27</v>
          </cell>
          <cell r="AZ34">
            <v>1.72</v>
          </cell>
          <cell r="BA34">
            <v>1.8</v>
          </cell>
          <cell r="BB34">
            <v>0.48</v>
          </cell>
          <cell r="BC34">
            <v>7.0000000000000007E-2</v>
          </cell>
          <cell r="BD34">
            <v>1.45</v>
          </cell>
          <cell r="BE34">
            <v>-1.85</v>
          </cell>
          <cell r="BF34">
            <v>2.25</v>
          </cell>
          <cell r="BG34">
            <v>6.9000490000000001</v>
          </cell>
          <cell r="BH34">
            <v>2.3290160000000002</v>
          </cell>
          <cell r="BI34">
            <v>2.2730160000000001</v>
          </cell>
          <cell r="BJ34">
            <v>0.94410000000000005</v>
          </cell>
          <cell r="BK34">
            <v>1.4850000000000001</v>
          </cell>
          <cell r="BL34">
            <v>1.099</v>
          </cell>
          <cell r="BM34">
            <v>0.2651</v>
          </cell>
          <cell r="BN34">
            <v>0.56000000000000005</v>
          </cell>
          <cell r="BO34">
            <v>-2.069</v>
          </cell>
          <cell r="BP34">
            <v>2.25</v>
          </cell>
          <cell r="BQ34">
            <v>9.19</v>
          </cell>
          <cell r="BR34">
            <v>2.82</v>
          </cell>
          <cell r="BS34">
            <v>2.27</v>
          </cell>
          <cell r="BT34">
            <v>2.1389999999999998</v>
          </cell>
          <cell r="BU34">
            <v>0.95699999999999996</v>
          </cell>
          <cell r="BV34">
            <v>0.70299999999999996</v>
          </cell>
          <cell r="BW34">
            <v>5.2999999999999999E-2</v>
          </cell>
          <cell r="BX34">
            <v>7.1999999999999995E-2</v>
          </cell>
          <cell r="BY34">
            <v>-2.1019999999999999</v>
          </cell>
          <cell r="BZ34">
            <v>2.25</v>
          </cell>
          <cell r="CA34">
            <v>6.16</v>
          </cell>
          <cell r="CB34">
            <v>2.4119999999999999</v>
          </cell>
          <cell r="CC34">
            <v>2.2730000000000001</v>
          </cell>
          <cell r="CD34">
            <v>0.7329</v>
          </cell>
          <cell r="CE34">
            <v>0.24890000000000001</v>
          </cell>
          <cell r="CF34">
            <v>0.64129999999999998</v>
          </cell>
          <cell r="CG34">
            <v>0.13</v>
          </cell>
          <cell r="CH34">
            <v>0.6</v>
          </cell>
          <cell r="CI34">
            <v>-2.1389999999999998</v>
          </cell>
          <cell r="CJ34">
            <v>2.25</v>
          </cell>
          <cell r="CK34">
            <v>6.04</v>
          </cell>
          <cell r="CL34">
            <v>9.32</v>
          </cell>
          <cell r="CM34">
            <v>2.27</v>
          </cell>
          <cell r="CN34">
            <v>1.9</v>
          </cell>
          <cell r="CO34">
            <v>2</v>
          </cell>
          <cell r="CP34">
            <v>1.2</v>
          </cell>
          <cell r="CQ34">
            <v>0.65</v>
          </cell>
          <cell r="CR34">
            <v>1.1200000000000001</v>
          </cell>
          <cell r="CS34">
            <v>-1.48</v>
          </cell>
          <cell r="CT34">
            <v>2.25</v>
          </cell>
          <cell r="CU34">
            <v>5.5</v>
          </cell>
          <cell r="CV34">
            <v>3.48</v>
          </cell>
          <cell r="CW34">
            <v>2.2599999999999998</v>
          </cell>
          <cell r="CX34">
            <v>4843948.38</v>
          </cell>
          <cell r="CY34">
            <v>19309736.93</v>
          </cell>
          <cell r="CZ34">
            <v>1.1299999999999999</v>
          </cell>
          <cell r="DA34">
            <v>5810423.0099999998</v>
          </cell>
          <cell r="DB34">
            <v>0.77</v>
          </cell>
          <cell r="DC34">
            <v>3134986.93</v>
          </cell>
          <cell r="DD34">
            <v>0.93</v>
          </cell>
          <cell r="DE34">
            <v>3068605.3</v>
          </cell>
          <cell r="DF34">
            <v>0.17</v>
          </cell>
          <cell r="DG34">
            <v>6472486.3300000001</v>
          </cell>
          <cell r="DH34">
            <v>0.48</v>
          </cell>
          <cell r="DI34">
            <v>-2.0499999999999998</v>
          </cell>
          <cell r="DJ34">
            <v>2.2599999999999998</v>
          </cell>
          <cell r="DK34">
            <v>15871898.35</v>
          </cell>
        </row>
        <row r="35">
          <cell r="A35" t="str">
            <v>2022-07</v>
          </cell>
          <cell r="B35">
            <v>5.12</v>
          </cell>
          <cell r="C35">
            <v>3.85</v>
          </cell>
          <cell r="D35">
            <v>2.63</v>
          </cell>
          <cell r="E35">
            <v>1.83</v>
          </cell>
          <cell r="F35">
            <v>1.57</v>
          </cell>
          <cell r="G35">
            <v>1.27</v>
          </cell>
          <cell r="H35">
            <v>0.28000000000000003</v>
          </cell>
          <cell r="I35">
            <v>0.46</v>
          </cell>
          <cell r="J35">
            <v>-2.29</v>
          </cell>
          <cell r="K35">
            <v>2.63</v>
          </cell>
          <cell r="L35">
            <v>4.9000000000000004</v>
          </cell>
          <cell r="M35">
            <v>2.34</v>
          </cell>
          <cell r="N35">
            <v>2.64</v>
          </cell>
          <cell r="O35">
            <v>0.51</v>
          </cell>
          <cell r="P35">
            <v>0.33</v>
          </cell>
          <cell r="Q35">
            <v>1.1399999999999999</v>
          </cell>
          <cell r="R35">
            <v>0.42</v>
          </cell>
          <cell r="S35">
            <v>0.8</v>
          </cell>
          <cell r="T35">
            <v>-2.12</v>
          </cell>
          <cell r="U35">
            <v>2.59</v>
          </cell>
          <cell r="V35">
            <v>5.1100000000000003</v>
          </cell>
          <cell r="W35">
            <v>3.92</v>
          </cell>
          <cell r="X35">
            <v>2.68</v>
          </cell>
          <cell r="Y35">
            <v>2.11</v>
          </cell>
          <cell r="Z35">
            <v>0.64</v>
          </cell>
          <cell r="AA35">
            <v>1.31</v>
          </cell>
          <cell r="AB35">
            <v>0.44</v>
          </cell>
          <cell r="AC35">
            <v>0.24</v>
          </cell>
          <cell r="AD35">
            <v>-2.2599999999999998</v>
          </cell>
          <cell r="AE35">
            <v>2.66</v>
          </cell>
          <cell r="AF35">
            <v>4.0999999999999996</v>
          </cell>
          <cell r="AG35">
            <v>4.54</v>
          </cell>
          <cell r="AH35">
            <v>2.63</v>
          </cell>
          <cell r="AI35">
            <v>0.98</v>
          </cell>
          <cell r="AJ35">
            <v>2.2799999999999998</v>
          </cell>
          <cell r="AK35">
            <v>2.04</v>
          </cell>
          <cell r="AL35">
            <v>0.82</v>
          </cell>
          <cell r="AM35">
            <v>1.97</v>
          </cell>
          <cell r="AN35">
            <v>-1.97</v>
          </cell>
          <cell r="AO35">
            <v>2.64</v>
          </cell>
          <cell r="AP35">
            <v>4.30274</v>
          </cell>
          <cell r="AQ35">
            <v>1.45</v>
          </cell>
          <cell r="AR35">
            <v>2.75</v>
          </cell>
          <cell r="AS35">
            <v>0</v>
          </cell>
          <cell r="AT35">
            <v>1.24411</v>
          </cell>
          <cell r="AU35">
            <v>-1.1200000000000001</v>
          </cell>
          <cell r="AV35">
            <v>2.75</v>
          </cell>
          <cell r="AW35">
            <v>3.55</v>
          </cell>
          <cell r="AX35">
            <v>4.0599999999999996</v>
          </cell>
          <cell r="AY35">
            <v>2.65</v>
          </cell>
          <cell r="AZ35">
            <v>2.2200000000000002</v>
          </cell>
          <cell r="BA35">
            <v>2.0699999999999998</v>
          </cell>
          <cell r="BB35">
            <v>0.85</v>
          </cell>
          <cell r="BC35">
            <v>0.24</v>
          </cell>
          <cell r="BD35">
            <v>1.46</v>
          </cell>
          <cell r="BE35">
            <v>-1.9</v>
          </cell>
          <cell r="BF35">
            <v>2.64</v>
          </cell>
          <cell r="BG35">
            <v>5.8500430000000003</v>
          </cell>
          <cell r="BH35">
            <v>2.4520179999999998</v>
          </cell>
          <cell r="BI35">
            <v>2.7850199999999998</v>
          </cell>
          <cell r="BJ35">
            <v>1.1839999999999999</v>
          </cell>
          <cell r="BK35">
            <v>1.234</v>
          </cell>
          <cell r="BL35">
            <v>1.4350000000000001</v>
          </cell>
          <cell r="BM35">
            <v>0.49270000000000003</v>
          </cell>
          <cell r="BN35">
            <v>0.59</v>
          </cell>
          <cell r="BO35">
            <v>-2.2749999999999999</v>
          </cell>
          <cell r="BP35">
            <v>2.7480000000000002</v>
          </cell>
          <cell r="BQ35">
            <v>9.24</v>
          </cell>
          <cell r="BR35">
            <v>3</v>
          </cell>
          <cell r="BS35">
            <v>2.66</v>
          </cell>
          <cell r="BT35">
            <v>1.6639999999999999</v>
          </cell>
          <cell r="BU35">
            <v>1.2470000000000001</v>
          </cell>
          <cell r="BV35">
            <v>1.274</v>
          </cell>
          <cell r="BW35">
            <v>0.104</v>
          </cell>
          <cell r="BX35">
            <v>8.7999999999999995E-2</v>
          </cell>
          <cell r="BY35">
            <v>-2.3359999999999999</v>
          </cell>
          <cell r="BZ35">
            <v>2.5779999999999998</v>
          </cell>
          <cell r="CA35">
            <v>6.28</v>
          </cell>
          <cell r="CB35">
            <v>2.012</v>
          </cell>
          <cell r="CC35">
            <v>2.7850000000000001</v>
          </cell>
          <cell r="CD35">
            <v>0.97740000000000005</v>
          </cell>
          <cell r="CE35">
            <v>0.43819999999999998</v>
          </cell>
          <cell r="CF35">
            <v>0.89500000000000002</v>
          </cell>
          <cell r="CG35">
            <v>0.1467</v>
          </cell>
          <cell r="CH35">
            <v>0.56000000000000005</v>
          </cell>
          <cell r="CI35">
            <v>-2.4750000000000001</v>
          </cell>
          <cell r="CJ35">
            <v>2.7490000000000001</v>
          </cell>
          <cell r="CK35">
            <v>6.36</v>
          </cell>
          <cell r="CL35">
            <v>9.6999999999999993</v>
          </cell>
          <cell r="CM35">
            <v>2.68</v>
          </cell>
          <cell r="CN35">
            <v>2.2799999999999998</v>
          </cell>
          <cell r="CO35">
            <v>2.3199999999999998</v>
          </cell>
          <cell r="CP35">
            <v>1.69</v>
          </cell>
          <cell r="CQ35">
            <v>1.37</v>
          </cell>
          <cell r="CR35">
            <v>1.44</v>
          </cell>
          <cell r="CS35">
            <v>-1.21</v>
          </cell>
          <cell r="CT35">
            <v>2.74</v>
          </cell>
          <cell r="CU35">
            <v>5.38</v>
          </cell>
          <cell r="CV35">
            <v>3.65</v>
          </cell>
          <cell r="CW35">
            <v>2.67</v>
          </cell>
          <cell r="CX35">
            <v>4326166.84</v>
          </cell>
          <cell r="CY35">
            <v>21827464.530000001</v>
          </cell>
          <cell r="CZ35">
            <v>1.33</v>
          </cell>
          <cell r="DA35">
            <v>6004265.6900000004</v>
          </cell>
          <cell r="DB35">
            <v>1.22</v>
          </cell>
          <cell r="DC35">
            <v>3567427.99</v>
          </cell>
          <cell r="DD35">
            <v>1.31</v>
          </cell>
          <cell r="DE35">
            <v>4145343.38</v>
          </cell>
          <cell r="DF35">
            <v>0.28999999999999998</v>
          </cell>
          <cell r="DG35">
            <v>7265865.2800000003</v>
          </cell>
          <cell r="DH35">
            <v>0.49</v>
          </cell>
          <cell r="DI35">
            <v>-2.21</v>
          </cell>
          <cell r="DJ35">
            <v>2.66</v>
          </cell>
          <cell r="DK35">
            <v>17198411.469999999</v>
          </cell>
        </row>
        <row r="36">
          <cell r="A36" t="str">
            <v>2022-08</v>
          </cell>
          <cell r="B36">
            <v>5.17</v>
          </cell>
          <cell r="C36">
            <v>3.82</v>
          </cell>
          <cell r="D36">
            <v>2.88</v>
          </cell>
          <cell r="E36">
            <v>1.48</v>
          </cell>
          <cell r="F36">
            <v>1.87</v>
          </cell>
          <cell r="G36">
            <v>1.71</v>
          </cell>
          <cell r="H36">
            <v>0.37</v>
          </cell>
          <cell r="I36">
            <v>0.41</v>
          </cell>
          <cell r="J36">
            <v>-2.46</v>
          </cell>
          <cell r="K36">
            <v>2.9</v>
          </cell>
          <cell r="L36">
            <v>4.9000000000000004</v>
          </cell>
          <cell r="M36">
            <v>2.2770999999999999</v>
          </cell>
          <cell r="N36">
            <v>2.8835000000000002</v>
          </cell>
          <cell r="O36">
            <v>0.65139999999999998</v>
          </cell>
          <cell r="P36">
            <v>0.34</v>
          </cell>
          <cell r="Q36">
            <v>2.25</v>
          </cell>
          <cell r="R36">
            <v>0.52</v>
          </cell>
          <cell r="S36">
            <v>0.7</v>
          </cell>
          <cell r="T36">
            <v>-2.34</v>
          </cell>
          <cell r="U36">
            <v>2.91</v>
          </cell>
          <cell r="V36">
            <v>5.13</v>
          </cell>
          <cell r="W36">
            <v>3.73</v>
          </cell>
          <cell r="X36">
            <v>2.94</v>
          </cell>
          <cell r="Y36">
            <v>2.02</v>
          </cell>
          <cell r="Z36">
            <v>0.87</v>
          </cell>
          <cell r="AA36">
            <v>1.46</v>
          </cell>
          <cell r="AB36">
            <v>0.81</v>
          </cell>
          <cell r="AC36">
            <v>0.15</v>
          </cell>
          <cell r="AD36">
            <v>-2.4500000000000002</v>
          </cell>
          <cell r="AE36">
            <v>3.02</v>
          </cell>
          <cell r="AF36">
            <v>4.1399999999999997</v>
          </cell>
          <cell r="AG36">
            <v>4.55</v>
          </cell>
          <cell r="AH36">
            <v>2.88</v>
          </cell>
          <cell r="AI36">
            <v>1.25</v>
          </cell>
          <cell r="AJ36">
            <v>2.69</v>
          </cell>
          <cell r="AK36">
            <v>2.31</v>
          </cell>
          <cell r="AL36">
            <v>1</v>
          </cell>
          <cell r="AM36">
            <v>1.92</v>
          </cell>
          <cell r="AN36">
            <v>-1.98</v>
          </cell>
          <cell r="AO36">
            <v>2.88</v>
          </cell>
          <cell r="AP36">
            <v>3.77</v>
          </cell>
          <cell r="AQ36">
            <v>1.1000000000000001</v>
          </cell>
          <cell r="AR36">
            <v>3.5</v>
          </cell>
          <cell r="AS36">
            <v>0</v>
          </cell>
          <cell r="AT36">
            <v>1.21</v>
          </cell>
          <cell r="AU36">
            <v>-1.4</v>
          </cell>
          <cell r="AV36">
            <v>3.5</v>
          </cell>
          <cell r="AW36">
            <v>3.29</v>
          </cell>
          <cell r="AX36">
            <v>4</v>
          </cell>
          <cell r="AY36">
            <v>2.95</v>
          </cell>
          <cell r="AZ36">
            <v>2.44</v>
          </cell>
          <cell r="BA36">
            <v>2.81</v>
          </cell>
          <cell r="BB36">
            <v>0.87</v>
          </cell>
          <cell r="BC36">
            <v>0.39</v>
          </cell>
          <cell r="BD36">
            <v>1.41</v>
          </cell>
          <cell r="BE36">
            <v>-1.9</v>
          </cell>
          <cell r="BF36">
            <v>2.97</v>
          </cell>
          <cell r="BG36">
            <v>5.7600540000000002</v>
          </cell>
          <cell r="BH36">
            <v>2.3620220000000001</v>
          </cell>
          <cell r="BI36">
            <v>3.5560330000000002</v>
          </cell>
          <cell r="BJ36">
            <v>1.3959999999999999</v>
          </cell>
          <cell r="BK36">
            <v>2.012</v>
          </cell>
          <cell r="BL36">
            <v>1.788</v>
          </cell>
          <cell r="BM36">
            <v>0.85770000000000002</v>
          </cell>
          <cell r="BN36">
            <v>0.66</v>
          </cell>
          <cell r="BO36">
            <v>-2.3740000000000001</v>
          </cell>
          <cell r="BP36">
            <v>3.488</v>
          </cell>
          <cell r="BQ36">
            <v>9.23</v>
          </cell>
          <cell r="BR36">
            <v>2.83</v>
          </cell>
          <cell r="BS36">
            <v>2.9</v>
          </cell>
          <cell r="BT36">
            <v>2.0979999999999999</v>
          </cell>
          <cell r="BU36">
            <v>1.381</v>
          </cell>
          <cell r="BV36">
            <v>1.58</v>
          </cell>
          <cell r="BW36">
            <v>0.17699999999999999</v>
          </cell>
          <cell r="BX36">
            <v>8.8999999999999996E-2</v>
          </cell>
          <cell r="BY36">
            <v>-2.5070000000000001</v>
          </cell>
          <cell r="BZ36">
            <v>2.923</v>
          </cell>
          <cell r="CA36">
            <v>6.14</v>
          </cell>
          <cell r="CB36">
            <v>1.853</v>
          </cell>
          <cell r="CC36">
            <v>3.5529999999999999</v>
          </cell>
          <cell r="CD36">
            <v>1.0660000000000001</v>
          </cell>
          <cell r="CE36">
            <v>1.073</v>
          </cell>
          <cell r="CF36">
            <v>1.1439999999999999</v>
          </cell>
          <cell r="CG36">
            <v>0.35320000000000001</v>
          </cell>
          <cell r="CH36">
            <v>0.56999999999999995</v>
          </cell>
          <cell r="CI36">
            <v>-2.6949999999999998</v>
          </cell>
          <cell r="CJ36">
            <v>3.4950000000000001</v>
          </cell>
          <cell r="CK36">
            <v>6.85</v>
          </cell>
          <cell r="CL36">
            <v>10.49</v>
          </cell>
          <cell r="CM36">
            <v>2.9</v>
          </cell>
          <cell r="CN36">
            <v>2.2599999999999998</v>
          </cell>
          <cell r="CO36">
            <v>2.44</v>
          </cell>
          <cell r="CP36">
            <v>1.93</v>
          </cell>
          <cell r="CQ36">
            <v>1.36</v>
          </cell>
          <cell r="CR36">
            <v>1.39</v>
          </cell>
          <cell r="CS36">
            <v>-1.43</v>
          </cell>
          <cell r="CT36">
            <v>3.48</v>
          </cell>
          <cell r="CU36">
            <v>5.36</v>
          </cell>
          <cell r="CV36">
            <v>3.58</v>
          </cell>
          <cell r="CW36">
            <v>2.99</v>
          </cell>
          <cell r="CX36">
            <v>4580393.58</v>
          </cell>
          <cell r="CY36">
            <v>21791252.789999999</v>
          </cell>
          <cell r="CZ36">
            <v>1.39</v>
          </cell>
          <cell r="DA36">
            <v>5869658.4199999999</v>
          </cell>
          <cell r="DB36">
            <v>1.58</v>
          </cell>
          <cell r="DC36">
            <v>3541055.29</v>
          </cell>
          <cell r="DD36">
            <v>1.68</v>
          </cell>
          <cell r="DE36">
            <v>4879565.16</v>
          </cell>
          <cell r="DF36">
            <v>0.46</v>
          </cell>
          <cell r="DG36">
            <v>7061559.71</v>
          </cell>
          <cell r="DH36">
            <v>0.42</v>
          </cell>
          <cell r="DI36">
            <v>-2.36</v>
          </cell>
          <cell r="DJ36">
            <v>3.06</v>
          </cell>
          <cell r="DK36">
            <v>19546199.609999999</v>
          </cell>
        </row>
        <row r="37">
          <cell r="A37" t="str">
            <v>2022-09</v>
          </cell>
          <cell r="B37">
            <v>5.25</v>
          </cell>
          <cell r="C37">
            <v>4</v>
          </cell>
          <cell r="D37">
            <v>3.5</v>
          </cell>
          <cell r="E37">
            <v>2.84</v>
          </cell>
          <cell r="F37">
            <v>2.76</v>
          </cell>
          <cell r="G37">
            <v>2.4700000000000002</v>
          </cell>
          <cell r="H37">
            <v>0.54</v>
          </cell>
          <cell r="I37">
            <v>0.43</v>
          </cell>
          <cell r="J37">
            <v>-2.67</v>
          </cell>
          <cell r="K37">
            <v>3.5</v>
          </cell>
          <cell r="L37">
            <v>4.7</v>
          </cell>
          <cell r="M37">
            <v>2.2412999999999998</v>
          </cell>
          <cell r="N37">
            <v>3.5</v>
          </cell>
          <cell r="O37">
            <v>2</v>
          </cell>
          <cell r="P37">
            <v>2.9</v>
          </cell>
          <cell r="Q37">
            <v>2.89</v>
          </cell>
          <cell r="R37">
            <v>0.57999999999999996</v>
          </cell>
          <cell r="S37">
            <v>0.9</v>
          </cell>
          <cell r="T37">
            <v>-2.25</v>
          </cell>
          <cell r="U37">
            <v>3.5</v>
          </cell>
          <cell r="V37">
            <v>5.23</v>
          </cell>
          <cell r="W37">
            <v>3.95</v>
          </cell>
          <cell r="X37">
            <v>3.56</v>
          </cell>
          <cell r="Y37">
            <v>3.13</v>
          </cell>
          <cell r="Z37">
            <v>2.21</v>
          </cell>
          <cell r="AA37">
            <v>2.41</v>
          </cell>
          <cell r="AB37">
            <v>1.23</v>
          </cell>
          <cell r="AC37">
            <v>0.14000000000000001</v>
          </cell>
          <cell r="AD37">
            <v>-2.76</v>
          </cell>
          <cell r="AE37">
            <v>3.56</v>
          </cell>
          <cell r="AF37">
            <v>4.03</v>
          </cell>
          <cell r="AG37">
            <v>4.53</v>
          </cell>
          <cell r="AH37">
            <v>3.5</v>
          </cell>
          <cell r="AI37">
            <v>1.51</v>
          </cell>
          <cell r="AJ37">
            <v>3.08</v>
          </cell>
          <cell r="AK37">
            <v>2.63</v>
          </cell>
          <cell r="AL37">
            <v>1.27</v>
          </cell>
          <cell r="AM37">
            <v>1.97</v>
          </cell>
          <cell r="AN37">
            <v>-2.23</v>
          </cell>
          <cell r="AO37">
            <v>3.5</v>
          </cell>
          <cell r="AP37">
            <v>4.07</v>
          </cell>
          <cell r="AQ37">
            <v>1.23</v>
          </cell>
          <cell r="AR37">
            <v>3.5</v>
          </cell>
          <cell r="AS37">
            <v>0</v>
          </cell>
          <cell r="AT37">
            <v>1.22</v>
          </cell>
          <cell r="AU37">
            <v>-1.34</v>
          </cell>
          <cell r="AV37">
            <v>3.5</v>
          </cell>
          <cell r="AW37">
            <v>3.61</v>
          </cell>
          <cell r="AX37">
            <v>4.05</v>
          </cell>
          <cell r="AY37">
            <v>3.55</v>
          </cell>
          <cell r="AZ37">
            <v>3.18</v>
          </cell>
          <cell r="BA37">
            <v>3.58</v>
          </cell>
          <cell r="BB37">
            <v>1.44</v>
          </cell>
          <cell r="BC37">
            <v>0.56999999999999995</v>
          </cell>
          <cell r="BD37">
            <v>1.29</v>
          </cell>
          <cell r="BE37">
            <v>-2.2200000000000002</v>
          </cell>
          <cell r="BF37">
            <v>3.51</v>
          </cell>
          <cell r="BG37">
            <v>5.6400329999999999</v>
          </cell>
          <cell r="BH37">
            <v>2.5560149999999999</v>
          </cell>
          <cell r="BI37">
            <v>3.5570210000000002</v>
          </cell>
          <cell r="BJ37">
            <v>1.9450000000000001</v>
          </cell>
          <cell r="BK37">
            <v>2.7120000000000002</v>
          </cell>
          <cell r="BL37">
            <v>2.6150000000000002</v>
          </cell>
          <cell r="BM37">
            <v>1.34</v>
          </cell>
          <cell r="BN37">
            <v>0.69</v>
          </cell>
          <cell r="BO37">
            <v>-2.46</v>
          </cell>
          <cell r="BP37">
            <v>3.5</v>
          </cell>
          <cell r="BQ37">
            <v>9.41</v>
          </cell>
          <cell r="BR37">
            <v>2.77</v>
          </cell>
          <cell r="BS37">
            <v>3.56</v>
          </cell>
          <cell r="BT37">
            <v>2.4969999999999999</v>
          </cell>
          <cell r="BU37">
            <v>1.905</v>
          </cell>
          <cell r="BV37">
            <v>2.3540000000000001</v>
          </cell>
          <cell r="BW37">
            <v>0.41299999999999998</v>
          </cell>
          <cell r="BX37">
            <v>9.7000000000000003E-2</v>
          </cell>
          <cell r="BY37">
            <v>-2.5550000000000002</v>
          </cell>
          <cell r="BZ37">
            <v>3.5</v>
          </cell>
          <cell r="CA37">
            <v>6.04</v>
          </cell>
          <cell r="CB37">
            <v>2.3610000000000002</v>
          </cell>
          <cell r="CC37">
            <v>3.5569999999999999</v>
          </cell>
          <cell r="CD37">
            <v>1.706</v>
          </cell>
          <cell r="CE37">
            <v>2.355</v>
          </cell>
          <cell r="CF37">
            <v>2.0230000000000001</v>
          </cell>
          <cell r="CG37">
            <v>1.1040000000000001</v>
          </cell>
          <cell r="CH37">
            <v>0.59</v>
          </cell>
          <cell r="CI37">
            <v>-2.8079999999999998</v>
          </cell>
          <cell r="CJ37">
            <v>3.5</v>
          </cell>
          <cell r="CK37">
            <v>6.59</v>
          </cell>
          <cell r="CL37">
            <v>9.65</v>
          </cell>
          <cell r="CM37">
            <v>3.56</v>
          </cell>
          <cell r="CN37">
            <v>2.69</v>
          </cell>
          <cell r="CO37">
            <v>2.87</v>
          </cell>
          <cell r="CP37">
            <v>2.42</v>
          </cell>
          <cell r="CQ37">
            <v>1.79</v>
          </cell>
          <cell r="CR37">
            <v>1.36</v>
          </cell>
          <cell r="CS37">
            <v>-1.18</v>
          </cell>
          <cell r="CT37">
            <v>3.5</v>
          </cell>
          <cell r="CU37">
            <v>5.4</v>
          </cell>
          <cell r="CV37">
            <v>3.69</v>
          </cell>
          <cell r="CW37">
            <v>3.54</v>
          </cell>
          <cell r="CX37">
            <v>4006117.49</v>
          </cell>
          <cell r="CY37">
            <v>26308298.93</v>
          </cell>
          <cell r="CZ37">
            <v>2.7</v>
          </cell>
          <cell r="DA37">
            <v>6825100.4100000001</v>
          </cell>
          <cell r="DB37">
            <v>2.59</v>
          </cell>
          <cell r="DC37">
            <v>5602913.96</v>
          </cell>
          <cell r="DD37">
            <v>2.56</v>
          </cell>
          <cell r="DE37">
            <v>6533663.6699999999</v>
          </cell>
          <cell r="DF37">
            <v>0.73</v>
          </cell>
          <cell r="DG37">
            <v>7093065.0599999996</v>
          </cell>
          <cell r="DH37">
            <v>0.36</v>
          </cell>
          <cell r="DI37">
            <v>-2.64</v>
          </cell>
          <cell r="DJ37">
            <v>3.54</v>
          </cell>
          <cell r="DK37">
            <v>23360351.030000001</v>
          </cell>
        </row>
        <row r="38">
          <cell r="A38" t="str">
            <v>2022-10</v>
          </cell>
          <cell r="B38">
            <v>5.19</v>
          </cell>
          <cell r="C38">
            <v>4.1900000000000004</v>
          </cell>
          <cell r="D38">
            <v>4.07</v>
          </cell>
          <cell r="E38">
            <v>3.09</v>
          </cell>
          <cell r="F38">
            <v>3.33</v>
          </cell>
          <cell r="G38">
            <v>3.02</v>
          </cell>
          <cell r="H38">
            <v>0.96</v>
          </cell>
          <cell r="I38">
            <v>0.45</v>
          </cell>
          <cell r="J38">
            <v>-2.88</v>
          </cell>
          <cell r="K38">
            <v>4.05</v>
          </cell>
          <cell r="L38">
            <v>4.7</v>
          </cell>
          <cell r="M38">
            <v>2.25</v>
          </cell>
          <cell r="N38">
            <v>4.0599999999999996</v>
          </cell>
          <cell r="O38">
            <v>1.76</v>
          </cell>
          <cell r="P38">
            <v>3.4</v>
          </cell>
          <cell r="Q38">
            <v>3.32</v>
          </cell>
          <cell r="R38">
            <v>0.70409999999999995</v>
          </cell>
          <cell r="S38">
            <v>0.6</v>
          </cell>
          <cell r="T38">
            <v>-2.56</v>
          </cell>
          <cell r="U38">
            <v>4.03</v>
          </cell>
          <cell r="V38">
            <v>5.23</v>
          </cell>
          <cell r="W38">
            <v>3.73</v>
          </cell>
          <cell r="X38">
            <v>4.25</v>
          </cell>
          <cell r="Y38">
            <v>3.57</v>
          </cell>
          <cell r="Z38">
            <v>2.85</v>
          </cell>
          <cell r="AA38">
            <v>2.93</v>
          </cell>
          <cell r="AB38">
            <v>1.65</v>
          </cell>
          <cell r="AC38">
            <v>0.08</v>
          </cell>
          <cell r="AD38">
            <v>-3.18</v>
          </cell>
          <cell r="AE38">
            <v>4.22</v>
          </cell>
          <cell r="AF38">
            <v>3.84</v>
          </cell>
          <cell r="AG38">
            <v>4.76</v>
          </cell>
          <cell r="AH38">
            <v>4.08</v>
          </cell>
          <cell r="AI38">
            <v>1.73</v>
          </cell>
          <cell r="AJ38">
            <v>3.21</v>
          </cell>
          <cell r="AK38">
            <v>2.88</v>
          </cell>
          <cell r="AL38">
            <v>1.68</v>
          </cell>
          <cell r="AM38">
            <v>0.47</v>
          </cell>
          <cell r="AN38">
            <v>-2.31</v>
          </cell>
          <cell r="AO38">
            <v>4.07</v>
          </cell>
          <cell r="AP38">
            <v>3.99</v>
          </cell>
          <cell r="AQ38">
            <v>0.87</v>
          </cell>
          <cell r="AR38">
            <v>4.1100000000000003</v>
          </cell>
          <cell r="AS38">
            <v>0</v>
          </cell>
          <cell r="AT38">
            <v>1.1560999999999999</v>
          </cell>
          <cell r="AU38">
            <v>-1.4222440000000001</v>
          </cell>
          <cell r="AV38">
            <v>4.0587410000000004</v>
          </cell>
          <cell r="AW38">
            <v>3.28</v>
          </cell>
          <cell r="AX38">
            <v>4.5199999999999996</v>
          </cell>
          <cell r="AY38">
            <v>4.1399999999999997</v>
          </cell>
          <cell r="AZ38">
            <v>3.31</v>
          </cell>
          <cell r="BA38">
            <v>3.91</v>
          </cell>
          <cell r="BB38">
            <v>1.96</v>
          </cell>
          <cell r="BC38">
            <v>0.61</v>
          </cell>
          <cell r="BD38">
            <v>1.34</v>
          </cell>
          <cell r="BE38">
            <v>-2.2799999999999998</v>
          </cell>
          <cell r="BF38">
            <v>4.0999999999999996</v>
          </cell>
          <cell r="BG38">
            <v>5.6100310000000002</v>
          </cell>
          <cell r="BH38">
            <v>2.6400139999999999</v>
          </cell>
          <cell r="BI38">
            <v>4.3340240000000003</v>
          </cell>
          <cell r="BJ38">
            <v>2.4009999999999998</v>
          </cell>
          <cell r="BK38">
            <v>3.0819999999999999</v>
          </cell>
          <cell r="BL38">
            <v>2.8929999999999998</v>
          </cell>
          <cell r="BM38">
            <v>1.625</v>
          </cell>
          <cell r="BN38">
            <v>0.68</v>
          </cell>
          <cell r="BO38">
            <v>-2.698</v>
          </cell>
          <cell r="BP38">
            <v>4.2450000000000001</v>
          </cell>
          <cell r="BQ38">
            <v>9.4700000000000006</v>
          </cell>
          <cell r="BR38">
            <v>2.81</v>
          </cell>
          <cell r="BS38">
            <v>4.16</v>
          </cell>
          <cell r="BT38">
            <v>3.476</v>
          </cell>
          <cell r="BU38">
            <v>3.2210000000000001</v>
          </cell>
          <cell r="BV38">
            <v>2.6720000000000002</v>
          </cell>
          <cell r="BW38">
            <v>0.61699999999999999</v>
          </cell>
          <cell r="BX38">
            <v>8.8999999999999996E-2</v>
          </cell>
          <cell r="BY38">
            <v>-2.8359999999999999</v>
          </cell>
          <cell r="BZ38">
            <v>4.0270000000000001</v>
          </cell>
          <cell r="CA38">
            <v>6.13</v>
          </cell>
          <cell r="CB38">
            <v>2.395</v>
          </cell>
          <cell r="CC38">
            <v>4.3339999999999996</v>
          </cell>
          <cell r="CD38">
            <v>1.929</v>
          </cell>
          <cell r="CE38">
            <v>2.657</v>
          </cell>
          <cell r="CF38">
            <v>2.5139999999999998</v>
          </cell>
          <cell r="CG38">
            <v>1.1060000000000001</v>
          </cell>
          <cell r="CH38">
            <v>0.63</v>
          </cell>
          <cell r="CI38">
            <v>-2.8969999999999998</v>
          </cell>
          <cell r="CJ38">
            <v>4.2469999999999999</v>
          </cell>
          <cell r="CK38">
            <v>6.41</v>
          </cell>
          <cell r="CL38">
            <v>10.02</v>
          </cell>
          <cell r="CM38">
            <v>4.1500000000000004</v>
          </cell>
          <cell r="CN38">
            <v>3.14</v>
          </cell>
          <cell r="CO38">
            <v>3.26</v>
          </cell>
          <cell r="CP38">
            <v>3.19</v>
          </cell>
          <cell r="CQ38">
            <v>2.42</v>
          </cell>
          <cell r="CR38">
            <v>1.56</v>
          </cell>
          <cell r="CS38">
            <v>-1.25</v>
          </cell>
          <cell r="CT38">
            <v>3.81</v>
          </cell>
          <cell r="CU38">
            <v>5.34</v>
          </cell>
          <cell r="CV38">
            <v>3.72</v>
          </cell>
          <cell r="CW38">
            <v>4.17</v>
          </cell>
          <cell r="CX38">
            <v>3893453.7</v>
          </cell>
          <cell r="CY38">
            <v>27710083.760000002</v>
          </cell>
          <cell r="CZ38">
            <v>2.87</v>
          </cell>
          <cell r="DA38">
            <v>6217903.3099999996</v>
          </cell>
          <cell r="DB38">
            <v>3.17</v>
          </cell>
          <cell r="DC38">
            <v>7584412.3600000003</v>
          </cell>
          <cell r="DD38">
            <v>3</v>
          </cell>
          <cell r="DE38">
            <v>6303473.4100000001</v>
          </cell>
          <cell r="DF38">
            <v>1.05</v>
          </cell>
          <cell r="DG38">
            <v>7436995.2300000004</v>
          </cell>
          <cell r="DH38">
            <v>0.32</v>
          </cell>
          <cell r="DI38">
            <v>-2.98</v>
          </cell>
          <cell r="DJ38">
            <v>4.18</v>
          </cell>
          <cell r="DK38">
            <v>25460738.989999998</v>
          </cell>
        </row>
        <row r="39">
          <cell r="A39" t="str">
            <v>2022-11</v>
          </cell>
          <cell r="B39">
            <v>5.32</v>
          </cell>
          <cell r="C39">
            <v>3.93</v>
          </cell>
          <cell r="D39">
            <v>4.33</v>
          </cell>
          <cell r="E39">
            <v>3.37</v>
          </cell>
          <cell r="F39">
            <v>3.34</v>
          </cell>
          <cell r="G39">
            <v>3.31</v>
          </cell>
          <cell r="H39">
            <v>1.1499999999999999</v>
          </cell>
          <cell r="I39">
            <v>0.45</v>
          </cell>
          <cell r="J39">
            <v>-2.98</v>
          </cell>
          <cell r="K39">
            <v>4.33</v>
          </cell>
          <cell r="L39">
            <v>4.7</v>
          </cell>
          <cell r="M39">
            <v>2.2012</v>
          </cell>
          <cell r="N39">
            <v>4.3311000000000002</v>
          </cell>
          <cell r="O39">
            <v>1.9</v>
          </cell>
          <cell r="P39">
            <v>3.48</v>
          </cell>
          <cell r="Q39">
            <v>3.4695</v>
          </cell>
          <cell r="R39">
            <v>1.5187999999999999</v>
          </cell>
          <cell r="S39">
            <v>0.7</v>
          </cell>
          <cell r="T39">
            <v>-2.64</v>
          </cell>
          <cell r="U39">
            <v>4.38</v>
          </cell>
          <cell r="V39">
            <v>5.31</v>
          </cell>
          <cell r="W39">
            <v>3.59</v>
          </cell>
          <cell r="X39">
            <v>4.4400000000000004</v>
          </cell>
          <cell r="Y39">
            <v>3.69</v>
          </cell>
          <cell r="Z39">
            <v>2.89</v>
          </cell>
          <cell r="AA39">
            <v>3.27</v>
          </cell>
          <cell r="AB39">
            <v>1.99</v>
          </cell>
          <cell r="AC39">
            <v>0.08</v>
          </cell>
          <cell r="AD39">
            <v>-3.31</v>
          </cell>
          <cell r="AE39">
            <v>4.45</v>
          </cell>
          <cell r="AF39">
            <v>4.16</v>
          </cell>
          <cell r="AG39">
            <v>4.5199999999999996</v>
          </cell>
          <cell r="AH39">
            <v>4.33</v>
          </cell>
          <cell r="AI39">
            <v>2.2860438233291398</v>
          </cell>
          <cell r="AJ39">
            <v>3.75</v>
          </cell>
          <cell r="AK39">
            <v>3.0130721291906299</v>
          </cell>
          <cell r="AL39">
            <v>2.0699999999999998</v>
          </cell>
          <cell r="AM39">
            <v>0.46</v>
          </cell>
          <cell r="AN39">
            <v>-2.37</v>
          </cell>
          <cell r="AO39">
            <v>4.3600000000000003</v>
          </cell>
          <cell r="AP39">
            <v>4.26</v>
          </cell>
          <cell r="AQ39">
            <v>1.01</v>
          </cell>
          <cell r="AR39">
            <v>4.3756579999999996</v>
          </cell>
          <cell r="AS39">
            <v>0</v>
          </cell>
          <cell r="AT39">
            <v>1.138198</v>
          </cell>
          <cell r="AU39">
            <v>-1.429149</v>
          </cell>
          <cell r="AV39">
            <v>4.2627670000000002</v>
          </cell>
          <cell r="AW39">
            <v>3.3</v>
          </cell>
          <cell r="AX39">
            <v>4.43</v>
          </cell>
          <cell r="AY39">
            <v>4.42</v>
          </cell>
          <cell r="AZ39">
            <v>3.23</v>
          </cell>
          <cell r="BA39">
            <v>4.0599999999999996</v>
          </cell>
          <cell r="BB39">
            <v>2.04</v>
          </cell>
          <cell r="BC39">
            <v>1.03</v>
          </cell>
          <cell r="BD39">
            <v>1.33</v>
          </cell>
          <cell r="BE39">
            <v>-2.37</v>
          </cell>
          <cell r="BF39">
            <v>4.38</v>
          </cell>
          <cell r="BG39">
            <v>5.7900479999999996</v>
          </cell>
          <cell r="BH39">
            <v>2.4460199999999999</v>
          </cell>
          <cell r="BI39">
            <v>4.8540409999999996</v>
          </cell>
          <cell r="BJ39">
            <v>2.722</v>
          </cell>
          <cell r="BK39">
            <v>3.1640000000000001</v>
          </cell>
          <cell r="BL39">
            <v>3.32</v>
          </cell>
          <cell r="BM39">
            <v>2.0150000000000001</v>
          </cell>
          <cell r="BN39">
            <v>0.64</v>
          </cell>
          <cell r="BO39">
            <v>-2.9140000000000001</v>
          </cell>
          <cell r="BP39">
            <v>4.7359999999999998</v>
          </cell>
          <cell r="BQ39">
            <v>9.3800000000000008</v>
          </cell>
          <cell r="BR39">
            <v>2.83</v>
          </cell>
          <cell r="BS39">
            <v>4.43</v>
          </cell>
          <cell r="BT39">
            <v>3.617</v>
          </cell>
          <cell r="BU39">
            <v>3.43</v>
          </cell>
          <cell r="BV39">
            <v>2.968</v>
          </cell>
          <cell r="BW39">
            <v>0.70099999999999996</v>
          </cell>
          <cell r="BX39">
            <v>8.4000000000000005E-2</v>
          </cell>
          <cell r="BY39">
            <v>-2.984</v>
          </cell>
          <cell r="BZ39">
            <v>4.3550000000000004</v>
          </cell>
          <cell r="CA39">
            <v>6.58</v>
          </cell>
          <cell r="CB39">
            <v>2.52</v>
          </cell>
          <cell r="CC39">
            <v>4.8550000000000004</v>
          </cell>
          <cell r="CD39">
            <v>2.6680000000000001</v>
          </cell>
          <cell r="CE39">
            <v>2.9119999999999999</v>
          </cell>
          <cell r="CF39">
            <v>2.8570000000000002</v>
          </cell>
          <cell r="CG39">
            <v>1.5620000000000001</v>
          </cell>
          <cell r="CH39">
            <v>0.64</v>
          </cell>
          <cell r="CI39">
            <v>-3.133</v>
          </cell>
          <cell r="CJ39">
            <v>4.7439999999999998</v>
          </cell>
          <cell r="CK39">
            <v>6.7</v>
          </cell>
          <cell r="CL39">
            <v>10.34</v>
          </cell>
          <cell r="CM39">
            <v>4.41</v>
          </cell>
          <cell r="CN39">
            <v>3.29</v>
          </cell>
          <cell r="CO39">
            <v>3.46</v>
          </cell>
          <cell r="CP39">
            <v>3.46</v>
          </cell>
          <cell r="CQ39">
            <v>2.59</v>
          </cell>
          <cell r="CR39">
            <v>1.58</v>
          </cell>
          <cell r="CS39">
            <v>-1.37</v>
          </cell>
          <cell r="CT39">
            <v>4.2</v>
          </cell>
          <cell r="CU39">
            <v>5.49</v>
          </cell>
          <cell r="CV39">
            <v>3.55</v>
          </cell>
          <cell r="CW39">
            <v>4.4400000000000004</v>
          </cell>
          <cell r="CX39">
            <v>4361954.79</v>
          </cell>
          <cell r="CY39">
            <v>30338383.809999999</v>
          </cell>
          <cell r="CZ39">
            <v>3.01</v>
          </cell>
          <cell r="DA39">
            <v>6892999.9299999997</v>
          </cell>
          <cell r="DB39">
            <v>3.26</v>
          </cell>
          <cell r="DC39">
            <v>7191113.3300000001</v>
          </cell>
          <cell r="DD39">
            <v>3.24</v>
          </cell>
          <cell r="DE39">
            <v>7650381.7800000003</v>
          </cell>
          <cell r="DF39">
            <v>1.39</v>
          </cell>
          <cell r="DG39">
            <v>8465913.9399999995</v>
          </cell>
          <cell r="DH39">
            <v>0.32</v>
          </cell>
          <cell r="DI39">
            <v>-3.11</v>
          </cell>
          <cell r="DJ39">
            <v>4.45</v>
          </cell>
          <cell r="DK39">
            <v>24706659.469999999</v>
          </cell>
        </row>
      </sheetData>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Dates_"/>
      <sheetName val="מקרא"/>
      <sheetName val="רשימה"/>
      <sheetName val="L7.6.1"/>
      <sheetName val="L7.6.2"/>
      <sheetName val="L7.6.3"/>
      <sheetName val="FXL"/>
      <sheetName val="Sheet4"/>
      <sheetName val="MD"/>
      <sheetName val="Sheet1"/>
      <sheetName val="Sheet2"/>
      <sheetName val="Sheet3"/>
    </sheetNames>
    <sheetDataSet>
      <sheetData sheetId="0"/>
      <sheetData sheetId="1"/>
      <sheetData sheetId="2"/>
      <sheetData sheetId="3"/>
      <sheetData sheetId="4"/>
      <sheetData sheetId="5"/>
      <sheetData sheetId="6"/>
      <sheetData sheetId="7">
        <row r="16">
          <cell r="A16" t="str">
            <v>﻿Time Period</v>
          </cell>
          <cell r="B16" t="str">
            <v>BNK_10001_LR_BIR_2147</v>
          </cell>
          <cell r="C16" t="str">
            <v>BNK_10001_LR_BIR_2151</v>
          </cell>
          <cell r="D16" t="str">
            <v>BNK_10001_LR_BIR_2155</v>
          </cell>
          <cell r="E16" t="str">
            <v>BNK_10001_LR_BIR_2849</v>
          </cell>
          <cell r="F16" t="str">
            <v>BNK_10001_LR_BIR_2873</v>
          </cell>
          <cell r="G16" t="str">
            <v>BNK_10001_LR_BIR_2892</v>
          </cell>
          <cell r="H16" t="str">
            <v>BNK_10001_LR_BIR_2912</v>
          </cell>
          <cell r="I16" t="str">
            <v>BNK_10001_LR_BIR_2922</v>
          </cell>
          <cell r="J16" t="str">
            <v>BNK_10001_LR_BIR_2924</v>
          </cell>
          <cell r="K16" t="str">
            <v>BNK_10001_LR_BIR_2926</v>
          </cell>
          <cell r="L16" t="str">
            <v>BNK_11001_LR_BIR_2147</v>
          </cell>
          <cell r="M16" t="str">
            <v>BNK_11001_LR_BIR_2151</v>
          </cell>
          <cell r="N16" t="str">
            <v>BNK_11001_LR_BIR_2155</v>
          </cell>
          <cell r="O16" t="str">
            <v>BNK_11001_LR_BIR_2849</v>
          </cell>
          <cell r="P16" t="str">
            <v>BNK_11001_LR_BIR_2873</v>
          </cell>
          <cell r="Q16" t="str">
            <v>BNK_11001_LR_BIR_2892</v>
          </cell>
          <cell r="R16" t="str">
            <v>BNK_11001_LR_BIR_2912</v>
          </cell>
          <cell r="S16" t="str">
            <v>BNK_11001_LR_BIR_2922</v>
          </cell>
          <cell r="T16" t="str">
            <v>BNK_11001_LR_BIR_2924</v>
          </cell>
          <cell r="U16" t="str">
            <v>BNK_11001_LR_BIR_2926</v>
          </cell>
          <cell r="V16" t="str">
            <v>BNK_12001_LR_BIR_2147</v>
          </cell>
          <cell r="W16" t="str">
            <v>BNK_12001_LR_BIR_2151</v>
          </cell>
          <cell r="X16" t="str">
            <v>BNK_12001_LR_BIR_2155</v>
          </cell>
          <cell r="Y16" t="str">
            <v>BNK_12001_LR_BIR_2849</v>
          </cell>
          <cell r="Z16" t="str">
            <v>BNK_12001_LR_BIR_2873</v>
          </cell>
          <cell r="AA16" t="str">
            <v>BNK_12001_LR_BIR_2892</v>
          </cell>
          <cell r="AB16" t="str">
            <v>BNK_12001_LR_BIR_2912</v>
          </cell>
          <cell r="AC16" t="str">
            <v>BNK_12001_LR_BIR_2922</v>
          </cell>
          <cell r="AD16" t="str">
            <v>BNK_12001_LR_BIR_2924</v>
          </cell>
          <cell r="AE16" t="str">
            <v>BNK_12001_LR_BIR_2926</v>
          </cell>
          <cell r="AF16" t="str">
            <v>BNK_17001_LR_BIR_2147</v>
          </cell>
          <cell r="AG16" t="str">
            <v>BNK_17001_LR_BIR_2151</v>
          </cell>
          <cell r="AH16" t="str">
            <v>BNK_17001_LR_BIR_2155</v>
          </cell>
          <cell r="AI16" t="str">
            <v>BNK_17001_LR_BIR_2849</v>
          </cell>
          <cell r="AJ16" t="str">
            <v>BNK_17001_LR_BIR_2873</v>
          </cell>
          <cell r="AK16" t="str">
            <v>BNK_17001_LR_BIR_2892</v>
          </cell>
          <cell r="AL16" t="str">
            <v>BNK_17001_LR_BIR_2912</v>
          </cell>
          <cell r="AM16" t="str">
            <v>BNK_17001_LR_BIR_2922</v>
          </cell>
          <cell r="AN16" t="str">
            <v>BNK_17001_LR_BIR_2924</v>
          </cell>
          <cell r="AO16" t="str">
            <v>BNK_17001_LR_BIR_2926</v>
          </cell>
          <cell r="AP16" t="str">
            <v>BNK_18001_LR_BIR_2147</v>
          </cell>
          <cell r="AQ16" t="str">
            <v>BNK_18001_LR_BIR_2151</v>
          </cell>
          <cell r="AR16" t="str">
            <v>BNK_18001_LR_BIR_2155</v>
          </cell>
          <cell r="AS16" t="str">
            <v>BNK_18001_LR_BIR_2849</v>
          </cell>
          <cell r="AT16" t="str">
            <v>BNK_18001_LR_BIR_2922</v>
          </cell>
          <cell r="AU16" t="str">
            <v>BNK_18001_LR_BIR_2924</v>
          </cell>
          <cell r="AV16" t="str">
            <v>BNK_18001_LR_BIR_2926</v>
          </cell>
          <cell r="AW16" t="str">
            <v>BNK_20001_LR_BIR_2147</v>
          </cell>
          <cell r="AX16" t="str">
            <v>BNK_20001_LR_BIR_2151</v>
          </cell>
          <cell r="AY16" t="str">
            <v>BNK_20001_LR_BIR_2155</v>
          </cell>
          <cell r="AZ16" t="str">
            <v>BNK_20001_LR_BIR_2849</v>
          </cell>
          <cell r="BA16" t="str">
            <v>BNK_20001_LR_BIR_2873</v>
          </cell>
          <cell r="BB16" t="str">
            <v>BNK_20001_LR_BIR_2892</v>
          </cell>
          <cell r="BC16" t="str">
            <v>BNK_20001_LR_BIR_2912</v>
          </cell>
          <cell r="BD16" t="str">
            <v>BNK_20001_LR_BIR_2922</v>
          </cell>
          <cell r="BE16" t="str">
            <v>BNK_20001_LR_BIR_2924</v>
          </cell>
          <cell r="BF16" t="str">
            <v>BNK_20001_LR_BIR_2926</v>
          </cell>
          <cell r="BG16" t="str">
            <v>BNK_31001_LR_BIR_2147</v>
          </cell>
          <cell r="BH16" t="str">
            <v>BNK_31001_LR_BIR_2151</v>
          </cell>
          <cell r="BI16" t="str">
            <v>BNK_31001_LR_BIR_2155</v>
          </cell>
          <cell r="BJ16" t="str">
            <v>BNK_31001_LR_BIR_2849</v>
          </cell>
          <cell r="BK16" t="str">
            <v>BNK_31001_LR_BIR_2873</v>
          </cell>
          <cell r="BL16" t="str">
            <v>BNK_31001_LR_BIR_2892</v>
          </cell>
          <cell r="BM16" t="str">
            <v>BNK_31001_LR_BIR_2912</v>
          </cell>
          <cell r="BN16" t="str">
            <v>BNK_31001_LR_BIR_2922</v>
          </cell>
          <cell r="BO16" t="str">
            <v>BNK_31001_LR_BIR_2924</v>
          </cell>
          <cell r="BP16" t="str">
            <v>BNK_31001_LR_BIR_2926</v>
          </cell>
          <cell r="BQ16" t="str">
            <v>BNK_4001_LR_BIR_2147</v>
          </cell>
          <cell r="BR16" t="str">
            <v>BNK_4001_LR_BIR_2151</v>
          </cell>
          <cell r="BS16" t="str">
            <v>BNK_4001_LR_BIR_2155</v>
          </cell>
          <cell r="BT16" t="str">
            <v>BNK_4001_LR_BIR_2849</v>
          </cell>
          <cell r="BU16" t="str">
            <v>BNK_4001_LR_BIR_2873</v>
          </cell>
          <cell r="BV16" t="str">
            <v>BNK_4001_LR_BIR_2892</v>
          </cell>
          <cell r="BW16" t="str">
            <v>BNK_4001_LR_BIR_2912</v>
          </cell>
          <cell r="BX16" t="str">
            <v>BNK_4001_LR_BIR_2922</v>
          </cell>
          <cell r="BY16" t="str">
            <v>BNK_4001_LR_BIR_2924</v>
          </cell>
          <cell r="BZ16" t="str">
            <v>BNK_4001_LR_BIR_2926</v>
          </cell>
          <cell r="CA16" t="str">
            <v>BNK_46001_LR_BIR_2147</v>
          </cell>
          <cell r="CB16" t="str">
            <v>BNK_46001_LR_BIR_2151</v>
          </cell>
          <cell r="CC16" t="str">
            <v>BNK_46001_LR_BIR_2155</v>
          </cell>
          <cell r="CD16" t="str">
            <v>BNK_46001_LR_BIR_2849</v>
          </cell>
          <cell r="CE16" t="str">
            <v>BNK_46001_LR_BIR_2873</v>
          </cell>
          <cell r="CF16" t="str">
            <v>BNK_46001_LR_BIR_2892</v>
          </cell>
          <cell r="CG16" t="str">
            <v>BNK_46001_LR_BIR_2912</v>
          </cell>
          <cell r="CH16" t="str">
            <v>BNK_46001_LR_BIR_2922</v>
          </cell>
          <cell r="CI16" t="str">
            <v>BNK_46001_LR_BIR_2924</v>
          </cell>
          <cell r="CJ16" t="str">
            <v>BNK_46001_LR_BIR_2926</v>
          </cell>
          <cell r="CK16" t="str">
            <v>BNK_54001_LR_BIR_2147</v>
          </cell>
          <cell r="CL16" t="str">
            <v>BNK_54001_LR_BIR_2151</v>
          </cell>
          <cell r="CM16" t="str">
            <v>BNK_54001_LR_BIR_2155</v>
          </cell>
          <cell r="CN16" t="str">
            <v>BNK_54001_LR_BIR_2849</v>
          </cell>
          <cell r="CO16" t="str">
            <v>BNK_54001_LR_BIR_2873</v>
          </cell>
          <cell r="CP16" t="str">
            <v>BNK_54001_LR_BIR_2892</v>
          </cell>
          <cell r="CQ16" t="str">
            <v>BNK_54001_LR_BIR_2912</v>
          </cell>
          <cell r="CR16" t="str">
            <v>BNK_54001_LR_BIR_2922</v>
          </cell>
          <cell r="CS16" t="str">
            <v>BNK_54001_LR_BIR_2924</v>
          </cell>
          <cell r="CT16" t="str">
            <v>BNK_54001_LR_BIR_2926</v>
          </cell>
          <cell r="CU16" t="str">
            <v>BNK_99010_LR_BIR_2147</v>
          </cell>
          <cell r="CV16" t="str">
            <v>BNK_99010_LR_BIR_2151</v>
          </cell>
          <cell r="CW16" t="str">
            <v>BNK_99010_LR_BIR_2155</v>
          </cell>
          <cell r="CX16" t="str">
            <v>BNK_99010_LR_BIR_2160</v>
          </cell>
          <cell r="CY16" t="str">
            <v>BNK_99010_LR_BIR_2791</v>
          </cell>
          <cell r="CZ16" t="str">
            <v>BNK_99010_LR_BIR_2849</v>
          </cell>
          <cell r="DA16" t="str">
            <v>BNK_99010_LR_BIR_2852</v>
          </cell>
          <cell r="DB16" t="str">
            <v>BNK_99010_LR_BIR_2873</v>
          </cell>
          <cell r="DC16" t="str">
            <v>BNK_99010_LR_BIR_2875</v>
          </cell>
          <cell r="DD16" t="str">
            <v>BNK_99010_LR_BIR_2892</v>
          </cell>
          <cell r="DE16" t="str">
            <v>BNK_99010_LR_BIR_2894</v>
          </cell>
          <cell r="DF16" t="str">
            <v>BNK_99010_LR_BIR_2912</v>
          </cell>
          <cell r="DG16" t="str">
            <v>BNK_99010_LR_BIR_2914</v>
          </cell>
          <cell r="DH16" t="str">
            <v>BNK_99010_LR_BIR_2922</v>
          </cell>
          <cell r="DI16" t="str">
            <v>BNK_99010_LR_BIR_2924</v>
          </cell>
          <cell r="DJ16" t="str">
            <v>BNK_99010_LR_BIR_2926</v>
          </cell>
          <cell r="DK16" t="str">
            <v>BNK_99010_LR_BIR_2929</v>
          </cell>
        </row>
        <row r="17">
          <cell r="A17" t="str">
            <v>2021-01</v>
          </cell>
          <cell r="B17">
            <v>5.0999999999999996</v>
          </cell>
          <cell r="C17">
            <v>3.5</v>
          </cell>
          <cell r="D17">
            <v>1.59</v>
          </cell>
          <cell r="E17">
            <v>0.24</v>
          </cell>
          <cell r="F17">
            <v>0.14000000000000001</v>
          </cell>
          <cell r="G17">
            <v>0.03</v>
          </cell>
          <cell r="H17">
            <v>0.01</v>
          </cell>
          <cell r="I17">
            <v>0.41</v>
          </cell>
          <cell r="J17">
            <v>-1.58</v>
          </cell>
          <cell r="K17">
            <v>1.59</v>
          </cell>
          <cell r="L17">
            <v>4.3</v>
          </cell>
          <cell r="M17">
            <v>2.46</v>
          </cell>
          <cell r="N17">
            <v>1.6</v>
          </cell>
          <cell r="O17">
            <v>0.03</v>
          </cell>
          <cell r="P17">
            <v>0.14000000000000001</v>
          </cell>
          <cell r="Q17">
            <v>0.13</v>
          </cell>
          <cell r="R17">
            <v>0.03</v>
          </cell>
          <cell r="S17">
            <v>0.4</v>
          </cell>
          <cell r="T17">
            <v>-1.57</v>
          </cell>
          <cell r="U17">
            <v>1.6</v>
          </cell>
          <cell r="V17">
            <v>4.8</v>
          </cell>
          <cell r="W17">
            <v>3.92</v>
          </cell>
          <cell r="X17">
            <v>1.6</v>
          </cell>
          <cell r="Y17">
            <v>0.38066253243329601</v>
          </cell>
          <cell r="Z17">
            <v>0.14008986827782599</v>
          </cell>
          <cell r="AA17">
            <v>0.13007748631133101</v>
          </cell>
          <cell r="AB17">
            <v>6.00165027504262E-2</v>
          </cell>
          <cell r="AC17">
            <v>0.48</v>
          </cell>
          <cell r="AD17">
            <v>-1.59</v>
          </cell>
          <cell r="AE17">
            <v>1.6</v>
          </cell>
          <cell r="AF17">
            <v>4.1500000000000004</v>
          </cell>
          <cell r="AG17">
            <v>4.1399999999999997</v>
          </cell>
          <cell r="AH17">
            <v>1.6</v>
          </cell>
          <cell r="AI17">
            <v>0.56000000000000005</v>
          </cell>
          <cell r="AJ17">
            <v>0.36</v>
          </cell>
          <cell r="AK17">
            <v>0.28000000000000003</v>
          </cell>
          <cell r="AL17">
            <v>0.05</v>
          </cell>
          <cell r="AM17">
            <v>0.8</v>
          </cell>
          <cell r="AN17">
            <v>-1.54</v>
          </cell>
          <cell r="AO17">
            <v>1.6</v>
          </cell>
          <cell r="AW17">
            <v>3</v>
          </cell>
          <cell r="AX17">
            <v>3.76</v>
          </cell>
          <cell r="AY17">
            <v>1.61</v>
          </cell>
          <cell r="AZ17">
            <v>0.54</v>
          </cell>
          <cell r="BA17">
            <v>0.2</v>
          </cell>
          <cell r="BB17">
            <v>0.02</v>
          </cell>
          <cell r="BC17">
            <v>0.01</v>
          </cell>
          <cell r="BD17">
            <v>1.41</v>
          </cell>
          <cell r="BE17">
            <v>-1.56</v>
          </cell>
          <cell r="BF17">
            <v>1.6</v>
          </cell>
          <cell r="BG17">
            <v>8.27</v>
          </cell>
          <cell r="BH17">
            <v>2.0699999999999998</v>
          </cell>
          <cell r="BI17">
            <v>1.6120000000000001</v>
          </cell>
          <cell r="BJ17">
            <v>7.9000000000000001E-2</v>
          </cell>
          <cell r="BK17">
            <v>5.4600000000000003E-2</v>
          </cell>
          <cell r="BL17">
            <v>9.2999999999999999E-2</v>
          </cell>
          <cell r="BM17">
            <v>1.7100000000000001E-2</v>
          </cell>
          <cell r="BN17">
            <v>0.63</v>
          </cell>
          <cell r="BO17">
            <v>-1.5640000000000001</v>
          </cell>
          <cell r="BP17">
            <v>1.6</v>
          </cell>
          <cell r="BQ17">
            <v>8.6999999999999993</v>
          </cell>
          <cell r="BR17">
            <v>3.39</v>
          </cell>
          <cell r="BS17">
            <v>1.61</v>
          </cell>
          <cell r="BT17">
            <v>0.36466737327033699</v>
          </cell>
          <cell r="BU17">
            <v>0.13456071665491701</v>
          </cell>
          <cell r="BV17">
            <v>1.6E-2</v>
          </cell>
          <cell r="BW17">
            <v>0</v>
          </cell>
          <cell r="BX17">
            <v>1.0999999999999999E-2</v>
          </cell>
          <cell r="BY17">
            <v>-1.6</v>
          </cell>
          <cell r="BZ17">
            <v>1.6</v>
          </cell>
          <cell r="CA17">
            <v>5.68</v>
          </cell>
          <cell r="CB17">
            <v>2.5</v>
          </cell>
          <cell r="CC17">
            <v>1.61</v>
          </cell>
          <cell r="CD17">
            <v>7.0000000000000007E-2</v>
          </cell>
          <cell r="CE17">
            <v>0.02</v>
          </cell>
          <cell r="CF17">
            <v>0.02</v>
          </cell>
          <cell r="CG17">
            <v>0.01</v>
          </cell>
          <cell r="CH17">
            <v>0.56000000000000005</v>
          </cell>
          <cell r="CI17">
            <v>-1.59</v>
          </cell>
          <cell r="CJ17">
            <v>1.6</v>
          </cell>
          <cell r="CK17">
            <v>5.56</v>
          </cell>
          <cell r="CL17">
            <v>9.32</v>
          </cell>
          <cell r="CM17">
            <v>1.61</v>
          </cell>
          <cell r="CN17">
            <v>1</v>
          </cell>
          <cell r="CO17">
            <v>0.81</v>
          </cell>
          <cell r="CP17">
            <v>0.48</v>
          </cell>
          <cell r="CQ17">
            <v>0.25</v>
          </cell>
          <cell r="CR17">
            <v>0.81</v>
          </cell>
          <cell r="CS17">
            <v>-1.39</v>
          </cell>
          <cell r="CT17">
            <v>1.6</v>
          </cell>
          <cell r="CU17">
            <v>5.5</v>
          </cell>
          <cell r="CV17">
            <v>3.4</v>
          </cell>
          <cell r="CW17">
            <v>1.6</v>
          </cell>
          <cell r="CX17">
            <v>3293427.35</v>
          </cell>
          <cell r="CY17">
            <v>13269576.529999999</v>
          </cell>
          <cell r="CZ17">
            <v>0.25</v>
          </cell>
          <cell r="DA17">
            <v>2876517.99</v>
          </cell>
          <cell r="DB17">
            <v>0.14000000000000001</v>
          </cell>
          <cell r="DC17">
            <v>2030919.11</v>
          </cell>
          <cell r="DD17">
            <v>0.11</v>
          </cell>
          <cell r="DE17">
            <v>2786514.06</v>
          </cell>
          <cell r="DF17">
            <v>0.03</v>
          </cell>
          <cell r="DG17">
            <v>5400497.5899999999</v>
          </cell>
          <cell r="DH17">
            <v>0.48</v>
          </cell>
          <cell r="DI17">
            <v>-1.58</v>
          </cell>
          <cell r="DJ17">
            <v>1.6</v>
          </cell>
          <cell r="DK17">
            <v>17258188.989999998</v>
          </cell>
        </row>
        <row r="18">
          <cell r="A18" t="str">
            <v>2021-02</v>
          </cell>
          <cell r="B18">
            <v>5.15</v>
          </cell>
          <cell r="C18">
            <v>3.62</v>
          </cell>
          <cell r="D18">
            <v>1.6</v>
          </cell>
          <cell r="E18">
            <v>0.23</v>
          </cell>
          <cell r="F18">
            <v>0.15</v>
          </cell>
          <cell r="G18">
            <v>0.03</v>
          </cell>
          <cell r="H18">
            <v>0.01</v>
          </cell>
          <cell r="I18">
            <v>0.44</v>
          </cell>
          <cell r="J18">
            <v>-1.58</v>
          </cell>
          <cell r="K18">
            <v>1.59</v>
          </cell>
          <cell r="L18">
            <v>4.3</v>
          </cell>
          <cell r="M18">
            <v>2.39</v>
          </cell>
          <cell r="N18">
            <v>1.6</v>
          </cell>
          <cell r="O18">
            <v>0.05</v>
          </cell>
          <cell r="P18">
            <v>0.16</v>
          </cell>
          <cell r="Q18">
            <v>0.14000000000000001</v>
          </cell>
          <cell r="R18">
            <v>0.03</v>
          </cell>
          <cell r="S18">
            <v>0.4</v>
          </cell>
          <cell r="T18">
            <v>-1.57</v>
          </cell>
          <cell r="U18">
            <v>1.6</v>
          </cell>
          <cell r="V18">
            <v>4.8499999999999996</v>
          </cell>
          <cell r="W18">
            <v>3.73</v>
          </cell>
          <cell r="X18">
            <v>1.6</v>
          </cell>
          <cell r="Y18">
            <v>0.42080944399325299</v>
          </cell>
          <cell r="Z18">
            <v>0.12006602200491701</v>
          </cell>
          <cell r="AA18">
            <v>0.13007748631133101</v>
          </cell>
          <cell r="AB18">
            <v>5.0011459924958999E-2</v>
          </cell>
          <cell r="AC18">
            <v>0.47</v>
          </cell>
          <cell r="AD18">
            <v>-1.59</v>
          </cell>
          <cell r="AE18">
            <v>1.6</v>
          </cell>
          <cell r="AF18">
            <v>4.0999999999999996</v>
          </cell>
          <cell r="AG18">
            <v>4.0599999999999996</v>
          </cell>
          <cell r="AH18">
            <v>1.6</v>
          </cell>
          <cell r="AI18">
            <v>0.53</v>
          </cell>
          <cell r="AJ18">
            <v>0.36</v>
          </cell>
          <cell r="AK18">
            <v>0.27</v>
          </cell>
          <cell r="AL18">
            <v>0.06</v>
          </cell>
          <cell r="AM18">
            <v>0.82</v>
          </cell>
          <cell r="AN18">
            <v>-1.54</v>
          </cell>
          <cell r="AO18">
            <v>1.6</v>
          </cell>
          <cell r="AW18">
            <v>3.11</v>
          </cell>
          <cell r="AX18">
            <v>3.92</v>
          </cell>
          <cell r="AY18">
            <v>1.61</v>
          </cell>
          <cell r="AZ18">
            <v>0.51</v>
          </cell>
          <cell r="BA18">
            <v>0.34</v>
          </cell>
          <cell r="BB18">
            <v>0.02</v>
          </cell>
          <cell r="BC18">
            <v>0.01</v>
          </cell>
          <cell r="BD18">
            <v>1.42</v>
          </cell>
          <cell r="BE18">
            <v>-1.56</v>
          </cell>
          <cell r="BF18">
            <v>1.6</v>
          </cell>
          <cell r="BG18">
            <v>7.74</v>
          </cell>
          <cell r="BH18">
            <v>2.2210000000000001</v>
          </cell>
          <cell r="BI18">
            <v>1.6120000000000001</v>
          </cell>
          <cell r="BJ18">
            <v>7.4800000000000005E-2</v>
          </cell>
          <cell r="BK18">
            <v>5.4800000000000001E-2</v>
          </cell>
          <cell r="BL18">
            <v>8.0799999999999997E-2</v>
          </cell>
          <cell r="BM18">
            <v>1.7399999999999999E-2</v>
          </cell>
          <cell r="BN18">
            <v>0.61</v>
          </cell>
          <cell r="BO18">
            <v>-1.5620000000000001</v>
          </cell>
          <cell r="BP18">
            <v>1.6</v>
          </cell>
          <cell r="BQ18">
            <v>8.8000000000000007</v>
          </cell>
          <cell r="BR18">
            <v>3.54</v>
          </cell>
          <cell r="BS18">
            <v>1.61</v>
          </cell>
          <cell r="BT18">
            <v>0.59014305997050398</v>
          </cell>
          <cell r="BU18">
            <v>9.1172775562572597E-2</v>
          </cell>
          <cell r="BV18">
            <v>3.7999999999999999E-2</v>
          </cell>
          <cell r="BW18">
            <v>0</v>
          </cell>
          <cell r="BX18">
            <v>1.0999999999999999E-2</v>
          </cell>
          <cell r="BY18">
            <v>-1.6</v>
          </cell>
          <cell r="BZ18">
            <v>1.6</v>
          </cell>
          <cell r="CA18">
            <v>5.9</v>
          </cell>
          <cell r="CB18">
            <v>2.4079999999999999</v>
          </cell>
          <cell r="CC18">
            <v>1.6120000000000001</v>
          </cell>
          <cell r="CD18">
            <v>8.09E-2</v>
          </cell>
          <cell r="CE18">
            <v>1.9099999999999999E-2</v>
          </cell>
          <cell r="CF18">
            <v>1.4E-2</v>
          </cell>
          <cell r="CG18">
            <v>1.01E-2</v>
          </cell>
          <cell r="CH18">
            <v>0.56000000000000005</v>
          </cell>
          <cell r="CI18">
            <v>-1.5880000000000001</v>
          </cell>
          <cell r="CJ18">
            <v>1.6</v>
          </cell>
          <cell r="CK18">
            <v>5.2359999999999998</v>
          </cell>
          <cell r="CL18">
            <v>9.1660000000000004</v>
          </cell>
          <cell r="CM18">
            <v>1.61</v>
          </cell>
          <cell r="CN18">
            <v>0.96</v>
          </cell>
          <cell r="CO18">
            <v>0.9</v>
          </cell>
          <cell r="CP18">
            <v>0.49</v>
          </cell>
          <cell r="CQ18">
            <v>0.25</v>
          </cell>
          <cell r="CR18">
            <v>0.51</v>
          </cell>
          <cell r="CS18">
            <v>-1.46</v>
          </cell>
          <cell r="CT18">
            <v>1.6</v>
          </cell>
          <cell r="CU18">
            <v>5.36</v>
          </cell>
          <cell r="CV18">
            <v>3.43</v>
          </cell>
          <cell r="CW18">
            <v>1.6</v>
          </cell>
          <cell r="CX18">
            <v>3699708.32</v>
          </cell>
          <cell r="CY18">
            <v>11910270.300000001</v>
          </cell>
          <cell r="CZ18">
            <v>0.28999999999999998</v>
          </cell>
          <cell r="DA18">
            <v>2109946.7999999998</v>
          </cell>
          <cell r="DB18">
            <v>0.14000000000000001</v>
          </cell>
          <cell r="DC18">
            <v>2055653.06</v>
          </cell>
          <cell r="DD18">
            <v>0.12</v>
          </cell>
          <cell r="DE18">
            <v>2681579.86</v>
          </cell>
          <cell r="DF18">
            <v>0.03</v>
          </cell>
          <cell r="DG18">
            <v>4878808.8600000003</v>
          </cell>
          <cell r="DH18">
            <v>0.49</v>
          </cell>
          <cell r="DI18">
            <v>-1.58</v>
          </cell>
          <cell r="DJ18">
            <v>1.6</v>
          </cell>
          <cell r="DK18">
            <v>12431685.720000001</v>
          </cell>
        </row>
        <row r="19">
          <cell r="A19" t="str">
            <v>2021-03</v>
          </cell>
          <cell r="B19">
            <v>5.0999999999999996</v>
          </cell>
          <cell r="C19">
            <v>3.45</v>
          </cell>
          <cell r="D19">
            <v>1.59</v>
          </cell>
          <cell r="E19">
            <v>0.26</v>
          </cell>
          <cell r="F19">
            <v>0.15</v>
          </cell>
          <cell r="G19">
            <v>0.02</v>
          </cell>
          <cell r="H19">
            <v>0.01</v>
          </cell>
          <cell r="I19">
            <v>0.42</v>
          </cell>
          <cell r="J19">
            <v>-1.58</v>
          </cell>
          <cell r="K19">
            <v>1.59</v>
          </cell>
          <cell r="L19">
            <v>4.5</v>
          </cell>
          <cell r="M19">
            <v>2.1109</v>
          </cell>
          <cell r="N19">
            <v>1.6</v>
          </cell>
          <cell r="O19">
            <v>0.05</v>
          </cell>
          <cell r="P19">
            <v>0.15</v>
          </cell>
          <cell r="Q19">
            <v>0.12</v>
          </cell>
          <cell r="R19">
            <v>0.03</v>
          </cell>
          <cell r="S19">
            <v>0.4</v>
          </cell>
          <cell r="T19">
            <v>-1.58</v>
          </cell>
          <cell r="U19">
            <v>1.6</v>
          </cell>
          <cell r="V19">
            <v>4.5806074140276003</v>
          </cell>
          <cell r="W19">
            <v>3.5465469985064502</v>
          </cell>
          <cell r="X19">
            <v>1.61278324687371</v>
          </cell>
          <cell r="Y19">
            <v>0.513695705375941</v>
          </cell>
          <cell r="Z19">
            <v>0.29498845975163002</v>
          </cell>
          <cell r="AA19">
            <v>0.111927830745992</v>
          </cell>
          <cell r="AB19">
            <v>5.6060955990294703E-2</v>
          </cell>
          <cell r="AC19">
            <v>0.443246570191343</v>
          </cell>
          <cell r="AD19">
            <v>-1.5738672960736</v>
          </cell>
          <cell r="AE19">
            <v>1.5868764341156001</v>
          </cell>
          <cell r="AF19">
            <v>4.29</v>
          </cell>
          <cell r="AG19">
            <v>4.03</v>
          </cell>
          <cell r="AH19">
            <v>1.6</v>
          </cell>
          <cell r="AI19">
            <v>0.53</v>
          </cell>
          <cell r="AJ19">
            <v>0.35</v>
          </cell>
          <cell r="AK19">
            <v>0.27</v>
          </cell>
          <cell r="AL19">
            <v>0.05</v>
          </cell>
          <cell r="AM19">
            <v>0.83</v>
          </cell>
          <cell r="AN19">
            <v>-1.53</v>
          </cell>
          <cell r="AO19">
            <v>1.6</v>
          </cell>
          <cell r="AW19">
            <v>3.06</v>
          </cell>
          <cell r="AX19">
            <v>4.03</v>
          </cell>
          <cell r="AY19">
            <v>1.61</v>
          </cell>
          <cell r="AZ19">
            <v>0.47</v>
          </cell>
          <cell r="BA19">
            <v>0.45</v>
          </cell>
          <cell r="BB19">
            <v>0.01</v>
          </cell>
          <cell r="BC19">
            <v>0.01</v>
          </cell>
          <cell r="BD19">
            <v>1.32</v>
          </cell>
          <cell r="BE19">
            <v>-1.56</v>
          </cell>
          <cell r="BF19">
            <v>1.6</v>
          </cell>
          <cell r="BG19">
            <v>6.51</v>
          </cell>
          <cell r="BH19">
            <v>2.415</v>
          </cell>
          <cell r="BI19">
            <v>1.6120000000000001</v>
          </cell>
          <cell r="BJ19">
            <v>7.3200000000000001E-2</v>
          </cell>
          <cell r="BK19">
            <v>5.4600000000000003E-2</v>
          </cell>
          <cell r="BL19">
            <v>6.7199999999999996E-2</v>
          </cell>
          <cell r="BM19">
            <v>1.6500000000000001E-2</v>
          </cell>
          <cell r="BN19">
            <v>0.61</v>
          </cell>
          <cell r="BO19">
            <v>-1.569</v>
          </cell>
          <cell r="BP19">
            <v>1.6</v>
          </cell>
          <cell r="BQ19">
            <v>8.9</v>
          </cell>
          <cell r="BR19">
            <v>3.61</v>
          </cell>
          <cell r="BS19">
            <v>1.61</v>
          </cell>
          <cell r="BT19">
            <v>0.501</v>
          </cell>
          <cell r="BU19">
            <v>0.105</v>
          </cell>
          <cell r="BV19">
            <v>3.2000000000000001E-2</v>
          </cell>
          <cell r="BW19">
            <v>8.0000000000000002E-3</v>
          </cell>
          <cell r="BX19">
            <v>0.01</v>
          </cell>
          <cell r="BY19">
            <v>-1.6</v>
          </cell>
          <cell r="BZ19">
            <v>1.6</v>
          </cell>
          <cell r="CA19">
            <v>5.85</v>
          </cell>
          <cell r="CB19">
            <v>2.2799999999999998</v>
          </cell>
          <cell r="CC19">
            <v>1.6120000000000001</v>
          </cell>
          <cell r="CD19">
            <v>9.5799999999999996E-2</v>
          </cell>
          <cell r="CE19">
            <v>1.9199999999999998E-2</v>
          </cell>
          <cell r="CF19">
            <v>1.2999999999999999E-2</v>
          </cell>
          <cell r="CG19">
            <v>1.03E-2</v>
          </cell>
          <cell r="CH19">
            <v>0.56000000000000005</v>
          </cell>
          <cell r="CI19">
            <v>-1.585</v>
          </cell>
          <cell r="CJ19">
            <v>1.6</v>
          </cell>
          <cell r="CK19">
            <v>5.37</v>
          </cell>
          <cell r="CL19">
            <v>8.8450000000000006</v>
          </cell>
          <cell r="CM19">
            <v>1.61</v>
          </cell>
          <cell r="CN19">
            <v>0.96</v>
          </cell>
          <cell r="CO19">
            <v>0.97</v>
          </cell>
          <cell r="CP19">
            <v>0.51</v>
          </cell>
          <cell r="CQ19">
            <v>0.25</v>
          </cell>
          <cell r="CR19">
            <v>0.43</v>
          </cell>
          <cell r="CS19">
            <v>-1.46</v>
          </cell>
          <cell r="CT19">
            <v>1.6</v>
          </cell>
          <cell r="CU19">
            <v>5.08</v>
          </cell>
          <cell r="CV19">
            <v>3.34</v>
          </cell>
          <cell r="CW19">
            <v>1.6</v>
          </cell>
          <cell r="CX19">
            <v>4160655.3599999999</v>
          </cell>
          <cell r="CY19">
            <v>12770360.210000001</v>
          </cell>
          <cell r="CZ19">
            <v>0.28000000000000003</v>
          </cell>
          <cell r="DA19">
            <v>2340720.73</v>
          </cell>
          <cell r="DB19">
            <v>0.23</v>
          </cell>
          <cell r="DC19">
            <v>1926855.38</v>
          </cell>
          <cell r="DD19">
            <v>0.1</v>
          </cell>
          <cell r="DE19">
            <v>2917484.23</v>
          </cell>
          <cell r="DF19">
            <v>0.03</v>
          </cell>
          <cell r="DG19">
            <v>5397680.5199999996</v>
          </cell>
          <cell r="DH19">
            <v>0.46</v>
          </cell>
          <cell r="DI19">
            <v>-1.58</v>
          </cell>
          <cell r="DJ19">
            <v>1.59</v>
          </cell>
          <cell r="DK19">
            <v>15287685.210000001</v>
          </cell>
        </row>
        <row r="20">
          <cell r="A20" t="str">
            <v>2021-04</v>
          </cell>
          <cell r="B20">
            <v>5.08</v>
          </cell>
          <cell r="C20">
            <v>3.37</v>
          </cell>
          <cell r="D20">
            <v>1.59</v>
          </cell>
          <cell r="E20">
            <v>0.27</v>
          </cell>
          <cell r="F20">
            <v>0.16</v>
          </cell>
          <cell r="G20">
            <v>0.02</v>
          </cell>
          <cell r="H20">
            <v>0.01</v>
          </cell>
          <cell r="I20">
            <v>0.43</v>
          </cell>
          <cell r="J20">
            <v>-1.58</v>
          </cell>
          <cell r="K20">
            <v>1.59</v>
          </cell>
          <cell r="L20">
            <v>4.4000000000000004</v>
          </cell>
          <cell r="M20">
            <v>2.2400000000000002</v>
          </cell>
          <cell r="N20">
            <v>1.6</v>
          </cell>
          <cell r="O20">
            <v>0.04</v>
          </cell>
          <cell r="P20">
            <v>0.1</v>
          </cell>
          <cell r="Q20">
            <v>0.11</v>
          </cell>
          <cell r="R20">
            <v>0.03</v>
          </cell>
          <cell r="S20">
            <v>0.4</v>
          </cell>
          <cell r="T20">
            <v>-1.58</v>
          </cell>
          <cell r="U20">
            <v>1.6</v>
          </cell>
          <cell r="V20">
            <v>4.6169230805120201</v>
          </cell>
          <cell r="W20">
            <v>3.54821872961372</v>
          </cell>
          <cell r="X20">
            <v>1.65016322510784</v>
          </cell>
          <cell r="Y20">
            <v>0.52945863122835601</v>
          </cell>
          <cell r="Z20">
            <v>0.29965853486749999</v>
          </cell>
          <cell r="AA20">
            <v>0.106268075356426</v>
          </cell>
          <cell r="AB20">
            <v>5.1361124777958601E-2</v>
          </cell>
          <cell r="AC20">
            <v>0.43421444607495902</v>
          </cell>
          <cell r="AD20">
            <v>-1.5575802222591</v>
          </cell>
          <cell r="AE20">
            <v>1.56977235280929</v>
          </cell>
          <cell r="AF20">
            <v>4.01</v>
          </cell>
          <cell r="AG20">
            <v>3.96</v>
          </cell>
          <cell r="AH20">
            <v>1.6</v>
          </cell>
          <cell r="AI20">
            <v>0.55000000000000004</v>
          </cell>
          <cell r="AJ20">
            <v>0.35</v>
          </cell>
          <cell r="AK20">
            <v>0.27</v>
          </cell>
          <cell r="AL20">
            <v>0.05</v>
          </cell>
          <cell r="AM20">
            <v>0.83</v>
          </cell>
          <cell r="AN20">
            <v>-1.53</v>
          </cell>
          <cell r="AO20">
            <v>1.6</v>
          </cell>
          <cell r="AW20">
            <v>3.14</v>
          </cell>
          <cell r="AX20">
            <v>4.1500000000000004</v>
          </cell>
          <cell r="AY20">
            <v>1.61</v>
          </cell>
          <cell r="AZ20">
            <v>0.4</v>
          </cell>
          <cell r="BA20">
            <v>0.3</v>
          </cell>
          <cell r="BB20">
            <v>0.01</v>
          </cell>
          <cell r="BC20">
            <v>0.01</v>
          </cell>
          <cell r="BD20">
            <v>1.4</v>
          </cell>
          <cell r="BE20">
            <v>-1.56</v>
          </cell>
          <cell r="BF20">
            <v>1.6</v>
          </cell>
          <cell r="BG20">
            <v>6.42</v>
          </cell>
          <cell r="BH20">
            <v>2.3330000000000002</v>
          </cell>
          <cell r="BI20">
            <v>1.6120000000000001</v>
          </cell>
          <cell r="BJ20">
            <v>6.8500000000000005E-2</v>
          </cell>
          <cell r="BK20">
            <v>5.5199999999999999E-2</v>
          </cell>
          <cell r="BL20">
            <v>7.1400000000000005E-2</v>
          </cell>
          <cell r="BM20">
            <v>1.72E-2</v>
          </cell>
          <cell r="BN20">
            <v>0.56999999999999995</v>
          </cell>
          <cell r="BO20">
            <v>-1.5760000000000001</v>
          </cell>
          <cell r="BP20">
            <v>1.6</v>
          </cell>
          <cell r="BQ20">
            <v>8.8000000000000007</v>
          </cell>
          <cell r="BR20">
            <v>3.46</v>
          </cell>
          <cell r="BS20">
            <v>1.61</v>
          </cell>
          <cell r="BT20">
            <v>1.28</v>
          </cell>
          <cell r="BU20">
            <v>9.1999999999999998E-2</v>
          </cell>
          <cell r="BV20">
            <v>3.4000000000000002E-2</v>
          </cell>
          <cell r="BW20">
            <v>4.0000000000000001E-3</v>
          </cell>
          <cell r="BX20">
            <v>0.01</v>
          </cell>
          <cell r="BY20">
            <v>-1.6</v>
          </cell>
          <cell r="BZ20">
            <v>1.6</v>
          </cell>
          <cell r="CA20">
            <v>5.85</v>
          </cell>
          <cell r="CB20">
            <v>2.16</v>
          </cell>
          <cell r="CC20">
            <v>1.6120000000000001</v>
          </cell>
          <cell r="CD20">
            <v>4.3400000000000001E-2</v>
          </cell>
          <cell r="CE20">
            <v>1.9300000000000001E-2</v>
          </cell>
          <cell r="CF20">
            <v>1.2800000000000001E-2</v>
          </cell>
          <cell r="CG20">
            <v>1.23E-2</v>
          </cell>
          <cell r="CH20">
            <v>0.54</v>
          </cell>
          <cell r="CI20">
            <v>-1.5860000000000001</v>
          </cell>
          <cell r="CJ20">
            <v>1.6</v>
          </cell>
          <cell r="CK20">
            <v>5.19</v>
          </cell>
          <cell r="CL20">
            <v>8.98</v>
          </cell>
          <cell r="CM20">
            <v>1.61</v>
          </cell>
          <cell r="CN20">
            <v>0.89</v>
          </cell>
          <cell r="CO20">
            <v>0.83</v>
          </cell>
          <cell r="CP20">
            <v>0.52</v>
          </cell>
          <cell r="CQ20">
            <v>0.26</v>
          </cell>
          <cell r="CR20">
            <v>0.45</v>
          </cell>
          <cell r="CS20">
            <v>-1.47</v>
          </cell>
          <cell r="CT20">
            <v>1.6</v>
          </cell>
          <cell r="CU20">
            <v>5.09</v>
          </cell>
          <cell r="CV20">
            <v>3.31</v>
          </cell>
          <cell r="CW20">
            <v>1.62</v>
          </cell>
          <cell r="CX20">
            <v>4095146.7</v>
          </cell>
          <cell r="CY20">
            <v>11753193.560000001</v>
          </cell>
          <cell r="CZ20">
            <v>0.24</v>
          </cell>
          <cell r="DA20">
            <v>2261217.9500000002</v>
          </cell>
          <cell r="DB20">
            <v>0.19</v>
          </cell>
          <cell r="DC20">
            <v>1638041.29</v>
          </cell>
          <cell r="DD20">
            <v>0.1</v>
          </cell>
          <cell r="DE20">
            <v>2529881.41</v>
          </cell>
          <cell r="DF20">
            <v>0.03</v>
          </cell>
          <cell r="DG20">
            <v>5148647.21</v>
          </cell>
          <cell r="DH20">
            <v>0.46</v>
          </cell>
          <cell r="DI20">
            <v>-1.57</v>
          </cell>
          <cell r="DJ20">
            <v>1.59</v>
          </cell>
          <cell r="DK20">
            <v>14684444.91</v>
          </cell>
        </row>
        <row r="21">
          <cell r="A21" t="str">
            <v>2021-05</v>
          </cell>
          <cell r="B21">
            <v>5</v>
          </cell>
          <cell r="C21">
            <v>3.4</v>
          </cell>
          <cell r="D21">
            <v>1.59</v>
          </cell>
          <cell r="E21">
            <v>0.27</v>
          </cell>
          <cell r="F21">
            <v>0.15</v>
          </cell>
          <cell r="G21">
            <v>0.02</v>
          </cell>
          <cell r="H21">
            <v>0.01</v>
          </cell>
          <cell r="I21">
            <v>0.42</v>
          </cell>
          <cell r="J21">
            <v>-1.58</v>
          </cell>
          <cell r="K21">
            <v>1.59</v>
          </cell>
          <cell r="L21">
            <v>4.5</v>
          </cell>
          <cell r="M21">
            <v>2.1842000000000001</v>
          </cell>
          <cell r="N21">
            <v>1.6</v>
          </cell>
          <cell r="O21">
            <v>4.0300000000000002E-2</v>
          </cell>
          <cell r="P21">
            <v>0.1</v>
          </cell>
          <cell r="Q21">
            <v>0.1</v>
          </cell>
          <cell r="R21">
            <v>0.03</v>
          </cell>
          <cell r="S21">
            <v>1.1000000000000001</v>
          </cell>
          <cell r="T21">
            <v>-1.57</v>
          </cell>
          <cell r="U21">
            <v>1.6</v>
          </cell>
          <cell r="V21">
            <v>4.7413115422640297</v>
          </cell>
          <cell r="W21">
            <v>3.62191215725661</v>
          </cell>
          <cell r="X21">
            <v>1.6106913930062201</v>
          </cell>
          <cell r="Y21">
            <v>0.47557847425880101</v>
          </cell>
          <cell r="Z21">
            <v>0.30619632186576701</v>
          </cell>
          <cell r="AA21">
            <v>9.7441139508333996E-2</v>
          </cell>
          <cell r="AB21">
            <v>4.6635205125791397E-2</v>
          </cell>
          <cell r="AC21">
            <v>0.42574329159127</v>
          </cell>
          <cell r="AD21">
            <v>-1.60021830852794</v>
          </cell>
          <cell r="AE21">
            <v>1.61190097425735</v>
          </cell>
          <cell r="AF21">
            <v>4.18</v>
          </cell>
          <cell r="AG21">
            <v>4.17</v>
          </cell>
          <cell r="AH21">
            <v>1.6</v>
          </cell>
          <cell r="AI21">
            <v>0.5</v>
          </cell>
          <cell r="AJ21">
            <v>0.38</v>
          </cell>
          <cell r="AK21">
            <v>0.27</v>
          </cell>
          <cell r="AL21">
            <v>0.06</v>
          </cell>
          <cell r="AM21">
            <v>0.86</v>
          </cell>
          <cell r="AN21">
            <v>-1.54</v>
          </cell>
          <cell r="AO21">
            <v>1.6</v>
          </cell>
          <cell r="AW21">
            <v>2.98</v>
          </cell>
          <cell r="AX21">
            <v>3.75</v>
          </cell>
          <cell r="AY21">
            <v>1.61</v>
          </cell>
          <cell r="AZ21">
            <v>0.38</v>
          </cell>
          <cell r="BA21">
            <v>0.51</v>
          </cell>
          <cell r="BB21">
            <v>0.01</v>
          </cell>
          <cell r="BC21">
            <v>0.01</v>
          </cell>
          <cell r="BD21">
            <v>1.37</v>
          </cell>
          <cell r="BE21">
            <v>-1.56</v>
          </cell>
          <cell r="BF21">
            <v>1.6</v>
          </cell>
          <cell r="BG21">
            <v>6.29</v>
          </cell>
          <cell r="BH21">
            <v>2.2690000000000001</v>
          </cell>
          <cell r="BI21">
            <v>1.6120000000000001</v>
          </cell>
          <cell r="BJ21">
            <v>7.1400000000000005E-2</v>
          </cell>
          <cell r="BK21">
            <v>5.45E-2</v>
          </cell>
          <cell r="BL21">
            <v>6.0499999999999998E-2</v>
          </cell>
          <cell r="BM21">
            <v>1.4999999999999999E-2</v>
          </cell>
          <cell r="BN21">
            <v>0.56999999999999995</v>
          </cell>
          <cell r="BO21">
            <v>-1.575</v>
          </cell>
          <cell r="BP21">
            <v>1.6</v>
          </cell>
          <cell r="BQ21">
            <v>9.0564959999999992</v>
          </cell>
          <cell r="BR21">
            <v>3.3107869999999999</v>
          </cell>
          <cell r="BS21">
            <v>1.6117999999999999</v>
          </cell>
          <cell r="BT21">
            <v>0.3</v>
          </cell>
          <cell r="BU21">
            <v>0.104</v>
          </cell>
          <cell r="BV21">
            <v>0.03</v>
          </cell>
          <cell r="BW21">
            <v>4.0000000000000001E-3</v>
          </cell>
          <cell r="BX21">
            <v>0.01</v>
          </cell>
          <cell r="BY21">
            <v>-1.6</v>
          </cell>
          <cell r="BZ21">
            <v>1.6</v>
          </cell>
          <cell r="CA21">
            <v>5.92</v>
          </cell>
          <cell r="CB21">
            <v>2.4620000000000002</v>
          </cell>
          <cell r="CC21">
            <v>1.6120000000000001</v>
          </cell>
          <cell r="CD21">
            <v>4.7399999999999998E-2</v>
          </cell>
          <cell r="CE21">
            <v>1.9199999999999998E-2</v>
          </cell>
          <cell r="CF21">
            <v>1.44E-2</v>
          </cell>
          <cell r="CG21">
            <v>1.09E-2</v>
          </cell>
          <cell r="CH21">
            <v>0.54</v>
          </cell>
          <cell r="CI21">
            <v>-1.5860000000000001</v>
          </cell>
          <cell r="CJ21">
            <v>1.6</v>
          </cell>
          <cell r="CK21">
            <v>5.19</v>
          </cell>
          <cell r="CL21">
            <v>9.07</v>
          </cell>
          <cell r="CM21">
            <v>1.61</v>
          </cell>
          <cell r="CN21">
            <v>0.92</v>
          </cell>
          <cell r="CO21">
            <v>0.84</v>
          </cell>
          <cell r="CP21">
            <v>0.51</v>
          </cell>
          <cell r="CQ21">
            <v>0.25</v>
          </cell>
          <cell r="CR21">
            <v>0.32</v>
          </cell>
          <cell r="CS21">
            <v>-1.5</v>
          </cell>
          <cell r="CT21">
            <v>1.6</v>
          </cell>
          <cell r="CU21">
            <v>5.1100000000000003</v>
          </cell>
          <cell r="CV21">
            <v>3.32</v>
          </cell>
          <cell r="CW21">
            <v>1.6</v>
          </cell>
          <cell r="CX21">
            <v>3927603.44</v>
          </cell>
          <cell r="CY21">
            <v>14201842.76</v>
          </cell>
          <cell r="CZ21">
            <v>0.22</v>
          </cell>
          <cell r="DA21">
            <v>2463650.38</v>
          </cell>
          <cell r="DB21">
            <v>0.21</v>
          </cell>
          <cell r="DC21">
            <v>1733056.03</v>
          </cell>
          <cell r="DD21">
            <v>0.09</v>
          </cell>
          <cell r="DE21">
            <v>2986716.62</v>
          </cell>
          <cell r="DF21">
            <v>0.02</v>
          </cell>
          <cell r="DG21">
            <v>6824171.8700000001</v>
          </cell>
          <cell r="DH21">
            <v>0.5</v>
          </cell>
          <cell r="DI21">
            <v>-1.59</v>
          </cell>
          <cell r="DJ21">
            <v>1.6</v>
          </cell>
          <cell r="DK21">
            <v>17452849.969999999</v>
          </cell>
        </row>
        <row r="22">
          <cell r="A22" t="str">
            <v>2021-06</v>
          </cell>
          <cell r="B22">
            <v>5.15</v>
          </cell>
          <cell r="C22">
            <v>3.4</v>
          </cell>
          <cell r="D22">
            <v>1.59</v>
          </cell>
          <cell r="E22">
            <v>0.28000000000000003</v>
          </cell>
          <cell r="F22">
            <v>0.15</v>
          </cell>
          <cell r="G22">
            <v>0.02</v>
          </cell>
          <cell r="H22">
            <v>0.01</v>
          </cell>
          <cell r="I22">
            <v>0.43</v>
          </cell>
          <cell r="J22">
            <v>-1.58</v>
          </cell>
          <cell r="K22">
            <v>1.59</v>
          </cell>
          <cell r="L22">
            <v>4.5999999999999996</v>
          </cell>
          <cell r="M22">
            <v>2.35</v>
          </cell>
          <cell r="N22">
            <v>1.6</v>
          </cell>
          <cell r="O22">
            <v>0.03</v>
          </cell>
          <cell r="P22">
            <v>0.2</v>
          </cell>
          <cell r="Q22">
            <v>0.1</v>
          </cell>
          <cell r="R22">
            <v>0.02</v>
          </cell>
          <cell r="S22">
            <v>1.5</v>
          </cell>
          <cell r="T22">
            <v>-1.56</v>
          </cell>
          <cell r="U22">
            <v>1.6</v>
          </cell>
          <cell r="V22">
            <v>4.9000000000000004</v>
          </cell>
          <cell r="W22">
            <v>3.77</v>
          </cell>
          <cell r="X22">
            <v>1.61</v>
          </cell>
          <cell r="Y22">
            <v>0.49</v>
          </cell>
          <cell r="Z22">
            <v>0.3</v>
          </cell>
          <cell r="AA22">
            <v>0.1</v>
          </cell>
          <cell r="AB22">
            <v>0.05</v>
          </cell>
          <cell r="AC22">
            <v>0.44</v>
          </cell>
          <cell r="AD22">
            <v>-1.6</v>
          </cell>
          <cell r="AE22">
            <v>1.61</v>
          </cell>
          <cell r="AF22">
            <v>4.29</v>
          </cell>
          <cell r="AG22">
            <v>4.22</v>
          </cell>
          <cell r="AH22">
            <v>1.6</v>
          </cell>
          <cell r="AI22">
            <v>0.55000000000000004</v>
          </cell>
          <cell r="AJ22">
            <v>0.37</v>
          </cell>
          <cell r="AK22">
            <v>0.25</v>
          </cell>
          <cell r="AL22">
            <v>0.05</v>
          </cell>
          <cell r="AM22">
            <v>0.94</v>
          </cell>
          <cell r="AN22">
            <v>-1.55</v>
          </cell>
          <cell r="AO22">
            <v>1.6</v>
          </cell>
          <cell r="AW22">
            <v>2.93</v>
          </cell>
          <cell r="AX22">
            <v>3.57</v>
          </cell>
          <cell r="AY22">
            <v>1.61</v>
          </cell>
          <cell r="AZ22">
            <v>0.39</v>
          </cell>
          <cell r="BA22">
            <v>0.6</v>
          </cell>
          <cell r="BB22">
            <v>0.01</v>
          </cell>
          <cell r="BC22">
            <v>0.01</v>
          </cell>
          <cell r="BD22">
            <v>1.24</v>
          </cell>
          <cell r="BE22">
            <v>-1.57</v>
          </cell>
          <cell r="BF22">
            <v>1.6</v>
          </cell>
          <cell r="BG22">
            <v>6.45</v>
          </cell>
          <cell r="BH22">
            <v>2.331</v>
          </cell>
          <cell r="BI22">
            <v>1.6120000000000001</v>
          </cell>
          <cell r="BJ22">
            <v>7.5399999999999995E-2</v>
          </cell>
          <cell r="BK22">
            <v>5.4399999999999997E-2</v>
          </cell>
          <cell r="BL22">
            <v>5.28E-2</v>
          </cell>
          <cell r="BM22">
            <v>1.6299999999999999E-2</v>
          </cell>
          <cell r="BN22">
            <v>0.56999999999999995</v>
          </cell>
          <cell r="BO22">
            <v>-1.5780000000000001</v>
          </cell>
          <cell r="BP22">
            <v>1.6</v>
          </cell>
          <cell r="BQ22">
            <v>8.93</v>
          </cell>
          <cell r="BR22">
            <v>3.3</v>
          </cell>
          <cell r="BS22">
            <v>1.61</v>
          </cell>
          <cell r="BT22">
            <v>0.66</v>
          </cell>
          <cell r="BU22">
            <v>0.152</v>
          </cell>
          <cell r="BV22">
            <v>7.1999999999999995E-2</v>
          </cell>
          <cell r="BW22">
            <v>0</v>
          </cell>
          <cell r="BX22">
            <v>4.8000000000000001E-2</v>
          </cell>
          <cell r="BY22">
            <v>-1.6</v>
          </cell>
          <cell r="BZ22">
            <v>1.6</v>
          </cell>
          <cell r="CA22">
            <v>5.93</v>
          </cell>
          <cell r="CB22">
            <v>2.4729999999999999</v>
          </cell>
          <cell r="CC22">
            <v>1.6120000000000001</v>
          </cell>
          <cell r="CD22">
            <v>3.6600000000000001E-2</v>
          </cell>
          <cell r="CE22">
            <v>1.9199999999999998E-2</v>
          </cell>
          <cell r="CF22">
            <v>3.1E-2</v>
          </cell>
          <cell r="CG22">
            <v>1.0200000000000001E-2</v>
          </cell>
          <cell r="CH22">
            <v>0.55000000000000004</v>
          </cell>
          <cell r="CI22">
            <v>-1.5860000000000001</v>
          </cell>
          <cell r="CJ22">
            <v>1.6</v>
          </cell>
          <cell r="CK22">
            <v>5.39</v>
          </cell>
          <cell r="CL22">
            <v>8.89</v>
          </cell>
          <cell r="CM22">
            <v>1.61</v>
          </cell>
          <cell r="CN22">
            <v>1.03</v>
          </cell>
          <cell r="CO22">
            <v>0.98</v>
          </cell>
          <cell r="CP22">
            <v>0.51</v>
          </cell>
          <cell r="CQ22">
            <v>0.25</v>
          </cell>
          <cell r="CR22">
            <v>0.28999999999999998</v>
          </cell>
          <cell r="CS22">
            <v>-1.51</v>
          </cell>
          <cell r="CT22">
            <v>1.6</v>
          </cell>
          <cell r="CU22">
            <v>5.24</v>
          </cell>
          <cell r="CV22">
            <v>3.36</v>
          </cell>
          <cell r="CW22">
            <v>1.6</v>
          </cell>
          <cell r="CX22">
            <v>4602050.45</v>
          </cell>
          <cell r="CY22">
            <v>15835029.15</v>
          </cell>
          <cell r="CZ22">
            <v>0.23</v>
          </cell>
          <cell r="DA22">
            <v>3471716.18</v>
          </cell>
          <cell r="DB22">
            <v>0.3</v>
          </cell>
          <cell r="DC22">
            <v>1927791.62</v>
          </cell>
          <cell r="DD22">
            <v>0.09</v>
          </cell>
          <cell r="DE22">
            <v>3059137.5</v>
          </cell>
          <cell r="DF22">
            <v>0.02</v>
          </cell>
          <cell r="DG22">
            <v>7160241.8200000003</v>
          </cell>
          <cell r="DH22">
            <v>0.52</v>
          </cell>
          <cell r="DI22">
            <v>-1.59</v>
          </cell>
          <cell r="DJ22">
            <v>1.6</v>
          </cell>
          <cell r="DK22">
            <v>17787105.280000001</v>
          </cell>
        </row>
        <row r="23">
          <cell r="A23" t="str">
            <v>2021-07</v>
          </cell>
          <cell r="B23">
            <v>5.0999999999999996</v>
          </cell>
          <cell r="C23">
            <v>3.35</v>
          </cell>
          <cell r="D23">
            <v>1.59</v>
          </cell>
          <cell r="E23">
            <v>0.25</v>
          </cell>
          <cell r="F23">
            <v>0.15</v>
          </cell>
          <cell r="G23">
            <v>0.02</v>
          </cell>
          <cell r="H23">
            <v>0.01</v>
          </cell>
          <cell r="I23">
            <v>0.42</v>
          </cell>
          <cell r="J23">
            <v>-1.58</v>
          </cell>
          <cell r="K23">
            <v>1.59</v>
          </cell>
          <cell r="L23">
            <v>4.5</v>
          </cell>
          <cell r="M23">
            <v>2.3628</v>
          </cell>
          <cell r="N23">
            <v>1.6</v>
          </cell>
          <cell r="O23">
            <v>0.03</v>
          </cell>
          <cell r="P23">
            <v>0.19</v>
          </cell>
          <cell r="Q23">
            <v>0.11</v>
          </cell>
          <cell r="R23">
            <v>0.02</v>
          </cell>
          <cell r="S23">
            <v>1.1000000000000001</v>
          </cell>
          <cell r="T23">
            <v>-1.57</v>
          </cell>
          <cell r="U23">
            <v>1.6</v>
          </cell>
          <cell r="V23">
            <v>5.0199999999999996</v>
          </cell>
          <cell r="W23">
            <v>3.76</v>
          </cell>
          <cell r="X23">
            <v>1.61</v>
          </cell>
          <cell r="Y23">
            <v>0.5</v>
          </cell>
          <cell r="Z23">
            <v>0.28999999999999998</v>
          </cell>
          <cell r="AA23">
            <v>0.1</v>
          </cell>
          <cell r="AB23">
            <v>0.05</v>
          </cell>
          <cell r="AC23">
            <v>0.44</v>
          </cell>
          <cell r="AD23">
            <v>-1.6</v>
          </cell>
          <cell r="AE23">
            <v>1.61</v>
          </cell>
          <cell r="AF23">
            <v>4.05</v>
          </cell>
          <cell r="AG23">
            <v>4.07</v>
          </cell>
          <cell r="AH23">
            <v>1.6</v>
          </cell>
          <cell r="AI23">
            <v>0.47</v>
          </cell>
          <cell r="AJ23">
            <v>0.38</v>
          </cell>
          <cell r="AK23">
            <v>0.26</v>
          </cell>
          <cell r="AL23">
            <v>0.05</v>
          </cell>
          <cell r="AM23">
            <v>0.87</v>
          </cell>
          <cell r="AN23">
            <v>-1.55</v>
          </cell>
          <cell r="AO23">
            <v>1.6</v>
          </cell>
          <cell r="AW23">
            <v>3</v>
          </cell>
          <cell r="AX23">
            <v>3.76</v>
          </cell>
          <cell r="AY23">
            <v>1.61</v>
          </cell>
          <cell r="AZ23">
            <v>0.52</v>
          </cell>
          <cell r="BA23">
            <v>0.43</v>
          </cell>
          <cell r="BB23">
            <v>0.01</v>
          </cell>
          <cell r="BC23">
            <v>0.01</v>
          </cell>
          <cell r="BD23">
            <v>1.36</v>
          </cell>
          <cell r="BE23">
            <v>-1.56</v>
          </cell>
          <cell r="BF23">
            <v>1.6</v>
          </cell>
          <cell r="BG23">
            <v>6.17</v>
          </cell>
          <cell r="BH23">
            <v>2.3450000000000002</v>
          </cell>
          <cell r="BI23">
            <v>1.6120000000000001</v>
          </cell>
          <cell r="BJ23">
            <v>7.8700000000000006E-2</v>
          </cell>
          <cell r="BK23">
            <v>5.4100000000000002E-2</v>
          </cell>
          <cell r="BL23">
            <v>6.0900000000000003E-2</v>
          </cell>
          <cell r="BM23">
            <v>1.6299999999999999E-2</v>
          </cell>
          <cell r="BN23">
            <v>0.57999999999999996</v>
          </cell>
          <cell r="BO23">
            <v>-1.5780000000000001</v>
          </cell>
          <cell r="BP23">
            <v>1.6</v>
          </cell>
          <cell r="BQ23">
            <v>8.8080370000000006</v>
          </cell>
          <cell r="BR23">
            <v>3.2956089999999998</v>
          </cell>
          <cell r="BS23">
            <v>1.6117999999999999</v>
          </cell>
          <cell r="BT23">
            <v>1.1659999999999999</v>
          </cell>
          <cell r="BU23">
            <v>0.152</v>
          </cell>
          <cell r="BV23">
            <v>6.2E-2</v>
          </cell>
          <cell r="BW23">
            <v>0</v>
          </cell>
          <cell r="BX23">
            <v>5.7000000000000002E-2</v>
          </cell>
          <cell r="BY23">
            <v>-1.6</v>
          </cell>
          <cell r="BZ23">
            <v>1.6</v>
          </cell>
          <cell r="CA23">
            <v>5.63</v>
          </cell>
          <cell r="CB23">
            <v>2.387</v>
          </cell>
          <cell r="CC23">
            <v>1.6120000000000001</v>
          </cell>
          <cell r="CD23">
            <v>4.7600000000000003E-2</v>
          </cell>
          <cell r="CE23">
            <v>2.0500000000000001E-2</v>
          </cell>
          <cell r="CF23">
            <v>1.44E-2</v>
          </cell>
          <cell r="CG23">
            <v>1.24E-2</v>
          </cell>
          <cell r="CH23">
            <v>0.56000000000000005</v>
          </cell>
          <cell r="CI23">
            <v>-1.5840000000000001</v>
          </cell>
          <cell r="CJ23">
            <v>1.6</v>
          </cell>
          <cell r="CK23">
            <v>5.35</v>
          </cell>
          <cell r="CL23">
            <v>8.74</v>
          </cell>
          <cell r="CM23">
            <v>1.61</v>
          </cell>
          <cell r="CN23">
            <v>1</v>
          </cell>
          <cell r="CO23">
            <v>0.81</v>
          </cell>
          <cell r="CP23">
            <v>0.48</v>
          </cell>
          <cell r="CQ23">
            <v>0.25</v>
          </cell>
          <cell r="CR23">
            <v>0.81</v>
          </cell>
          <cell r="CS23">
            <v>-1.39</v>
          </cell>
          <cell r="CT23">
            <v>1.6</v>
          </cell>
          <cell r="CU23">
            <v>5.2</v>
          </cell>
          <cell r="CV23">
            <v>3.37</v>
          </cell>
          <cell r="CW23">
            <v>1.6</v>
          </cell>
          <cell r="CX23">
            <v>4103645.88</v>
          </cell>
          <cell r="CY23">
            <v>14943086.66</v>
          </cell>
          <cell r="CZ23">
            <v>0.2</v>
          </cell>
          <cell r="DA23">
            <v>3053536.87</v>
          </cell>
          <cell r="DB23">
            <v>0.18</v>
          </cell>
          <cell r="DC23">
            <v>1488397.03</v>
          </cell>
          <cell r="DD23">
            <v>0.09</v>
          </cell>
          <cell r="DE23">
            <v>2724091.55</v>
          </cell>
          <cell r="DF23">
            <v>0.02</v>
          </cell>
          <cell r="DG23">
            <v>7435034.4900000002</v>
          </cell>
          <cell r="DH23">
            <v>0.53</v>
          </cell>
          <cell r="DI23">
            <v>-1.59</v>
          </cell>
          <cell r="DJ23">
            <v>1.6</v>
          </cell>
          <cell r="DK23">
            <v>16428899.42</v>
          </cell>
        </row>
        <row r="24">
          <cell r="A24" t="str">
            <v>2021-08</v>
          </cell>
          <cell r="B24">
            <v>5.0599999999999996</v>
          </cell>
          <cell r="C24">
            <v>3.48</v>
          </cell>
          <cell r="D24">
            <v>1.59</v>
          </cell>
          <cell r="E24">
            <v>0.25</v>
          </cell>
          <cell r="F24">
            <v>0.15</v>
          </cell>
          <cell r="G24">
            <v>0.02</v>
          </cell>
          <cell r="H24">
            <v>0.01</v>
          </cell>
          <cell r="I24">
            <v>0.43</v>
          </cell>
          <cell r="J24">
            <v>-1.58</v>
          </cell>
          <cell r="K24">
            <v>1.59</v>
          </cell>
          <cell r="L24">
            <v>4.5999999999999996</v>
          </cell>
          <cell r="M24">
            <v>2.383</v>
          </cell>
          <cell r="N24">
            <v>1.6</v>
          </cell>
          <cell r="O24">
            <v>0.03</v>
          </cell>
          <cell r="P24">
            <v>0.17</v>
          </cell>
          <cell r="Q24">
            <v>0.11</v>
          </cell>
          <cell r="R24">
            <v>0.02</v>
          </cell>
          <cell r="S24">
            <v>1.1000000000000001</v>
          </cell>
          <cell r="T24">
            <v>-1.57</v>
          </cell>
          <cell r="U24">
            <v>1.6</v>
          </cell>
          <cell r="V24">
            <v>4.91</v>
          </cell>
          <cell r="W24">
            <v>3.71</v>
          </cell>
          <cell r="X24">
            <v>1.61</v>
          </cell>
          <cell r="Y24">
            <v>0.52</v>
          </cell>
          <cell r="Z24">
            <v>0.28000000000000003</v>
          </cell>
          <cell r="AA24">
            <v>0.09</v>
          </cell>
          <cell r="AB24">
            <v>0.05</v>
          </cell>
          <cell r="AC24">
            <v>0.43</v>
          </cell>
          <cell r="AD24">
            <v>-1.6</v>
          </cell>
          <cell r="AE24">
            <v>1.61</v>
          </cell>
          <cell r="AF24">
            <v>4.24</v>
          </cell>
          <cell r="AG24">
            <v>4.08</v>
          </cell>
          <cell r="AH24">
            <v>1.6</v>
          </cell>
          <cell r="AI24">
            <v>0.43</v>
          </cell>
          <cell r="AJ24">
            <v>0.38</v>
          </cell>
          <cell r="AK24">
            <v>0.27</v>
          </cell>
          <cell r="AL24">
            <v>0.05</v>
          </cell>
          <cell r="AM24">
            <v>0.86</v>
          </cell>
          <cell r="AN24">
            <v>-1.54</v>
          </cell>
          <cell r="AO24">
            <v>1.6</v>
          </cell>
          <cell r="AW24">
            <v>3.19</v>
          </cell>
          <cell r="AX24">
            <v>3.9</v>
          </cell>
          <cell r="AY24">
            <v>1.61</v>
          </cell>
          <cell r="AZ24">
            <v>0.52</v>
          </cell>
          <cell r="BA24">
            <v>0.52</v>
          </cell>
          <cell r="BB24">
            <v>0.01</v>
          </cell>
          <cell r="BC24">
            <v>0.01</v>
          </cell>
          <cell r="BD24">
            <v>1.32</v>
          </cell>
          <cell r="BE24">
            <v>-1.56</v>
          </cell>
          <cell r="BF24">
            <v>1.6</v>
          </cell>
          <cell r="BG24">
            <v>6.47</v>
          </cell>
          <cell r="BH24">
            <v>2.355</v>
          </cell>
          <cell r="BI24">
            <v>1.6120000000000001</v>
          </cell>
          <cell r="BJ24">
            <v>7.7700000000000005E-2</v>
          </cell>
          <cell r="BK24">
            <v>5.4800000000000001E-2</v>
          </cell>
          <cell r="BL24">
            <v>5.7000000000000002E-2</v>
          </cell>
          <cell r="BM24">
            <v>1.5699999999999999E-2</v>
          </cell>
          <cell r="BN24">
            <v>0.56999999999999995</v>
          </cell>
          <cell r="BO24">
            <v>-1.577</v>
          </cell>
          <cell r="BP24">
            <v>1.6</v>
          </cell>
          <cell r="BQ24">
            <v>8.75</v>
          </cell>
          <cell r="BR24">
            <v>3.25</v>
          </cell>
          <cell r="BS24">
            <v>1.61</v>
          </cell>
          <cell r="BT24">
            <v>0.92600000000000005</v>
          </cell>
          <cell r="BU24">
            <v>0.155</v>
          </cell>
          <cell r="BV24">
            <v>6.2E-2</v>
          </cell>
          <cell r="BW24">
            <v>1E-3</v>
          </cell>
          <cell r="BX24">
            <v>6.9000000000000006E-2</v>
          </cell>
          <cell r="BY24">
            <v>-1.6</v>
          </cell>
          <cell r="BZ24">
            <v>1.6</v>
          </cell>
          <cell r="CA24">
            <v>5.56</v>
          </cell>
          <cell r="CB24">
            <v>2.3719999999999999</v>
          </cell>
          <cell r="CC24">
            <v>1.6120000000000001</v>
          </cell>
          <cell r="CD24">
            <v>6.7199999999999996E-2</v>
          </cell>
          <cell r="CE24">
            <v>1.9E-2</v>
          </cell>
          <cell r="CF24">
            <v>1.2699999999999999E-2</v>
          </cell>
          <cell r="CG24">
            <v>1.2500000000000001E-2</v>
          </cell>
          <cell r="CH24">
            <v>0.56999999999999995</v>
          </cell>
          <cell r="CI24">
            <v>-1.5860000000000001</v>
          </cell>
          <cell r="CJ24">
            <v>1.6</v>
          </cell>
          <cell r="CK24">
            <v>5.47</v>
          </cell>
          <cell r="CL24">
            <v>9.0500000000000007</v>
          </cell>
          <cell r="CM24">
            <v>1.61</v>
          </cell>
          <cell r="CN24">
            <v>1</v>
          </cell>
          <cell r="CO24">
            <v>0.81</v>
          </cell>
          <cell r="CP24">
            <v>0.48</v>
          </cell>
          <cell r="CQ24">
            <v>0.25</v>
          </cell>
          <cell r="CR24">
            <v>0.81</v>
          </cell>
          <cell r="CS24">
            <v>-1.39</v>
          </cell>
          <cell r="CT24">
            <v>1.6</v>
          </cell>
          <cell r="CU24">
            <v>5.18</v>
          </cell>
          <cell r="CV24">
            <v>3.41</v>
          </cell>
          <cell r="CW24">
            <v>1.6</v>
          </cell>
          <cell r="CX24">
            <v>4293963.33</v>
          </cell>
          <cell r="CY24">
            <v>14394325.210000001</v>
          </cell>
          <cell r="CZ24">
            <v>0.19</v>
          </cell>
          <cell r="DA24">
            <v>3076974.99</v>
          </cell>
          <cell r="DB24">
            <v>0.17</v>
          </cell>
          <cell r="DC24">
            <v>1647779.46</v>
          </cell>
          <cell r="DD24">
            <v>0.09</v>
          </cell>
          <cell r="DE24">
            <v>2583896.85</v>
          </cell>
          <cell r="DF24">
            <v>0.02</v>
          </cell>
          <cell r="DG24">
            <v>6846227.3700000001</v>
          </cell>
          <cell r="DH24">
            <v>0.55000000000000004</v>
          </cell>
          <cell r="DI24">
            <v>-1.58</v>
          </cell>
          <cell r="DJ24">
            <v>1.6</v>
          </cell>
          <cell r="DK24">
            <v>13309185.52</v>
          </cell>
        </row>
        <row r="25">
          <cell r="A25" t="str">
            <v>2021-09</v>
          </cell>
          <cell r="B25">
            <v>5.01</v>
          </cell>
          <cell r="C25">
            <v>3.53</v>
          </cell>
          <cell r="D25">
            <v>1.59</v>
          </cell>
          <cell r="E25">
            <v>0.25</v>
          </cell>
          <cell r="F25">
            <v>0.16</v>
          </cell>
          <cell r="G25">
            <v>0.02</v>
          </cell>
          <cell r="H25">
            <v>0.01</v>
          </cell>
          <cell r="I25">
            <v>0.43</v>
          </cell>
          <cell r="J25">
            <v>-1.58</v>
          </cell>
          <cell r="K25">
            <v>1.59</v>
          </cell>
          <cell r="L25">
            <v>4.7</v>
          </cell>
          <cell r="M25">
            <v>2.1126999999999998</v>
          </cell>
          <cell r="N25">
            <v>1.6</v>
          </cell>
          <cell r="O25">
            <v>0.03</v>
          </cell>
          <cell r="P25">
            <v>0.06</v>
          </cell>
          <cell r="Q25">
            <v>0.12</v>
          </cell>
          <cell r="R25">
            <v>0.04</v>
          </cell>
          <cell r="S25">
            <v>1.2</v>
          </cell>
          <cell r="T25">
            <v>-1.57</v>
          </cell>
          <cell r="U25">
            <v>1.6</v>
          </cell>
          <cell r="V25">
            <v>4.7699999999999996</v>
          </cell>
          <cell r="W25">
            <v>3.21</v>
          </cell>
          <cell r="X25">
            <v>1.61</v>
          </cell>
          <cell r="Y25">
            <v>0.5</v>
          </cell>
          <cell r="Z25">
            <v>0.28999999999999998</v>
          </cell>
          <cell r="AA25">
            <v>0.1</v>
          </cell>
          <cell r="AB25">
            <v>0.04</v>
          </cell>
          <cell r="AC25">
            <v>0.44</v>
          </cell>
          <cell r="AD25">
            <v>-1.6</v>
          </cell>
          <cell r="AE25">
            <v>1.61</v>
          </cell>
          <cell r="AF25">
            <v>3.79</v>
          </cell>
          <cell r="AG25">
            <v>4.3</v>
          </cell>
          <cell r="AH25">
            <v>1.6</v>
          </cell>
          <cell r="AI25">
            <v>0.09</v>
          </cell>
          <cell r="AJ25">
            <v>0.34</v>
          </cell>
          <cell r="AK25">
            <v>0.28000000000000003</v>
          </cell>
          <cell r="AL25">
            <v>0.08</v>
          </cell>
          <cell r="AM25">
            <v>0.93</v>
          </cell>
          <cell r="AN25">
            <v>-1.54</v>
          </cell>
          <cell r="AO25">
            <v>1.6</v>
          </cell>
          <cell r="AW25">
            <v>2.78</v>
          </cell>
          <cell r="AX25">
            <v>4.1100000000000003</v>
          </cell>
          <cell r="AY25">
            <v>1.61</v>
          </cell>
          <cell r="AZ25">
            <v>0.51</v>
          </cell>
          <cell r="BA25">
            <v>0.55000000000000004</v>
          </cell>
          <cell r="BB25">
            <v>0.01</v>
          </cell>
          <cell r="BC25">
            <v>0.01</v>
          </cell>
          <cell r="BD25">
            <v>1.35</v>
          </cell>
          <cell r="BE25">
            <v>-1.56</v>
          </cell>
          <cell r="BF25">
            <v>1.6</v>
          </cell>
          <cell r="BG25">
            <v>5.94</v>
          </cell>
          <cell r="BH25">
            <v>2.7309999999999999</v>
          </cell>
          <cell r="BI25">
            <v>1.6120000000000001</v>
          </cell>
          <cell r="BJ25">
            <v>7.2099999999999997E-2</v>
          </cell>
          <cell r="BK25">
            <v>5.4300000000000001E-2</v>
          </cell>
          <cell r="BL25">
            <v>3.7199999999999997E-2</v>
          </cell>
          <cell r="BM25">
            <v>1.66E-2</v>
          </cell>
          <cell r="BN25">
            <v>0.55000000000000004</v>
          </cell>
          <cell r="BO25">
            <v>-1.575</v>
          </cell>
          <cell r="BP25">
            <v>1.6</v>
          </cell>
          <cell r="BQ25">
            <v>8.8645969999999998</v>
          </cell>
          <cell r="BR25">
            <v>3.3718159999999999</v>
          </cell>
          <cell r="BS25">
            <v>1.6117999999999999</v>
          </cell>
          <cell r="BT25">
            <v>0.98499999999999999</v>
          </cell>
          <cell r="BU25">
            <v>0.19700000000000001</v>
          </cell>
          <cell r="BV25">
            <v>9.2999999999999999E-2</v>
          </cell>
          <cell r="BW25">
            <v>1E-3</v>
          </cell>
          <cell r="BX25">
            <v>7.0000000000000007E-2</v>
          </cell>
          <cell r="BY25">
            <v>-1.599</v>
          </cell>
          <cell r="BZ25">
            <v>1.6</v>
          </cell>
          <cell r="CA25">
            <v>5.56</v>
          </cell>
          <cell r="CB25">
            <v>2.6080000000000001</v>
          </cell>
          <cell r="CC25">
            <v>1.6120000000000001</v>
          </cell>
          <cell r="CD25">
            <v>4.36E-2</v>
          </cell>
          <cell r="CE25">
            <v>1.84E-2</v>
          </cell>
          <cell r="CF25">
            <v>1.5900000000000001E-2</v>
          </cell>
          <cell r="CG25">
            <v>1.0200000000000001E-2</v>
          </cell>
          <cell r="CH25">
            <v>0.53</v>
          </cell>
          <cell r="CI25">
            <v>-1.585</v>
          </cell>
          <cell r="CJ25">
            <v>1.6</v>
          </cell>
          <cell r="CK25">
            <v>5.59</v>
          </cell>
          <cell r="CL25">
            <v>8.83</v>
          </cell>
          <cell r="CM25">
            <v>1.61</v>
          </cell>
          <cell r="CN25">
            <v>1</v>
          </cell>
          <cell r="CO25">
            <v>0.81</v>
          </cell>
          <cell r="CP25">
            <v>0.48</v>
          </cell>
          <cell r="CQ25">
            <v>0.25</v>
          </cell>
          <cell r="CR25">
            <v>0.81</v>
          </cell>
          <cell r="CS25">
            <v>-1.39</v>
          </cell>
          <cell r="CT25">
            <v>1.6</v>
          </cell>
          <cell r="CU25">
            <v>5</v>
          </cell>
          <cell r="CV25">
            <v>3.25</v>
          </cell>
          <cell r="CW25">
            <v>1.6</v>
          </cell>
          <cell r="CX25">
            <v>3113766.01</v>
          </cell>
          <cell r="CY25">
            <v>11304257.310000001</v>
          </cell>
          <cell r="CZ25">
            <v>0.13</v>
          </cell>
          <cell r="DA25">
            <v>4072352.4</v>
          </cell>
          <cell r="DB25">
            <v>0.18</v>
          </cell>
          <cell r="DC25">
            <v>1274094.67</v>
          </cell>
          <cell r="DD25">
            <v>0.09</v>
          </cell>
          <cell r="DE25">
            <v>1935434.15</v>
          </cell>
          <cell r="DF25">
            <v>0.02</v>
          </cell>
          <cell r="DG25">
            <v>3082778.01</v>
          </cell>
          <cell r="DH25">
            <v>0.56999999999999995</v>
          </cell>
          <cell r="DI25">
            <v>-1.58</v>
          </cell>
          <cell r="DJ25">
            <v>1.6</v>
          </cell>
          <cell r="DK25">
            <v>10099564.890000001</v>
          </cell>
        </row>
        <row r="26">
          <cell r="A26" t="str">
            <v>2021-10</v>
          </cell>
          <cell r="B26">
            <v>5.17</v>
          </cell>
          <cell r="C26">
            <v>3.47</v>
          </cell>
          <cell r="D26">
            <v>1.6</v>
          </cell>
          <cell r="E26">
            <v>0.28999999999999998</v>
          </cell>
          <cell r="F26">
            <v>0.16</v>
          </cell>
          <cell r="G26">
            <v>0.02</v>
          </cell>
          <cell r="H26">
            <v>0.01</v>
          </cell>
          <cell r="I26">
            <v>0.44</v>
          </cell>
          <cell r="J26">
            <v>-1.59</v>
          </cell>
          <cell r="K26">
            <v>1.6</v>
          </cell>
          <cell r="L26">
            <v>4.8</v>
          </cell>
          <cell r="M26">
            <v>2.3479000000000001</v>
          </cell>
          <cell r="N26">
            <v>1.6</v>
          </cell>
          <cell r="O26">
            <v>4.02E-2</v>
          </cell>
          <cell r="P26">
            <v>0.05</v>
          </cell>
          <cell r="Q26">
            <v>0.13</v>
          </cell>
          <cell r="R26">
            <v>0.04</v>
          </cell>
          <cell r="S26">
            <v>0.9</v>
          </cell>
          <cell r="T26">
            <v>-1.56</v>
          </cell>
          <cell r="U26">
            <v>1.6</v>
          </cell>
          <cell r="V26">
            <v>4.96</v>
          </cell>
          <cell r="W26">
            <v>3.73</v>
          </cell>
          <cell r="X26">
            <v>1.61</v>
          </cell>
          <cell r="Y26">
            <v>0.51</v>
          </cell>
          <cell r="Z26">
            <v>0.28000000000000003</v>
          </cell>
          <cell r="AA26">
            <v>0.1</v>
          </cell>
          <cell r="AB26">
            <v>0.04</v>
          </cell>
          <cell r="AC26">
            <v>0.42</v>
          </cell>
          <cell r="AD26">
            <v>-1.6</v>
          </cell>
          <cell r="AE26">
            <v>1.61</v>
          </cell>
          <cell r="AF26">
            <v>4.2</v>
          </cell>
          <cell r="AG26">
            <v>4.1399999999999997</v>
          </cell>
          <cell r="AH26">
            <v>1.6</v>
          </cell>
          <cell r="AI26">
            <v>0.25</v>
          </cell>
          <cell r="AJ26">
            <v>0.38</v>
          </cell>
          <cell r="AK26">
            <v>0.3</v>
          </cell>
          <cell r="AL26">
            <v>0.08</v>
          </cell>
          <cell r="AM26">
            <v>0.93</v>
          </cell>
          <cell r="AN26">
            <v>-1.54</v>
          </cell>
          <cell r="AO26">
            <v>1.6</v>
          </cell>
          <cell r="AW26">
            <v>3.18</v>
          </cell>
          <cell r="AX26">
            <v>4.33</v>
          </cell>
          <cell r="AY26">
            <v>1.61</v>
          </cell>
          <cell r="AZ26">
            <v>0.6</v>
          </cell>
          <cell r="BA26">
            <v>0.45</v>
          </cell>
          <cell r="BB26">
            <v>0.02</v>
          </cell>
          <cell r="BC26">
            <v>0.01</v>
          </cell>
          <cell r="BD26">
            <v>1.35</v>
          </cell>
          <cell r="BE26">
            <v>-1.56</v>
          </cell>
          <cell r="BF26">
            <v>1.6</v>
          </cell>
          <cell r="BG26">
            <v>6.24</v>
          </cell>
          <cell r="BH26">
            <v>2.6030000000000002</v>
          </cell>
          <cell r="BI26">
            <v>1.6120000000000001</v>
          </cell>
          <cell r="BJ26">
            <v>8.8400000000000006E-2</v>
          </cell>
          <cell r="BK26">
            <v>5.4800000000000001E-2</v>
          </cell>
          <cell r="BL26">
            <v>8.2199999999999995E-2</v>
          </cell>
          <cell r="BM26">
            <v>1.9E-2</v>
          </cell>
          <cell r="BN26">
            <v>0.56000000000000005</v>
          </cell>
          <cell r="BO26">
            <v>-1.58</v>
          </cell>
          <cell r="BP26">
            <v>1.6</v>
          </cell>
          <cell r="BQ26">
            <v>8.94</v>
          </cell>
          <cell r="BR26">
            <v>3.46</v>
          </cell>
          <cell r="BS26">
            <v>1.61</v>
          </cell>
          <cell r="BT26">
            <v>1.766</v>
          </cell>
          <cell r="BU26">
            <v>0.14899999999999999</v>
          </cell>
          <cell r="BV26">
            <v>0.122</v>
          </cell>
          <cell r="BW26">
            <v>2E-3</v>
          </cell>
          <cell r="BX26">
            <v>6.9000000000000006E-2</v>
          </cell>
          <cell r="BY26">
            <v>-1.6</v>
          </cell>
          <cell r="BZ26">
            <v>1.6</v>
          </cell>
          <cell r="CA26">
            <v>5.71</v>
          </cell>
          <cell r="CB26">
            <v>2.5230000000000001</v>
          </cell>
          <cell r="CC26">
            <v>1.6120000000000001</v>
          </cell>
          <cell r="CD26">
            <v>7.2900000000000006E-2</v>
          </cell>
          <cell r="CE26">
            <v>1.9E-2</v>
          </cell>
          <cell r="CF26">
            <v>1.34E-2</v>
          </cell>
          <cell r="CG26">
            <v>1.23E-2</v>
          </cell>
          <cell r="CH26">
            <v>0.56999999999999995</v>
          </cell>
          <cell r="CI26">
            <v>-1.587</v>
          </cell>
          <cell r="CJ26">
            <v>1.6</v>
          </cell>
          <cell r="CK26">
            <v>5.56</v>
          </cell>
          <cell r="CL26">
            <v>8.84</v>
          </cell>
          <cell r="CM26">
            <v>1.61</v>
          </cell>
          <cell r="CN26">
            <v>0.97</v>
          </cell>
          <cell r="CO26">
            <v>0.85</v>
          </cell>
          <cell r="CP26">
            <v>0.53</v>
          </cell>
          <cell r="CQ26">
            <v>0.26</v>
          </cell>
          <cell r="CR26">
            <v>0.43</v>
          </cell>
          <cell r="CS26">
            <v>-1.47</v>
          </cell>
          <cell r="CT26">
            <v>1.6</v>
          </cell>
          <cell r="CU26">
            <v>5.28</v>
          </cell>
          <cell r="CV26">
            <v>3.47</v>
          </cell>
          <cell r="CW26">
            <v>1.61</v>
          </cell>
          <cell r="CX26">
            <v>4660048.53</v>
          </cell>
          <cell r="CY26">
            <v>10275434.66</v>
          </cell>
          <cell r="CZ26">
            <v>0.3</v>
          </cell>
          <cell r="DA26">
            <v>2439199.5299999998</v>
          </cell>
          <cell r="DB26">
            <v>0.18</v>
          </cell>
          <cell r="DC26">
            <v>1816141.99</v>
          </cell>
          <cell r="DD26">
            <v>0.1</v>
          </cell>
          <cell r="DE26">
            <v>2366135.83</v>
          </cell>
          <cell r="DF26">
            <v>0.02</v>
          </cell>
          <cell r="DG26">
            <v>3415309.69</v>
          </cell>
          <cell r="DH26">
            <v>0.55000000000000004</v>
          </cell>
          <cell r="DI26">
            <v>-1.59</v>
          </cell>
          <cell r="DJ26">
            <v>1.6</v>
          </cell>
          <cell r="DK26">
            <v>13327331.439999999</v>
          </cell>
        </row>
        <row r="27">
          <cell r="A27" t="str">
            <v>2021-11</v>
          </cell>
          <cell r="B27">
            <v>5.14</v>
          </cell>
          <cell r="C27">
            <v>3.35</v>
          </cell>
          <cell r="D27">
            <v>1.6</v>
          </cell>
          <cell r="E27">
            <v>0.41</v>
          </cell>
          <cell r="F27">
            <v>0.17</v>
          </cell>
          <cell r="G27">
            <v>0.02</v>
          </cell>
          <cell r="H27">
            <v>0.01</v>
          </cell>
          <cell r="I27">
            <v>0.44</v>
          </cell>
          <cell r="J27">
            <v>-1.59</v>
          </cell>
          <cell r="K27">
            <v>1.6</v>
          </cell>
          <cell r="L27">
            <v>4.5999999999999996</v>
          </cell>
          <cell r="M27">
            <v>2.21</v>
          </cell>
          <cell r="N27">
            <v>1.6</v>
          </cell>
          <cell r="O27">
            <v>0.04</v>
          </cell>
          <cell r="P27">
            <v>0.03</v>
          </cell>
          <cell r="Q27">
            <v>0.11</v>
          </cell>
          <cell r="R27">
            <v>0.04</v>
          </cell>
          <cell r="S27">
            <v>1.2</v>
          </cell>
          <cell r="T27">
            <v>-1.56</v>
          </cell>
          <cell r="U27">
            <v>1.6</v>
          </cell>
          <cell r="V27">
            <v>4.9800000000000004</v>
          </cell>
          <cell r="W27">
            <v>3.55</v>
          </cell>
          <cell r="X27">
            <v>1.61</v>
          </cell>
          <cell r="Y27">
            <v>0.6</v>
          </cell>
          <cell r="Z27">
            <v>0.3</v>
          </cell>
          <cell r="AA27">
            <v>0.11</v>
          </cell>
          <cell r="AB27">
            <v>0.05</v>
          </cell>
          <cell r="AC27">
            <v>0.42</v>
          </cell>
          <cell r="AD27">
            <v>-1.6</v>
          </cell>
          <cell r="AE27">
            <v>1.61</v>
          </cell>
          <cell r="AF27">
            <v>4.34</v>
          </cell>
          <cell r="AG27">
            <v>4.1500000000000004</v>
          </cell>
          <cell r="AH27">
            <v>1.6</v>
          </cell>
          <cell r="AI27">
            <v>0.3</v>
          </cell>
          <cell r="AJ27">
            <v>0.35</v>
          </cell>
          <cell r="AK27">
            <v>0.32</v>
          </cell>
          <cell r="AL27">
            <v>0.11</v>
          </cell>
          <cell r="AM27">
            <v>0.97</v>
          </cell>
          <cell r="AN27">
            <v>-1.55</v>
          </cell>
          <cell r="AO27">
            <v>1.6</v>
          </cell>
          <cell r="AW27">
            <v>2.93</v>
          </cell>
          <cell r="AX27">
            <v>3.72</v>
          </cell>
          <cell r="AY27">
            <v>1.61</v>
          </cell>
          <cell r="AZ27">
            <v>0.61</v>
          </cell>
          <cell r="BA27">
            <v>0.46</v>
          </cell>
          <cell r="BB27">
            <v>0.04</v>
          </cell>
          <cell r="BC27">
            <v>0</v>
          </cell>
          <cell r="BD27">
            <v>1.35</v>
          </cell>
          <cell r="BE27">
            <v>-1.56</v>
          </cell>
          <cell r="BF27">
            <v>1.6</v>
          </cell>
          <cell r="BG27">
            <v>6.52</v>
          </cell>
          <cell r="BH27">
            <v>2.403</v>
          </cell>
          <cell r="BI27">
            <v>1.6120000000000001</v>
          </cell>
          <cell r="BJ27">
            <v>0.10879999999999999</v>
          </cell>
          <cell r="BK27">
            <v>8.2699999999999996E-2</v>
          </cell>
          <cell r="BL27">
            <v>0.15179999999999999</v>
          </cell>
          <cell r="BM27">
            <v>2.3699999999999999E-2</v>
          </cell>
          <cell r="BN27">
            <v>0.56000000000000005</v>
          </cell>
          <cell r="BO27">
            <v>-1.579</v>
          </cell>
          <cell r="BP27">
            <v>1.6</v>
          </cell>
          <cell r="BQ27">
            <v>9.02</v>
          </cell>
          <cell r="BR27">
            <v>3.15</v>
          </cell>
          <cell r="BS27">
            <v>1.61</v>
          </cell>
          <cell r="BT27">
            <v>0.58499999999999996</v>
          </cell>
          <cell r="BU27">
            <v>0.16800000000000001</v>
          </cell>
          <cell r="BV27">
            <v>0.11600000000000001</v>
          </cell>
          <cell r="BW27">
            <v>1E-3</v>
          </cell>
          <cell r="BX27">
            <v>7.1999999999999995E-2</v>
          </cell>
          <cell r="BY27">
            <v>-1.6</v>
          </cell>
          <cell r="BZ27">
            <v>1.6</v>
          </cell>
          <cell r="CA27">
            <v>6.13</v>
          </cell>
          <cell r="CB27">
            <v>2.742</v>
          </cell>
          <cell r="CC27">
            <v>1.6120000000000001</v>
          </cell>
          <cell r="CD27">
            <v>5.4300000000000001E-2</v>
          </cell>
          <cell r="CE27">
            <v>5.4600000000000003E-2</v>
          </cell>
          <cell r="CF27">
            <v>1.3899999999999999E-2</v>
          </cell>
          <cell r="CG27">
            <v>1.01E-2</v>
          </cell>
          <cell r="CH27">
            <v>0.56999999999999995</v>
          </cell>
          <cell r="CI27">
            <v>-1.587</v>
          </cell>
          <cell r="CJ27">
            <v>1.6</v>
          </cell>
          <cell r="CK27">
            <v>5.42</v>
          </cell>
          <cell r="CL27">
            <v>9.09</v>
          </cell>
          <cell r="CM27">
            <v>1.61</v>
          </cell>
          <cell r="CN27">
            <v>0.99</v>
          </cell>
          <cell r="CO27">
            <v>0.86</v>
          </cell>
          <cell r="CP27">
            <v>0.52</v>
          </cell>
          <cell r="CQ27">
            <v>0.26</v>
          </cell>
          <cell r="CR27">
            <v>0.48</v>
          </cell>
          <cell r="CS27">
            <v>-1.45</v>
          </cell>
          <cell r="CT27">
            <v>1.6</v>
          </cell>
          <cell r="CU27">
            <v>5.3</v>
          </cell>
          <cell r="CV27">
            <v>3.3</v>
          </cell>
          <cell r="CW27">
            <v>1.61</v>
          </cell>
          <cell r="CX27">
            <v>4691986.72</v>
          </cell>
          <cell r="CY27">
            <v>11578491.970000001</v>
          </cell>
          <cell r="CZ27">
            <v>0.37</v>
          </cell>
          <cell r="DA27">
            <v>2999502.52</v>
          </cell>
          <cell r="DB27">
            <v>0.18</v>
          </cell>
          <cell r="DC27">
            <v>1681044.89</v>
          </cell>
          <cell r="DD27">
            <v>0.1</v>
          </cell>
          <cell r="DE27">
            <v>2403636.9700000002</v>
          </cell>
          <cell r="DF27">
            <v>0.02</v>
          </cell>
          <cell r="DG27">
            <v>4267635.25</v>
          </cell>
          <cell r="DH27">
            <v>0.52</v>
          </cell>
          <cell r="DI27">
            <v>-1.59</v>
          </cell>
          <cell r="DJ27">
            <v>1.61</v>
          </cell>
          <cell r="DK27">
            <v>15788312.42</v>
          </cell>
        </row>
        <row r="28">
          <cell r="A28" t="str">
            <v>2021-12</v>
          </cell>
          <cell r="B28">
            <v>5.1100000000000003</v>
          </cell>
          <cell r="C28">
            <v>3.23</v>
          </cell>
          <cell r="D28">
            <v>1.6</v>
          </cell>
          <cell r="E28">
            <v>0.33</v>
          </cell>
          <cell r="F28">
            <v>0.18</v>
          </cell>
          <cell r="G28">
            <v>0.02</v>
          </cell>
          <cell r="H28">
            <v>0.01</v>
          </cell>
          <cell r="I28">
            <v>0.44</v>
          </cell>
          <cell r="J28">
            <v>-1.59</v>
          </cell>
          <cell r="K28">
            <v>1.6</v>
          </cell>
          <cell r="L28">
            <v>4.8</v>
          </cell>
          <cell r="M28">
            <v>1.9823</v>
          </cell>
          <cell r="N28">
            <v>1.6</v>
          </cell>
          <cell r="O28">
            <v>0.04</v>
          </cell>
          <cell r="P28">
            <v>0.04</v>
          </cell>
          <cell r="Q28">
            <v>0.1</v>
          </cell>
          <cell r="R28">
            <v>0.04</v>
          </cell>
          <cell r="S28">
            <v>1.1000000000000001</v>
          </cell>
          <cell r="T28">
            <v>-1.56</v>
          </cell>
          <cell r="U28">
            <v>1.6</v>
          </cell>
          <cell r="V28">
            <v>4.91</v>
          </cell>
          <cell r="W28">
            <v>3.37</v>
          </cell>
          <cell r="X28">
            <v>1.61</v>
          </cell>
          <cell r="Y28">
            <v>0.5</v>
          </cell>
          <cell r="Z28">
            <v>0.3</v>
          </cell>
          <cell r="AA28">
            <v>0.11</v>
          </cell>
          <cell r="AB28">
            <v>7.0000000000000007E-2</v>
          </cell>
          <cell r="AC28">
            <v>0.43</v>
          </cell>
          <cell r="AD28">
            <v>-1.6</v>
          </cell>
          <cell r="AE28">
            <v>1.61</v>
          </cell>
          <cell r="AF28">
            <v>4.42</v>
          </cell>
          <cell r="AG28">
            <v>4.21</v>
          </cell>
          <cell r="AH28">
            <v>1.6</v>
          </cell>
          <cell r="AI28">
            <v>0.2</v>
          </cell>
          <cell r="AJ28">
            <v>0.39</v>
          </cell>
          <cell r="AK28">
            <v>0.32</v>
          </cell>
          <cell r="AL28">
            <v>7.0000000000000007E-2</v>
          </cell>
          <cell r="AM28">
            <v>0.97</v>
          </cell>
          <cell r="AN28">
            <v>-1.55</v>
          </cell>
          <cell r="AO28">
            <v>1.6</v>
          </cell>
          <cell r="AW28">
            <v>2.84</v>
          </cell>
          <cell r="AX28">
            <v>3.65</v>
          </cell>
          <cell r="AY28">
            <v>1.61</v>
          </cell>
          <cell r="AZ28">
            <v>0.51</v>
          </cell>
          <cell r="BA28">
            <v>0.17</v>
          </cell>
          <cell r="BB28">
            <v>0.03</v>
          </cell>
          <cell r="BC28">
            <v>0.01</v>
          </cell>
          <cell r="BD28">
            <v>1.36</v>
          </cell>
          <cell r="BE28">
            <v>-1.56</v>
          </cell>
          <cell r="BF28">
            <v>1.6</v>
          </cell>
          <cell r="BG28">
            <v>5.9100279999999996</v>
          </cell>
          <cell r="BH28">
            <v>2.2950110000000001</v>
          </cell>
          <cell r="BI28">
            <v>1.6120080000000001</v>
          </cell>
          <cell r="BJ28">
            <v>0.1056</v>
          </cell>
          <cell r="BK28">
            <v>9.8599999999999993E-2</v>
          </cell>
          <cell r="BL28">
            <v>0.15640000000000001</v>
          </cell>
          <cell r="BM28">
            <v>2.7099999999999999E-2</v>
          </cell>
          <cell r="BN28">
            <v>0.54</v>
          </cell>
          <cell r="BO28">
            <v>-1.579</v>
          </cell>
          <cell r="BP28">
            <v>1.6</v>
          </cell>
          <cell r="BQ28">
            <v>9.06</v>
          </cell>
          <cell r="BR28">
            <v>3.06</v>
          </cell>
          <cell r="BS28">
            <v>1.61</v>
          </cell>
          <cell r="BT28">
            <v>0.52</v>
          </cell>
          <cell r="BU28">
            <v>0.13300000000000001</v>
          </cell>
          <cell r="BV28">
            <v>0.10199999999999999</v>
          </cell>
          <cell r="BW28">
            <v>1E-3</v>
          </cell>
          <cell r="BX28">
            <v>6.4000000000000001E-2</v>
          </cell>
          <cell r="BY28">
            <v>-1.599</v>
          </cell>
          <cell r="BZ28">
            <v>1.6</v>
          </cell>
          <cell r="CA28">
            <v>5.83</v>
          </cell>
          <cell r="CB28">
            <v>2.5</v>
          </cell>
          <cell r="CC28">
            <v>1.6120000000000001</v>
          </cell>
          <cell r="CD28">
            <v>7.6999999999999999E-2</v>
          </cell>
          <cell r="CE28">
            <v>7.8799999999999995E-2</v>
          </cell>
          <cell r="CF28">
            <v>1.49E-2</v>
          </cell>
          <cell r="CG28">
            <v>1.12E-2</v>
          </cell>
          <cell r="CH28">
            <v>0.55000000000000004</v>
          </cell>
          <cell r="CI28">
            <v>-1.587</v>
          </cell>
          <cell r="CJ28">
            <v>1.6</v>
          </cell>
          <cell r="CK28">
            <v>4.87</v>
          </cell>
          <cell r="CL28">
            <v>8.77</v>
          </cell>
          <cell r="CM28">
            <v>1.61</v>
          </cell>
          <cell r="CN28">
            <v>0.98</v>
          </cell>
          <cell r="CO28">
            <v>0.98</v>
          </cell>
          <cell r="CP28">
            <v>0.49</v>
          </cell>
          <cell r="CQ28">
            <v>0.25</v>
          </cell>
          <cell r="CR28">
            <v>0.39</v>
          </cell>
          <cell r="CS28">
            <v>-1.49</v>
          </cell>
          <cell r="CT28">
            <v>1.6</v>
          </cell>
          <cell r="CU28">
            <v>5.19</v>
          </cell>
          <cell r="CV28">
            <v>3.12</v>
          </cell>
          <cell r="CW28">
            <v>1.61</v>
          </cell>
          <cell r="CX28">
            <v>4697718.08</v>
          </cell>
          <cell r="CY28">
            <v>11915813.300000001</v>
          </cell>
          <cell r="CZ28">
            <v>0.28000000000000003</v>
          </cell>
          <cell r="DA28">
            <v>2357746.33</v>
          </cell>
          <cell r="DB28">
            <v>0.27</v>
          </cell>
          <cell r="DC28">
            <v>1962486.72</v>
          </cell>
          <cell r="DD28">
            <v>0.1</v>
          </cell>
          <cell r="DE28">
            <v>2447301.52</v>
          </cell>
          <cell r="DF28">
            <v>0.02</v>
          </cell>
          <cell r="DG28">
            <v>4897771.25</v>
          </cell>
          <cell r="DH28">
            <v>0.53</v>
          </cell>
          <cell r="DI28">
            <v>-1.59</v>
          </cell>
          <cell r="DJ28">
            <v>1.61</v>
          </cell>
          <cell r="DK28">
            <v>16584744.390000001</v>
          </cell>
        </row>
        <row r="29">
          <cell r="A29" t="str">
            <v>2022-01</v>
          </cell>
          <cell r="B29">
            <v>5.05</v>
          </cell>
          <cell r="C29">
            <v>3.42</v>
          </cell>
          <cell r="D29">
            <v>1.6</v>
          </cell>
          <cell r="E29">
            <v>0.34</v>
          </cell>
          <cell r="F29">
            <v>0.2</v>
          </cell>
          <cell r="G29">
            <v>0.02</v>
          </cell>
          <cell r="H29">
            <v>0.01</v>
          </cell>
          <cell r="I29">
            <v>0.43</v>
          </cell>
          <cell r="J29">
            <v>-1.59</v>
          </cell>
          <cell r="K29">
            <v>1.6</v>
          </cell>
          <cell r="L29">
            <v>4.5999999999999996</v>
          </cell>
          <cell r="M29">
            <v>2.34</v>
          </cell>
          <cell r="N29">
            <v>1.6</v>
          </cell>
          <cell r="O29">
            <v>0.04</v>
          </cell>
          <cell r="P29">
            <v>0.04</v>
          </cell>
          <cell r="Q29">
            <v>0.11</v>
          </cell>
          <cell r="R29">
            <v>0.04</v>
          </cell>
          <cell r="S29">
            <v>1</v>
          </cell>
          <cell r="T29">
            <v>-1.56</v>
          </cell>
          <cell r="U29">
            <v>1.6</v>
          </cell>
          <cell r="V29">
            <v>4.97</v>
          </cell>
          <cell r="W29">
            <v>3.72</v>
          </cell>
          <cell r="X29">
            <v>1.61</v>
          </cell>
          <cell r="Y29">
            <v>0.42</v>
          </cell>
          <cell r="Z29">
            <v>0.1</v>
          </cell>
          <cell r="AA29">
            <v>0.18</v>
          </cell>
          <cell r="AB29">
            <v>0.05</v>
          </cell>
          <cell r="AC29">
            <v>0.48</v>
          </cell>
          <cell r="AD29">
            <v>-1.6</v>
          </cell>
          <cell r="AE29">
            <v>1.61</v>
          </cell>
          <cell r="AF29">
            <v>4.42</v>
          </cell>
          <cell r="AG29">
            <v>3.96</v>
          </cell>
          <cell r="AH29">
            <v>1.6</v>
          </cell>
          <cell r="AI29">
            <v>0.22</v>
          </cell>
          <cell r="AJ29">
            <v>0.34</v>
          </cell>
          <cell r="AK29">
            <v>0.27</v>
          </cell>
          <cell r="AL29">
            <v>0.08</v>
          </cell>
          <cell r="AM29">
            <v>0.96</v>
          </cell>
          <cell r="AN29">
            <v>-1.54</v>
          </cell>
          <cell r="AO29">
            <v>1.6</v>
          </cell>
          <cell r="AW29">
            <v>3.03</v>
          </cell>
          <cell r="AX29">
            <v>3.84</v>
          </cell>
          <cell r="AY29">
            <v>1.61</v>
          </cell>
          <cell r="AZ29">
            <v>0.53</v>
          </cell>
          <cell r="BA29">
            <v>0.31</v>
          </cell>
          <cell r="BB29">
            <v>0.02</v>
          </cell>
          <cell r="BC29">
            <v>0.01</v>
          </cell>
          <cell r="BD29">
            <v>1.29</v>
          </cell>
          <cell r="BE29">
            <v>-1.57</v>
          </cell>
          <cell r="BF29">
            <v>1.6</v>
          </cell>
          <cell r="BG29">
            <v>8.0400270000000003</v>
          </cell>
          <cell r="BH29">
            <v>2.0910069999999998</v>
          </cell>
          <cell r="BI29">
            <v>1.6120049999999999</v>
          </cell>
          <cell r="BJ29">
            <v>0.1042</v>
          </cell>
          <cell r="BK29">
            <v>0.1036</v>
          </cell>
          <cell r="BL29">
            <v>0.12620000000000001</v>
          </cell>
          <cell r="BM29">
            <v>2.75E-2</v>
          </cell>
          <cell r="BN29">
            <v>0.56000000000000005</v>
          </cell>
          <cell r="BO29">
            <v>-1.5760000000000001</v>
          </cell>
          <cell r="BP29">
            <v>1.6</v>
          </cell>
          <cell r="BQ29">
            <v>9.15</v>
          </cell>
          <cell r="BR29">
            <v>3.26</v>
          </cell>
          <cell r="BS29">
            <v>1.61</v>
          </cell>
          <cell r="BT29">
            <v>0.47399999999999998</v>
          </cell>
          <cell r="BU29">
            <v>0.156</v>
          </cell>
          <cell r="BV29">
            <v>0.16500000000000001</v>
          </cell>
          <cell r="BW29">
            <v>3.0000000000000001E-3</v>
          </cell>
          <cell r="BX29">
            <v>7.6999999999999999E-2</v>
          </cell>
          <cell r="BY29">
            <v>-1.6</v>
          </cell>
          <cell r="BZ29">
            <v>1.6</v>
          </cell>
          <cell r="CA29">
            <v>5.77</v>
          </cell>
          <cell r="CB29">
            <v>2.6669999999999998</v>
          </cell>
          <cell r="CC29">
            <v>1.6120000000000001</v>
          </cell>
          <cell r="CD29">
            <v>8.43E-2</v>
          </cell>
          <cell r="CE29">
            <v>7.8799999999999995E-2</v>
          </cell>
          <cell r="CF29">
            <v>1.4200000000000001E-2</v>
          </cell>
          <cell r="CG29">
            <v>1.34E-2</v>
          </cell>
          <cell r="CH29">
            <v>0.54</v>
          </cell>
          <cell r="CI29">
            <v>-1.585</v>
          </cell>
          <cell r="CJ29">
            <v>1.6</v>
          </cell>
          <cell r="CK29">
            <v>5.82</v>
          </cell>
          <cell r="CL29">
            <v>9.33</v>
          </cell>
          <cell r="CM29">
            <v>1.61</v>
          </cell>
          <cell r="CN29">
            <v>0.99</v>
          </cell>
          <cell r="CO29">
            <v>0.85</v>
          </cell>
          <cell r="CP29">
            <v>0.5</v>
          </cell>
          <cell r="CQ29">
            <v>0.25</v>
          </cell>
          <cell r="CR29">
            <v>0.63</v>
          </cell>
          <cell r="CS29">
            <v>-1.41</v>
          </cell>
          <cell r="CT29">
            <v>1.6</v>
          </cell>
          <cell r="CU29">
            <v>5.55</v>
          </cell>
          <cell r="CV29">
            <v>3.38</v>
          </cell>
          <cell r="CW29">
            <v>1.61</v>
          </cell>
          <cell r="CX29">
            <v>4116478.59</v>
          </cell>
          <cell r="CY29">
            <v>12176603.029999999</v>
          </cell>
          <cell r="CZ29">
            <v>0.32</v>
          </cell>
          <cell r="DA29">
            <v>2630293.7999999998</v>
          </cell>
          <cell r="DB29">
            <v>0.16</v>
          </cell>
          <cell r="DC29">
            <v>2859995.85</v>
          </cell>
          <cell r="DD29">
            <v>0.11</v>
          </cell>
          <cell r="DE29">
            <v>1755019.48</v>
          </cell>
          <cell r="DF29">
            <v>0.01</v>
          </cell>
          <cell r="DG29">
            <v>4650021.68</v>
          </cell>
          <cell r="DH29">
            <v>0.55000000000000004</v>
          </cell>
          <cell r="DI29">
            <v>-1.59</v>
          </cell>
          <cell r="DJ29">
            <v>1.61</v>
          </cell>
          <cell r="DK29">
            <v>15262705.74</v>
          </cell>
        </row>
        <row r="30">
          <cell r="A30" t="str">
            <v>2022-02</v>
          </cell>
          <cell r="B30">
            <v>5.0999999999999996</v>
          </cell>
          <cell r="C30">
            <v>3.39</v>
          </cell>
          <cell r="D30">
            <v>1.6</v>
          </cell>
          <cell r="E30">
            <v>0.4</v>
          </cell>
          <cell r="F30">
            <v>0.23</v>
          </cell>
          <cell r="G30">
            <v>0.03</v>
          </cell>
          <cell r="H30">
            <v>0.01</v>
          </cell>
          <cell r="I30">
            <v>0.44</v>
          </cell>
          <cell r="J30">
            <v>-1.59</v>
          </cell>
          <cell r="K30">
            <v>1.6</v>
          </cell>
          <cell r="L30">
            <v>4.8</v>
          </cell>
          <cell r="M30">
            <v>2.2107000000000001</v>
          </cell>
          <cell r="N30">
            <v>1.6</v>
          </cell>
          <cell r="O30">
            <v>0.04</v>
          </cell>
          <cell r="P30">
            <v>0.06</v>
          </cell>
          <cell r="Q30">
            <v>0.12</v>
          </cell>
          <cell r="R30">
            <v>0.05</v>
          </cell>
          <cell r="S30">
            <v>1.5</v>
          </cell>
          <cell r="T30">
            <v>-1.55</v>
          </cell>
          <cell r="U30">
            <v>1.6</v>
          </cell>
          <cell r="V30">
            <v>5.03</v>
          </cell>
          <cell r="W30">
            <v>3.56</v>
          </cell>
          <cell r="X30">
            <v>1.61</v>
          </cell>
          <cell r="Y30">
            <v>0.59</v>
          </cell>
          <cell r="Z30">
            <v>0.11</v>
          </cell>
          <cell r="AA30">
            <v>0.28000000000000003</v>
          </cell>
          <cell r="AB30">
            <v>0.05</v>
          </cell>
          <cell r="AC30">
            <v>0.47</v>
          </cell>
          <cell r="AD30">
            <v>-1.6</v>
          </cell>
          <cell r="AE30">
            <v>1.61</v>
          </cell>
          <cell r="AF30">
            <v>4.37</v>
          </cell>
          <cell r="AG30">
            <v>4.05</v>
          </cell>
          <cell r="AH30">
            <v>1.6</v>
          </cell>
          <cell r="AI30">
            <v>0.25</v>
          </cell>
          <cell r="AJ30">
            <v>0.38</v>
          </cell>
          <cell r="AK30">
            <v>0.32</v>
          </cell>
          <cell r="AL30">
            <v>0.1</v>
          </cell>
          <cell r="AM30">
            <v>0.99</v>
          </cell>
          <cell r="AN30">
            <v>-1.55</v>
          </cell>
          <cell r="AO30">
            <v>1.6</v>
          </cell>
          <cell r="AW30">
            <v>3.39</v>
          </cell>
          <cell r="AX30">
            <v>3.84</v>
          </cell>
          <cell r="AY30">
            <v>1.61</v>
          </cell>
          <cell r="AZ30">
            <v>0.64</v>
          </cell>
          <cell r="BA30">
            <v>0.4</v>
          </cell>
          <cell r="BB30">
            <v>0.02</v>
          </cell>
          <cell r="BC30">
            <v>0.01</v>
          </cell>
          <cell r="BD30">
            <v>1.3</v>
          </cell>
          <cell r="BE30">
            <v>-1.57</v>
          </cell>
          <cell r="BF30">
            <v>1.6</v>
          </cell>
          <cell r="BG30">
            <v>6.970027</v>
          </cell>
          <cell r="BH30">
            <v>2.322009</v>
          </cell>
          <cell r="BI30">
            <v>1.612006</v>
          </cell>
          <cell r="BJ30">
            <v>0.18179999999999999</v>
          </cell>
          <cell r="BK30">
            <v>0.1439</v>
          </cell>
          <cell r="BL30">
            <v>0.1681</v>
          </cell>
          <cell r="BM30">
            <v>2.9000000000000001E-2</v>
          </cell>
          <cell r="BN30">
            <v>0.56000000000000005</v>
          </cell>
          <cell r="BO30">
            <v>-1.579</v>
          </cell>
          <cell r="BP30">
            <v>1.6</v>
          </cell>
          <cell r="BQ30">
            <v>9.34</v>
          </cell>
          <cell r="BR30">
            <v>3.09</v>
          </cell>
          <cell r="BS30">
            <v>1.61</v>
          </cell>
          <cell r="BT30">
            <v>1.087</v>
          </cell>
          <cell r="BU30">
            <v>0.51900000000000002</v>
          </cell>
          <cell r="BV30">
            <v>0.24</v>
          </cell>
          <cell r="BW30">
            <v>8.9999999999999993E-3</v>
          </cell>
          <cell r="BX30">
            <v>7.0000000000000007E-2</v>
          </cell>
          <cell r="BY30">
            <v>-1.6</v>
          </cell>
          <cell r="BZ30">
            <v>1.6</v>
          </cell>
          <cell r="CA30">
            <v>6.21</v>
          </cell>
          <cell r="CB30">
            <v>2.5880000000000001</v>
          </cell>
          <cell r="CC30">
            <v>1.6120000000000001</v>
          </cell>
          <cell r="CD30">
            <v>8.0100000000000005E-2</v>
          </cell>
          <cell r="CE30">
            <v>8.0199999999999994E-2</v>
          </cell>
          <cell r="CF30">
            <v>1.3899999999999999E-2</v>
          </cell>
          <cell r="CG30">
            <v>1.04E-2</v>
          </cell>
          <cell r="CH30">
            <v>0.56000000000000005</v>
          </cell>
          <cell r="CI30">
            <v>-1.5880000000000001</v>
          </cell>
          <cell r="CJ30">
            <v>1.6</v>
          </cell>
          <cell r="CK30">
            <v>5.66</v>
          </cell>
          <cell r="CL30">
            <v>9.23</v>
          </cell>
          <cell r="CM30">
            <v>1.61</v>
          </cell>
          <cell r="CN30">
            <v>0.98</v>
          </cell>
          <cell r="CO30">
            <v>0.81</v>
          </cell>
          <cell r="CP30">
            <v>0.5</v>
          </cell>
          <cell r="CQ30">
            <v>0.27</v>
          </cell>
          <cell r="CR30">
            <v>0.49</v>
          </cell>
          <cell r="CS30">
            <v>-1.43</v>
          </cell>
          <cell r="CT30">
            <v>1.6</v>
          </cell>
          <cell r="CU30">
            <v>5.47</v>
          </cell>
          <cell r="CV30">
            <v>3.31</v>
          </cell>
          <cell r="CW30">
            <v>1.61</v>
          </cell>
          <cell r="CX30">
            <v>4260965.92</v>
          </cell>
          <cell r="CY30">
            <v>11602304.560000001</v>
          </cell>
          <cell r="CZ30">
            <v>0.37</v>
          </cell>
          <cell r="DA30">
            <v>2761592.29</v>
          </cell>
          <cell r="DB30">
            <v>0.18</v>
          </cell>
          <cell r="DC30">
            <v>2935812.4</v>
          </cell>
          <cell r="DD30">
            <v>0.16</v>
          </cell>
          <cell r="DE30">
            <v>1860670.13</v>
          </cell>
          <cell r="DF30">
            <v>0.02</v>
          </cell>
          <cell r="DG30">
            <v>3726973.29</v>
          </cell>
          <cell r="DH30">
            <v>0.56000000000000005</v>
          </cell>
          <cell r="DI30">
            <v>-1.59</v>
          </cell>
          <cell r="DJ30">
            <v>1.6</v>
          </cell>
          <cell r="DK30">
            <v>12392074.07</v>
          </cell>
        </row>
        <row r="31">
          <cell r="A31" t="str">
            <v>2022-03</v>
          </cell>
          <cell r="B31">
            <v>5.14</v>
          </cell>
          <cell r="C31">
            <v>3.42</v>
          </cell>
          <cell r="D31">
            <v>1.6</v>
          </cell>
          <cell r="E31">
            <v>0.55000000000000004</v>
          </cell>
          <cell r="F31">
            <v>0.35</v>
          </cell>
          <cell r="G31">
            <v>0.03</v>
          </cell>
          <cell r="H31">
            <v>0.01</v>
          </cell>
          <cell r="I31">
            <v>0.35</v>
          </cell>
          <cell r="J31">
            <v>-1.59</v>
          </cell>
          <cell r="K31">
            <v>1.6</v>
          </cell>
          <cell r="L31">
            <v>5</v>
          </cell>
          <cell r="M31">
            <v>2.06</v>
          </cell>
          <cell r="N31">
            <v>1.6</v>
          </cell>
          <cell r="O31">
            <v>0.04</v>
          </cell>
          <cell r="P31">
            <v>0.06</v>
          </cell>
          <cell r="Q31">
            <v>0.14000000000000001</v>
          </cell>
          <cell r="R31">
            <v>0.04</v>
          </cell>
          <cell r="S31">
            <v>2</v>
          </cell>
          <cell r="T31">
            <v>-1.55</v>
          </cell>
          <cell r="U31">
            <v>1.6</v>
          </cell>
          <cell r="V31">
            <v>5.03</v>
          </cell>
          <cell r="W31">
            <v>3.75</v>
          </cell>
          <cell r="X31">
            <v>1.61</v>
          </cell>
          <cell r="Y31">
            <v>0.98</v>
          </cell>
          <cell r="Z31">
            <v>0.17</v>
          </cell>
          <cell r="AA31">
            <v>0.41</v>
          </cell>
          <cell r="AB31">
            <v>0.08</v>
          </cell>
          <cell r="AC31">
            <v>0.46</v>
          </cell>
          <cell r="AD31">
            <v>-1.6</v>
          </cell>
          <cell r="AE31">
            <v>1.61</v>
          </cell>
          <cell r="AF31">
            <v>4.37</v>
          </cell>
          <cell r="AG31">
            <v>4.05</v>
          </cell>
          <cell r="AH31">
            <v>1.6</v>
          </cell>
          <cell r="AI31">
            <v>0.25</v>
          </cell>
          <cell r="AJ31">
            <v>0.38</v>
          </cell>
          <cell r="AK31">
            <v>0.32</v>
          </cell>
          <cell r="AL31">
            <v>0.1</v>
          </cell>
          <cell r="AM31">
            <v>0.99</v>
          </cell>
          <cell r="AN31">
            <v>-1.55</v>
          </cell>
          <cell r="AO31">
            <v>1.6</v>
          </cell>
          <cell r="AW31">
            <v>3.5</v>
          </cell>
          <cell r="AX31">
            <v>3.69</v>
          </cell>
          <cell r="AY31">
            <v>1.61</v>
          </cell>
          <cell r="AZ31">
            <v>1.06</v>
          </cell>
          <cell r="BA31">
            <v>0.55000000000000004</v>
          </cell>
          <cell r="BB31">
            <v>0.11</v>
          </cell>
          <cell r="BC31">
            <v>0.01</v>
          </cell>
          <cell r="BD31">
            <v>1.23</v>
          </cell>
          <cell r="BE31">
            <v>-1.56</v>
          </cell>
          <cell r="BF31">
            <v>1.6</v>
          </cell>
          <cell r="BG31">
            <v>6.770022</v>
          </cell>
          <cell r="BH31">
            <v>2.3240069999999999</v>
          </cell>
          <cell r="BI31">
            <v>1.6120049999999999</v>
          </cell>
          <cell r="BJ31">
            <v>0.18</v>
          </cell>
          <cell r="BK31">
            <v>0.26779999999999998</v>
          </cell>
          <cell r="BL31">
            <v>0.21360000000000001</v>
          </cell>
          <cell r="BM31">
            <v>2.2100000000000002E-2</v>
          </cell>
          <cell r="BN31">
            <v>0.57999999999999996</v>
          </cell>
          <cell r="BO31">
            <v>-1.5760000000000001</v>
          </cell>
          <cell r="BP31">
            <v>1.6</v>
          </cell>
          <cell r="BQ31">
            <v>9.26</v>
          </cell>
          <cell r="BR31">
            <v>3.02</v>
          </cell>
          <cell r="BS31">
            <v>1.61</v>
          </cell>
          <cell r="BT31">
            <v>1.4019999999999999</v>
          </cell>
          <cell r="BU31">
            <v>0.67800000000000005</v>
          </cell>
          <cell r="BV31">
            <v>0.20899999999999999</v>
          </cell>
          <cell r="BW31">
            <v>8.9999999999999993E-3</v>
          </cell>
          <cell r="BX31">
            <v>6.9000000000000006E-2</v>
          </cell>
          <cell r="BY31">
            <v>-1.599</v>
          </cell>
          <cell r="BZ31">
            <v>1.6</v>
          </cell>
          <cell r="CA31">
            <v>6.09</v>
          </cell>
          <cell r="CB31">
            <v>2.468</v>
          </cell>
          <cell r="CC31">
            <v>1.6120000000000001</v>
          </cell>
          <cell r="CD31">
            <v>7.4099999999999999E-2</v>
          </cell>
          <cell r="CE31">
            <v>2.4500000000000001E-2</v>
          </cell>
          <cell r="CF31">
            <v>1.29E-2</v>
          </cell>
          <cell r="CG31">
            <v>1.04E-2</v>
          </cell>
          <cell r="CH31">
            <v>0.56999999999999995</v>
          </cell>
          <cell r="CI31">
            <v>-1.587</v>
          </cell>
          <cell r="CJ31">
            <v>1.6</v>
          </cell>
          <cell r="CK31">
            <v>5.74</v>
          </cell>
          <cell r="CL31">
            <v>9.17</v>
          </cell>
          <cell r="CM31">
            <v>1.61</v>
          </cell>
          <cell r="CN31">
            <v>1.39</v>
          </cell>
          <cell r="CO31">
            <v>0.99</v>
          </cell>
          <cell r="CP31">
            <v>0.5</v>
          </cell>
          <cell r="CQ31">
            <v>0.25</v>
          </cell>
          <cell r="CR31">
            <v>1.05</v>
          </cell>
          <cell r="CS31">
            <v>-1.25</v>
          </cell>
          <cell r="CT31">
            <v>1.6</v>
          </cell>
          <cell r="CU31">
            <v>5.49</v>
          </cell>
          <cell r="CV31">
            <v>3.32</v>
          </cell>
          <cell r="CW31">
            <v>1.61</v>
          </cell>
          <cell r="CX31">
            <v>4661943.95</v>
          </cell>
          <cell r="CY31">
            <v>11735379.17</v>
          </cell>
          <cell r="CZ31">
            <v>0.52</v>
          </cell>
          <cell r="DA31">
            <v>3808606.42</v>
          </cell>
          <cell r="DB31">
            <v>0.28999999999999998</v>
          </cell>
          <cell r="DC31">
            <v>2290067.7599999998</v>
          </cell>
          <cell r="DD31">
            <v>0.21</v>
          </cell>
          <cell r="DE31">
            <v>1708089.73</v>
          </cell>
          <cell r="DF31">
            <v>0.03</v>
          </cell>
          <cell r="DG31">
            <v>3600290.45</v>
          </cell>
          <cell r="DH31">
            <v>0.54</v>
          </cell>
          <cell r="DI31">
            <v>-1.59</v>
          </cell>
          <cell r="DJ31">
            <v>1.6</v>
          </cell>
          <cell r="DK31">
            <v>12246383.380000001</v>
          </cell>
        </row>
        <row r="32">
          <cell r="A32" t="str">
            <v>2022-04</v>
          </cell>
          <cell r="B32">
            <v>5.1100000000000003</v>
          </cell>
          <cell r="C32">
            <v>3.51</v>
          </cell>
          <cell r="D32">
            <v>1.71</v>
          </cell>
          <cell r="E32">
            <v>0.8</v>
          </cell>
          <cell r="F32">
            <v>0.44</v>
          </cell>
          <cell r="G32">
            <v>0.1</v>
          </cell>
          <cell r="H32">
            <v>0.03</v>
          </cell>
          <cell r="I32">
            <v>0.33</v>
          </cell>
          <cell r="J32">
            <v>-1.67</v>
          </cell>
          <cell r="K32">
            <v>1.7</v>
          </cell>
          <cell r="L32">
            <v>4.9000000000000004</v>
          </cell>
          <cell r="M32">
            <v>2.2587000000000002</v>
          </cell>
          <cell r="N32">
            <v>1.7138</v>
          </cell>
          <cell r="O32">
            <v>0.06</v>
          </cell>
          <cell r="P32">
            <v>0.1</v>
          </cell>
          <cell r="Q32">
            <v>0.24</v>
          </cell>
          <cell r="R32">
            <v>0.06</v>
          </cell>
          <cell r="S32">
            <v>1.3</v>
          </cell>
          <cell r="T32">
            <v>-1.62</v>
          </cell>
          <cell r="U32">
            <v>1.7</v>
          </cell>
          <cell r="V32">
            <v>5.01</v>
          </cell>
          <cell r="W32">
            <v>3.86</v>
          </cell>
          <cell r="X32">
            <v>1.72</v>
          </cell>
          <cell r="Y32">
            <v>1.1100000000000001</v>
          </cell>
          <cell r="Z32">
            <v>0.31</v>
          </cell>
          <cell r="AA32">
            <v>0.49</v>
          </cell>
          <cell r="AB32">
            <v>0.13</v>
          </cell>
          <cell r="AC32">
            <v>0.38</v>
          </cell>
          <cell r="AD32">
            <v>-1.69</v>
          </cell>
          <cell r="AE32">
            <v>1.74</v>
          </cell>
          <cell r="AF32">
            <v>4.28</v>
          </cell>
          <cell r="AG32">
            <v>4.25</v>
          </cell>
          <cell r="AH32">
            <v>1.72</v>
          </cell>
          <cell r="AI32">
            <v>0.36</v>
          </cell>
          <cell r="AJ32">
            <v>0.77</v>
          </cell>
          <cell r="AK32">
            <v>0.61</v>
          </cell>
          <cell r="AL32">
            <v>0.2</v>
          </cell>
          <cell r="AM32">
            <v>0.95</v>
          </cell>
          <cell r="AN32">
            <v>-1.63</v>
          </cell>
          <cell r="AO32">
            <v>1.72</v>
          </cell>
          <cell r="AW32">
            <v>3.29</v>
          </cell>
          <cell r="AX32">
            <v>3.89</v>
          </cell>
          <cell r="AY32">
            <v>1.7</v>
          </cell>
          <cell r="AZ32">
            <v>1.17</v>
          </cell>
          <cell r="BA32">
            <v>0.35</v>
          </cell>
          <cell r="BB32">
            <v>0.11</v>
          </cell>
          <cell r="BC32">
            <v>0.02</v>
          </cell>
          <cell r="BD32">
            <v>1.39</v>
          </cell>
          <cell r="BE32">
            <v>-1.55</v>
          </cell>
          <cell r="BF32">
            <v>1.75</v>
          </cell>
          <cell r="BG32">
            <v>6.0500499999999997</v>
          </cell>
          <cell r="BH32">
            <v>2.4400200000000001</v>
          </cell>
          <cell r="BI32">
            <v>1.8630150000000001</v>
          </cell>
          <cell r="BJ32">
            <v>0.2888</v>
          </cell>
          <cell r="BK32">
            <v>0.6028</v>
          </cell>
          <cell r="BL32">
            <v>0.35720000000000002</v>
          </cell>
          <cell r="BM32">
            <v>0.13039999999999999</v>
          </cell>
          <cell r="BN32">
            <v>0.55000000000000004</v>
          </cell>
          <cell r="BO32">
            <v>-1.677</v>
          </cell>
          <cell r="BP32">
            <v>1.8480000000000001</v>
          </cell>
          <cell r="BQ32">
            <v>8.98</v>
          </cell>
          <cell r="BR32">
            <v>3.12</v>
          </cell>
          <cell r="BS32">
            <v>1.72</v>
          </cell>
          <cell r="BT32">
            <v>1.337</v>
          </cell>
          <cell r="BU32">
            <v>0.71899999999999997</v>
          </cell>
          <cell r="BV32">
            <v>0.26200000000000001</v>
          </cell>
          <cell r="BW32">
            <v>1.7000000000000001E-2</v>
          </cell>
          <cell r="BX32">
            <v>7.5999999999999998E-2</v>
          </cell>
          <cell r="BY32">
            <v>-1.6719999999999999</v>
          </cell>
          <cell r="BZ32">
            <v>1.6850000000000001</v>
          </cell>
          <cell r="CA32">
            <v>6.02</v>
          </cell>
          <cell r="CB32">
            <v>2.2469999999999999</v>
          </cell>
          <cell r="CC32">
            <v>1.8660000000000001</v>
          </cell>
          <cell r="CD32">
            <v>0.14380000000000001</v>
          </cell>
          <cell r="CE32">
            <v>5.8500000000000003E-2</v>
          </cell>
          <cell r="CF32">
            <v>0.30730000000000002</v>
          </cell>
          <cell r="CG32">
            <v>3.6200000000000003E-2</v>
          </cell>
          <cell r="CH32">
            <v>0.55000000000000004</v>
          </cell>
          <cell r="CI32">
            <v>-1.6990000000000001</v>
          </cell>
          <cell r="CJ32">
            <v>1.849</v>
          </cell>
          <cell r="CK32">
            <v>5.74</v>
          </cell>
          <cell r="CL32">
            <v>9.3000000000000007</v>
          </cell>
          <cell r="CM32">
            <v>1.65</v>
          </cell>
          <cell r="CN32">
            <v>1.48</v>
          </cell>
          <cell r="CO32">
            <v>1.1599999999999999</v>
          </cell>
          <cell r="CP32">
            <v>0.62</v>
          </cell>
          <cell r="CQ32">
            <v>0.32</v>
          </cell>
          <cell r="CR32">
            <v>1.41</v>
          </cell>
          <cell r="CS32">
            <v>-1.1499999999999999</v>
          </cell>
          <cell r="CT32">
            <v>1.85</v>
          </cell>
          <cell r="CU32">
            <v>5.34</v>
          </cell>
          <cell r="CV32">
            <v>3.45</v>
          </cell>
          <cell r="CW32">
            <v>1.73</v>
          </cell>
          <cell r="CX32">
            <v>3822692.36</v>
          </cell>
          <cell r="CY32">
            <v>10339797.970000001</v>
          </cell>
          <cell r="CZ32">
            <v>0.55000000000000004</v>
          </cell>
          <cell r="DA32">
            <v>3013975.75</v>
          </cell>
          <cell r="DB32">
            <v>0.37</v>
          </cell>
          <cell r="DC32">
            <v>2139219.13</v>
          </cell>
          <cell r="DD32">
            <v>0.27</v>
          </cell>
          <cell r="DE32">
            <v>1318037.22</v>
          </cell>
          <cell r="DF32">
            <v>0.06</v>
          </cell>
          <cell r="DG32">
            <v>3337484.34</v>
          </cell>
          <cell r="DH32">
            <v>0.53</v>
          </cell>
          <cell r="DI32">
            <v>-1.66</v>
          </cell>
          <cell r="DJ32">
            <v>1.75</v>
          </cell>
          <cell r="DK32">
            <v>10600575.119999999</v>
          </cell>
        </row>
        <row r="33">
          <cell r="A33" t="str">
            <v>2022-05</v>
          </cell>
          <cell r="B33">
            <v>5.27</v>
          </cell>
          <cell r="C33">
            <v>3.53</v>
          </cell>
          <cell r="D33">
            <v>1.91</v>
          </cell>
          <cell r="E33">
            <v>1.41</v>
          </cell>
          <cell r="F33">
            <v>0.63</v>
          </cell>
          <cell r="G33">
            <v>0.34</v>
          </cell>
          <cell r="H33">
            <v>0.06</v>
          </cell>
          <cell r="I33">
            <v>0.38</v>
          </cell>
          <cell r="J33">
            <v>-1.84</v>
          </cell>
          <cell r="K33">
            <v>1.9</v>
          </cell>
          <cell r="L33">
            <v>5</v>
          </cell>
          <cell r="M33">
            <v>2.1899000000000002</v>
          </cell>
          <cell r="N33">
            <v>1.9068000000000001</v>
          </cell>
          <cell r="O33">
            <v>0.14000000000000001</v>
          </cell>
          <cell r="P33">
            <v>0.17</v>
          </cell>
          <cell r="Q33">
            <v>0.44</v>
          </cell>
          <cell r="R33">
            <v>0.16</v>
          </cell>
          <cell r="S33">
            <v>1.3</v>
          </cell>
          <cell r="T33">
            <v>-1.7</v>
          </cell>
          <cell r="U33">
            <v>1.91</v>
          </cell>
          <cell r="V33">
            <v>5.09</v>
          </cell>
          <cell r="W33">
            <v>3.91</v>
          </cell>
          <cell r="X33">
            <v>1.92</v>
          </cell>
          <cell r="Y33">
            <v>1.1499999999999999</v>
          </cell>
          <cell r="Z33">
            <v>0.32</v>
          </cell>
          <cell r="AA33">
            <v>0.6</v>
          </cell>
          <cell r="AB33">
            <v>0.24</v>
          </cell>
          <cell r="AC33">
            <v>0.26</v>
          </cell>
          <cell r="AD33">
            <v>-1.87</v>
          </cell>
          <cell r="AE33">
            <v>1.93</v>
          </cell>
          <cell r="AF33">
            <v>4.3099999999999996</v>
          </cell>
          <cell r="AG33">
            <v>4.26</v>
          </cell>
          <cell r="AH33">
            <v>1.9</v>
          </cell>
          <cell r="AI33">
            <v>0.59</v>
          </cell>
          <cell r="AJ33">
            <v>1.2</v>
          </cell>
          <cell r="AK33">
            <v>0.98</v>
          </cell>
          <cell r="AL33">
            <v>0.45</v>
          </cell>
          <cell r="AM33">
            <v>0.97</v>
          </cell>
          <cell r="AN33">
            <v>-1.72</v>
          </cell>
          <cell r="AO33">
            <v>1.87</v>
          </cell>
          <cell r="AW33">
            <v>3.51</v>
          </cell>
          <cell r="AX33">
            <v>4.03</v>
          </cell>
          <cell r="AY33">
            <v>1.92</v>
          </cell>
          <cell r="AZ33">
            <v>1.23</v>
          </cell>
          <cell r="BA33">
            <v>0.38</v>
          </cell>
          <cell r="BB33">
            <v>0.16</v>
          </cell>
          <cell r="BC33">
            <v>0.04</v>
          </cell>
          <cell r="BD33">
            <v>1.38</v>
          </cell>
          <cell r="BE33">
            <v>-1.61</v>
          </cell>
          <cell r="BF33">
            <v>1.95</v>
          </cell>
          <cell r="BG33">
            <v>6.1100399999999997</v>
          </cell>
          <cell r="BH33">
            <v>2.3970159999999998</v>
          </cell>
          <cell r="BI33">
            <v>2.273015</v>
          </cell>
          <cell r="BJ33">
            <v>0.51139999999999997</v>
          </cell>
          <cell r="BK33">
            <v>0.63019999999999998</v>
          </cell>
          <cell r="BL33">
            <v>0.70899999999999996</v>
          </cell>
          <cell r="BM33">
            <v>0.2424</v>
          </cell>
          <cell r="BN33">
            <v>0.56000000000000005</v>
          </cell>
          <cell r="BO33">
            <v>-1.843</v>
          </cell>
          <cell r="BP33">
            <v>2.2429999999999999</v>
          </cell>
          <cell r="BQ33">
            <v>9.0500000000000007</v>
          </cell>
          <cell r="BR33">
            <v>2.87</v>
          </cell>
          <cell r="BS33">
            <v>1.92</v>
          </cell>
          <cell r="BT33">
            <v>1.91</v>
          </cell>
          <cell r="BU33">
            <v>0.65100000000000002</v>
          </cell>
          <cell r="BV33">
            <v>0.42399999999999999</v>
          </cell>
          <cell r="BW33">
            <v>3.3000000000000002E-2</v>
          </cell>
          <cell r="BX33">
            <v>8.1000000000000003E-2</v>
          </cell>
          <cell r="BY33">
            <v>-1.849</v>
          </cell>
          <cell r="BZ33">
            <v>1.903</v>
          </cell>
          <cell r="CA33">
            <v>6.18</v>
          </cell>
          <cell r="CB33">
            <v>2.2709999999999999</v>
          </cell>
          <cell r="CC33">
            <v>2.2730000000000001</v>
          </cell>
          <cell r="CD33">
            <v>0.23169999999999999</v>
          </cell>
          <cell r="CE33">
            <v>0.60729999999999995</v>
          </cell>
          <cell r="CF33">
            <v>0.2084</v>
          </cell>
          <cell r="CG33">
            <v>7.5899999999999995E-2</v>
          </cell>
          <cell r="CH33">
            <v>0.55000000000000004</v>
          </cell>
          <cell r="CI33">
            <v>-1.8620000000000001</v>
          </cell>
          <cell r="CJ33">
            <v>2.246</v>
          </cell>
          <cell r="CK33">
            <v>5.96</v>
          </cell>
          <cell r="CL33">
            <v>9.5</v>
          </cell>
          <cell r="CM33">
            <v>1.93</v>
          </cell>
          <cell r="CN33">
            <v>0</v>
          </cell>
          <cell r="CO33">
            <v>1.8</v>
          </cell>
          <cell r="CP33">
            <v>0.92</v>
          </cell>
          <cell r="CQ33">
            <v>0.5</v>
          </cell>
          <cell r="CR33">
            <v>0.9</v>
          </cell>
          <cell r="CS33">
            <v>-1.19</v>
          </cell>
          <cell r="CT33">
            <v>2.25</v>
          </cell>
          <cell r="CU33">
            <v>5.41</v>
          </cell>
          <cell r="CV33">
            <v>3.46</v>
          </cell>
          <cell r="CW33">
            <v>1.96</v>
          </cell>
          <cell r="CX33">
            <v>4817538.51</v>
          </cell>
          <cell r="CY33">
            <v>16809831.329999998</v>
          </cell>
          <cell r="CZ33">
            <v>0.72</v>
          </cell>
          <cell r="DA33">
            <v>4637694.83</v>
          </cell>
          <cell r="DB33">
            <v>0.45</v>
          </cell>
          <cell r="DC33">
            <v>2885959.29</v>
          </cell>
          <cell r="DD33">
            <v>0.49</v>
          </cell>
          <cell r="DE33">
            <v>2265103.5499999998</v>
          </cell>
          <cell r="DF33">
            <v>0.1</v>
          </cell>
          <cell r="DG33">
            <v>6181538.0300000003</v>
          </cell>
          <cell r="DH33">
            <v>0.46</v>
          </cell>
          <cell r="DI33">
            <v>-1.83</v>
          </cell>
          <cell r="DJ33">
            <v>1.97</v>
          </cell>
          <cell r="DK33">
            <v>14789445.75</v>
          </cell>
        </row>
        <row r="34">
          <cell r="A34" t="str">
            <v>2022-06</v>
          </cell>
          <cell r="B34">
            <v>5.3</v>
          </cell>
          <cell r="C34">
            <v>3.63</v>
          </cell>
          <cell r="D34">
            <v>2.25</v>
          </cell>
          <cell r="E34">
            <v>2.06</v>
          </cell>
          <cell r="F34">
            <v>1.1200000000000001</v>
          </cell>
          <cell r="G34">
            <v>0.97</v>
          </cell>
          <cell r="H34">
            <v>0.14000000000000001</v>
          </cell>
          <cell r="I34">
            <v>0.41</v>
          </cell>
          <cell r="J34">
            <v>-2.11</v>
          </cell>
          <cell r="K34">
            <v>2.25</v>
          </cell>
          <cell r="L34">
            <v>5.0999999999999996</v>
          </cell>
          <cell r="M34">
            <v>2.1848999999999998</v>
          </cell>
          <cell r="N34">
            <v>2.25</v>
          </cell>
          <cell r="O34">
            <v>0.31</v>
          </cell>
          <cell r="P34">
            <v>0.28999999999999998</v>
          </cell>
          <cell r="Q34">
            <v>0.9</v>
          </cell>
          <cell r="R34">
            <v>0.31</v>
          </cell>
          <cell r="S34">
            <v>0.7</v>
          </cell>
          <cell r="T34">
            <v>-1.9919</v>
          </cell>
          <cell r="U34">
            <v>2.3589000000000002</v>
          </cell>
          <cell r="V34">
            <v>5.09</v>
          </cell>
          <cell r="W34">
            <v>3.92</v>
          </cell>
          <cell r="X34">
            <v>2.27</v>
          </cell>
          <cell r="Y34">
            <v>1.73</v>
          </cell>
          <cell r="Z34">
            <v>0.45</v>
          </cell>
          <cell r="AA34">
            <v>0.92</v>
          </cell>
          <cell r="AB34">
            <v>0.32</v>
          </cell>
          <cell r="AC34">
            <v>0.28999999999999998</v>
          </cell>
          <cell r="AD34">
            <v>-2.0699999999999998</v>
          </cell>
          <cell r="AE34">
            <v>2.27</v>
          </cell>
          <cell r="AF34">
            <v>4.28</v>
          </cell>
          <cell r="AG34">
            <v>4.17</v>
          </cell>
          <cell r="AH34">
            <v>2.25</v>
          </cell>
          <cell r="AI34">
            <v>0.61</v>
          </cell>
          <cell r="AJ34">
            <v>1.92</v>
          </cell>
          <cell r="AK34">
            <v>1.33</v>
          </cell>
          <cell r="AL34">
            <v>0.61</v>
          </cell>
          <cell r="AM34">
            <v>2.09</v>
          </cell>
          <cell r="AN34">
            <v>-1.89</v>
          </cell>
          <cell r="AO34">
            <v>2.25</v>
          </cell>
          <cell r="AP34">
            <v>2.2304110000000001</v>
          </cell>
          <cell r="AQ34">
            <v>1.54</v>
          </cell>
          <cell r="AR34">
            <v>2.25</v>
          </cell>
          <cell r="AS34">
            <v>0</v>
          </cell>
          <cell r="AT34">
            <v>1.1580820000000001</v>
          </cell>
          <cell r="AU34">
            <v>-1.07</v>
          </cell>
          <cell r="AV34">
            <v>2.25</v>
          </cell>
          <cell r="AW34">
            <v>3.56</v>
          </cell>
          <cell r="AX34">
            <v>3.65</v>
          </cell>
          <cell r="AY34">
            <v>2.27</v>
          </cell>
          <cell r="AZ34">
            <v>1.72</v>
          </cell>
          <cell r="BA34">
            <v>1.8</v>
          </cell>
          <cell r="BB34">
            <v>0.48</v>
          </cell>
          <cell r="BC34">
            <v>7.0000000000000007E-2</v>
          </cell>
          <cell r="BD34">
            <v>1.45</v>
          </cell>
          <cell r="BE34">
            <v>-1.85</v>
          </cell>
          <cell r="BF34">
            <v>2.25</v>
          </cell>
          <cell r="BG34">
            <v>6.9000490000000001</v>
          </cell>
          <cell r="BH34">
            <v>2.3290160000000002</v>
          </cell>
          <cell r="BI34">
            <v>2.2730160000000001</v>
          </cell>
          <cell r="BJ34">
            <v>0.94410000000000005</v>
          </cell>
          <cell r="BK34">
            <v>1.4850000000000001</v>
          </cell>
          <cell r="BL34">
            <v>1.099</v>
          </cell>
          <cell r="BM34">
            <v>0.2651</v>
          </cell>
          <cell r="BN34">
            <v>0.56000000000000005</v>
          </cell>
          <cell r="BO34">
            <v>-2.069</v>
          </cell>
          <cell r="BP34">
            <v>2.25</v>
          </cell>
          <cell r="BQ34">
            <v>9.19</v>
          </cell>
          <cell r="BR34">
            <v>2.82</v>
          </cell>
          <cell r="BS34">
            <v>2.27</v>
          </cell>
          <cell r="BT34">
            <v>2.1389999999999998</v>
          </cell>
          <cell r="BU34">
            <v>0.95699999999999996</v>
          </cell>
          <cell r="BV34">
            <v>0.70299999999999996</v>
          </cell>
          <cell r="BW34">
            <v>5.2999999999999999E-2</v>
          </cell>
          <cell r="BX34">
            <v>7.1999999999999995E-2</v>
          </cell>
          <cell r="BY34">
            <v>-2.1019999999999999</v>
          </cell>
          <cell r="BZ34">
            <v>2.25</v>
          </cell>
          <cell r="CA34">
            <v>6.16</v>
          </cell>
          <cell r="CB34">
            <v>2.4119999999999999</v>
          </cell>
          <cell r="CC34">
            <v>2.2730000000000001</v>
          </cell>
          <cell r="CD34">
            <v>0.7329</v>
          </cell>
          <cell r="CE34">
            <v>0.24890000000000001</v>
          </cell>
          <cell r="CF34">
            <v>0.64129999999999998</v>
          </cell>
          <cell r="CG34">
            <v>0.13</v>
          </cell>
          <cell r="CH34">
            <v>0.6</v>
          </cell>
          <cell r="CI34">
            <v>-2.1389999999999998</v>
          </cell>
          <cell r="CJ34">
            <v>2.25</v>
          </cell>
          <cell r="CK34">
            <v>6.04</v>
          </cell>
          <cell r="CL34">
            <v>9.32</v>
          </cell>
          <cell r="CM34">
            <v>2.27</v>
          </cell>
          <cell r="CN34">
            <v>1.9</v>
          </cell>
          <cell r="CO34">
            <v>2</v>
          </cell>
          <cell r="CP34">
            <v>1.2</v>
          </cell>
          <cell r="CQ34">
            <v>0.65</v>
          </cell>
          <cell r="CR34">
            <v>1.1200000000000001</v>
          </cell>
          <cell r="CS34">
            <v>-1.48</v>
          </cell>
          <cell r="CT34">
            <v>2.25</v>
          </cell>
          <cell r="CU34">
            <v>5.5</v>
          </cell>
          <cell r="CV34">
            <v>3.48</v>
          </cell>
          <cell r="CW34">
            <v>2.2599999999999998</v>
          </cell>
          <cell r="CX34">
            <v>4843948.38</v>
          </cell>
          <cell r="CY34">
            <v>19309736.93</v>
          </cell>
          <cell r="CZ34">
            <v>1.1299999999999999</v>
          </cell>
          <cell r="DA34">
            <v>5810423.0099999998</v>
          </cell>
          <cell r="DB34">
            <v>0.77</v>
          </cell>
          <cell r="DC34">
            <v>3134986.93</v>
          </cell>
          <cell r="DD34">
            <v>0.93</v>
          </cell>
          <cell r="DE34">
            <v>3068605.3</v>
          </cell>
          <cell r="DF34">
            <v>0.17</v>
          </cell>
          <cell r="DG34">
            <v>6472486.3300000001</v>
          </cell>
          <cell r="DH34">
            <v>0.48</v>
          </cell>
          <cell r="DI34">
            <v>-2.0499999999999998</v>
          </cell>
          <cell r="DJ34">
            <v>2.2599999999999998</v>
          </cell>
          <cell r="DK34">
            <v>15871898.35</v>
          </cell>
        </row>
        <row r="35">
          <cell r="A35" t="str">
            <v>2022-07</v>
          </cell>
          <cell r="B35">
            <v>5.12</v>
          </cell>
          <cell r="C35">
            <v>3.85</v>
          </cell>
          <cell r="D35">
            <v>2.63</v>
          </cell>
          <cell r="E35">
            <v>1.83</v>
          </cell>
          <cell r="F35">
            <v>1.57</v>
          </cell>
          <cell r="G35">
            <v>1.27</v>
          </cell>
          <cell r="H35">
            <v>0.28000000000000003</v>
          </cell>
          <cell r="I35">
            <v>0.46</v>
          </cell>
          <cell r="J35">
            <v>-2.29</v>
          </cell>
          <cell r="K35">
            <v>2.63</v>
          </cell>
          <cell r="L35">
            <v>4.9000000000000004</v>
          </cell>
          <cell r="M35">
            <v>2.34</v>
          </cell>
          <cell r="N35">
            <v>2.64</v>
          </cell>
          <cell r="O35">
            <v>0.51</v>
          </cell>
          <cell r="P35">
            <v>0.33</v>
          </cell>
          <cell r="Q35">
            <v>1.1399999999999999</v>
          </cell>
          <cell r="R35">
            <v>0.42</v>
          </cell>
          <cell r="S35">
            <v>0.8</v>
          </cell>
          <cell r="T35">
            <v>-2.12</v>
          </cell>
          <cell r="U35">
            <v>2.59</v>
          </cell>
          <cell r="V35">
            <v>5.1100000000000003</v>
          </cell>
          <cell r="W35">
            <v>3.92</v>
          </cell>
          <cell r="X35">
            <v>2.68</v>
          </cell>
          <cell r="Y35">
            <v>2.11</v>
          </cell>
          <cell r="Z35">
            <v>0.64</v>
          </cell>
          <cell r="AA35">
            <v>1.31</v>
          </cell>
          <cell r="AB35">
            <v>0.44</v>
          </cell>
          <cell r="AC35">
            <v>0.24</v>
          </cell>
          <cell r="AD35">
            <v>-2.2599999999999998</v>
          </cell>
          <cell r="AE35">
            <v>2.66</v>
          </cell>
          <cell r="AF35">
            <v>4.0999999999999996</v>
          </cell>
          <cell r="AG35">
            <v>4.54</v>
          </cell>
          <cell r="AH35">
            <v>2.63</v>
          </cell>
          <cell r="AI35">
            <v>0.98</v>
          </cell>
          <cell r="AJ35">
            <v>2.2799999999999998</v>
          </cell>
          <cell r="AK35">
            <v>2.04</v>
          </cell>
          <cell r="AL35">
            <v>0.82</v>
          </cell>
          <cell r="AM35">
            <v>1.97</v>
          </cell>
          <cell r="AN35">
            <v>-1.97</v>
          </cell>
          <cell r="AO35">
            <v>2.64</v>
          </cell>
          <cell r="AP35">
            <v>4.30274</v>
          </cell>
          <cell r="AQ35">
            <v>1.45</v>
          </cell>
          <cell r="AR35">
            <v>2.75</v>
          </cell>
          <cell r="AS35">
            <v>0</v>
          </cell>
          <cell r="AT35">
            <v>1.24411</v>
          </cell>
          <cell r="AU35">
            <v>-1.1200000000000001</v>
          </cell>
          <cell r="AV35">
            <v>2.75</v>
          </cell>
          <cell r="AW35">
            <v>3.55</v>
          </cell>
          <cell r="AX35">
            <v>4.0599999999999996</v>
          </cell>
          <cell r="AY35">
            <v>2.65</v>
          </cell>
          <cell r="AZ35">
            <v>2.2200000000000002</v>
          </cell>
          <cell r="BA35">
            <v>2.0699999999999998</v>
          </cell>
          <cell r="BB35">
            <v>0.85</v>
          </cell>
          <cell r="BC35">
            <v>0.24</v>
          </cell>
          <cell r="BD35">
            <v>1.46</v>
          </cell>
          <cell r="BE35">
            <v>-1.9</v>
          </cell>
          <cell r="BF35">
            <v>2.64</v>
          </cell>
          <cell r="BG35">
            <v>5.8500430000000003</v>
          </cell>
          <cell r="BH35">
            <v>2.4520179999999998</v>
          </cell>
          <cell r="BI35">
            <v>2.7850199999999998</v>
          </cell>
          <cell r="BJ35">
            <v>1.1839999999999999</v>
          </cell>
          <cell r="BK35">
            <v>1.234</v>
          </cell>
          <cell r="BL35">
            <v>1.4350000000000001</v>
          </cell>
          <cell r="BM35">
            <v>0.49270000000000003</v>
          </cell>
          <cell r="BN35">
            <v>0.59</v>
          </cell>
          <cell r="BO35">
            <v>-2.2749999999999999</v>
          </cell>
          <cell r="BP35">
            <v>2.7480000000000002</v>
          </cell>
          <cell r="BQ35">
            <v>9.24</v>
          </cell>
          <cell r="BR35">
            <v>3</v>
          </cell>
          <cell r="BS35">
            <v>2.66</v>
          </cell>
          <cell r="BT35">
            <v>1.6639999999999999</v>
          </cell>
          <cell r="BU35">
            <v>1.2470000000000001</v>
          </cell>
          <cell r="BV35">
            <v>1.274</v>
          </cell>
          <cell r="BW35">
            <v>0.104</v>
          </cell>
          <cell r="BX35">
            <v>8.7999999999999995E-2</v>
          </cell>
          <cell r="BY35">
            <v>-2.3359999999999999</v>
          </cell>
          <cell r="BZ35">
            <v>2.5779999999999998</v>
          </cell>
          <cell r="CA35">
            <v>6.28</v>
          </cell>
          <cell r="CB35">
            <v>2.012</v>
          </cell>
          <cell r="CC35">
            <v>2.7850000000000001</v>
          </cell>
          <cell r="CD35">
            <v>0.97740000000000005</v>
          </cell>
          <cell r="CE35">
            <v>0.43819999999999998</v>
          </cell>
          <cell r="CF35">
            <v>0.89500000000000002</v>
          </cell>
          <cell r="CG35">
            <v>0.1467</v>
          </cell>
          <cell r="CH35">
            <v>0.56000000000000005</v>
          </cell>
          <cell r="CI35">
            <v>-2.4750000000000001</v>
          </cell>
          <cell r="CJ35">
            <v>2.7490000000000001</v>
          </cell>
          <cell r="CK35">
            <v>6.36</v>
          </cell>
          <cell r="CL35">
            <v>9.6999999999999993</v>
          </cell>
          <cell r="CM35">
            <v>2.68</v>
          </cell>
          <cell r="CN35">
            <v>2.2799999999999998</v>
          </cell>
          <cell r="CO35">
            <v>2.3199999999999998</v>
          </cell>
          <cell r="CP35">
            <v>1.69</v>
          </cell>
          <cell r="CQ35">
            <v>1.37</v>
          </cell>
          <cell r="CR35">
            <v>1.44</v>
          </cell>
          <cell r="CS35">
            <v>-1.21</v>
          </cell>
          <cell r="CT35">
            <v>2.74</v>
          </cell>
          <cell r="CU35">
            <v>5.38</v>
          </cell>
          <cell r="CV35">
            <v>3.65</v>
          </cell>
          <cell r="CW35">
            <v>2.67</v>
          </cell>
          <cell r="CX35">
            <v>4326166.84</v>
          </cell>
          <cell r="CY35">
            <v>21827464.530000001</v>
          </cell>
          <cell r="CZ35">
            <v>1.33</v>
          </cell>
          <cell r="DA35">
            <v>6004265.6900000004</v>
          </cell>
          <cell r="DB35">
            <v>1.22</v>
          </cell>
          <cell r="DC35">
            <v>3567427.99</v>
          </cell>
          <cell r="DD35">
            <v>1.31</v>
          </cell>
          <cell r="DE35">
            <v>4145343.38</v>
          </cell>
          <cell r="DF35">
            <v>0.28999999999999998</v>
          </cell>
          <cell r="DG35">
            <v>7265865.2800000003</v>
          </cell>
          <cell r="DH35">
            <v>0.49</v>
          </cell>
          <cell r="DI35">
            <v>-2.21</v>
          </cell>
          <cell r="DJ35">
            <v>2.66</v>
          </cell>
          <cell r="DK35">
            <v>17198411.469999999</v>
          </cell>
        </row>
        <row r="36">
          <cell r="A36" t="str">
            <v>2022-08</v>
          </cell>
          <cell r="B36">
            <v>5.17</v>
          </cell>
          <cell r="C36">
            <v>3.82</v>
          </cell>
          <cell r="D36">
            <v>2.88</v>
          </cell>
          <cell r="E36">
            <v>1.48</v>
          </cell>
          <cell r="F36">
            <v>1.87</v>
          </cell>
          <cell r="G36">
            <v>1.71</v>
          </cell>
          <cell r="H36">
            <v>0.37</v>
          </cell>
          <cell r="I36">
            <v>0.41</v>
          </cell>
          <cell r="J36">
            <v>-2.46</v>
          </cell>
          <cell r="K36">
            <v>2.9</v>
          </cell>
          <cell r="L36">
            <v>4.9000000000000004</v>
          </cell>
          <cell r="M36">
            <v>2.2770999999999999</v>
          </cell>
          <cell r="N36">
            <v>2.8835000000000002</v>
          </cell>
          <cell r="O36">
            <v>0.65139999999999998</v>
          </cell>
          <cell r="P36">
            <v>0.34</v>
          </cell>
          <cell r="Q36">
            <v>2.25</v>
          </cell>
          <cell r="R36">
            <v>0.52</v>
          </cell>
          <cell r="S36">
            <v>0.7</v>
          </cell>
          <cell r="T36">
            <v>-2.34</v>
          </cell>
          <cell r="U36">
            <v>2.91</v>
          </cell>
          <cell r="V36">
            <v>5.13</v>
          </cell>
          <cell r="W36">
            <v>3.73</v>
          </cell>
          <cell r="X36">
            <v>2.94</v>
          </cell>
          <cell r="Y36">
            <v>2.02</v>
          </cell>
          <cell r="Z36">
            <v>0.87</v>
          </cell>
          <cell r="AA36">
            <v>1.46</v>
          </cell>
          <cell r="AB36">
            <v>0.81</v>
          </cell>
          <cell r="AC36">
            <v>0.15</v>
          </cell>
          <cell r="AD36">
            <v>-2.4500000000000002</v>
          </cell>
          <cell r="AE36">
            <v>3.02</v>
          </cell>
          <cell r="AF36">
            <v>4.1399999999999997</v>
          </cell>
          <cell r="AG36">
            <v>4.55</v>
          </cell>
          <cell r="AH36">
            <v>2.88</v>
          </cell>
          <cell r="AI36">
            <v>1.25</v>
          </cell>
          <cell r="AJ36">
            <v>2.69</v>
          </cell>
          <cell r="AK36">
            <v>2.31</v>
          </cell>
          <cell r="AL36">
            <v>1</v>
          </cell>
          <cell r="AM36">
            <v>1.92</v>
          </cell>
          <cell r="AN36">
            <v>-1.98</v>
          </cell>
          <cell r="AO36">
            <v>2.88</v>
          </cell>
          <cell r="AP36">
            <v>3.77</v>
          </cell>
          <cell r="AQ36">
            <v>1.1000000000000001</v>
          </cell>
          <cell r="AR36">
            <v>3.5</v>
          </cell>
          <cell r="AS36">
            <v>0</v>
          </cell>
          <cell r="AT36">
            <v>1.21</v>
          </cell>
          <cell r="AU36">
            <v>-1.4</v>
          </cell>
          <cell r="AV36">
            <v>3.5</v>
          </cell>
          <cell r="AW36">
            <v>3.29</v>
          </cell>
          <cell r="AX36">
            <v>4</v>
          </cell>
          <cell r="AY36">
            <v>2.95</v>
          </cell>
          <cell r="AZ36">
            <v>2.44</v>
          </cell>
          <cell r="BA36">
            <v>2.81</v>
          </cell>
          <cell r="BB36">
            <v>0.87</v>
          </cell>
          <cell r="BC36">
            <v>0.39</v>
          </cell>
          <cell r="BD36">
            <v>1.41</v>
          </cell>
          <cell r="BE36">
            <v>-1.9</v>
          </cell>
          <cell r="BF36">
            <v>2.97</v>
          </cell>
          <cell r="BG36">
            <v>5.7600540000000002</v>
          </cell>
          <cell r="BH36">
            <v>2.3620220000000001</v>
          </cell>
          <cell r="BI36">
            <v>3.5560330000000002</v>
          </cell>
          <cell r="BJ36">
            <v>1.3959999999999999</v>
          </cell>
          <cell r="BK36">
            <v>2.012</v>
          </cell>
          <cell r="BL36">
            <v>1.788</v>
          </cell>
          <cell r="BM36">
            <v>0.85770000000000002</v>
          </cell>
          <cell r="BN36">
            <v>0.66</v>
          </cell>
          <cell r="BO36">
            <v>-2.3740000000000001</v>
          </cell>
          <cell r="BP36">
            <v>3.488</v>
          </cell>
          <cell r="BQ36">
            <v>9.23</v>
          </cell>
          <cell r="BR36">
            <v>2.83</v>
          </cell>
          <cell r="BS36">
            <v>2.9</v>
          </cell>
          <cell r="BT36">
            <v>2.0979999999999999</v>
          </cell>
          <cell r="BU36">
            <v>1.381</v>
          </cell>
          <cell r="BV36">
            <v>1.58</v>
          </cell>
          <cell r="BW36">
            <v>0.17699999999999999</v>
          </cell>
          <cell r="BX36">
            <v>8.8999999999999996E-2</v>
          </cell>
          <cell r="BY36">
            <v>-2.5070000000000001</v>
          </cell>
          <cell r="BZ36">
            <v>2.923</v>
          </cell>
          <cell r="CA36">
            <v>6.14</v>
          </cell>
          <cell r="CB36">
            <v>1.853</v>
          </cell>
          <cell r="CC36">
            <v>3.5529999999999999</v>
          </cell>
          <cell r="CD36">
            <v>1.0660000000000001</v>
          </cell>
          <cell r="CE36">
            <v>1.073</v>
          </cell>
          <cell r="CF36">
            <v>1.1439999999999999</v>
          </cell>
          <cell r="CG36">
            <v>0.35320000000000001</v>
          </cell>
          <cell r="CH36">
            <v>0.56999999999999995</v>
          </cell>
          <cell r="CI36">
            <v>-2.6949999999999998</v>
          </cell>
          <cell r="CJ36">
            <v>3.4950000000000001</v>
          </cell>
          <cell r="CK36">
            <v>6.85</v>
          </cell>
          <cell r="CL36">
            <v>10.49</v>
          </cell>
          <cell r="CM36">
            <v>2.9</v>
          </cell>
          <cell r="CN36">
            <v>2.2599999999999998</v>
          </cell>
          <cell r="CO36">
            <v>2.44</v>
          </cell>
          <cell r="CP36">
            <v>1.93</v>
          </cell>
          <cell r="CQ36">
            <v>1.36</v>
          </cell>
          <cell r="CR36">
            <v>1.39</v>
          </cell>
          <cell r="CS36">
            <v>-1.43</v>
          </cell>
          <cell r="CT36">
            <v>3.48</v>
          </cell>
          <cell r="CU36">
            <v>5.36</v>
          </cell>
          <cell r="CV36">
            <v>3.58</v>
          </cell>
          <cell r="CW36">
            <v>2.99</v>
          </cell>
          <cell r="CX36">
            <v>4580393.58</v>
          </cell>
          <cell r="CY36">
            <v>21791252.789999999</v>
          </cell>
          <cell r="CZ36">
            <v>1.39</v>
          </cell>
          <cell r="DA36">
            <v>5869658.4199999999</v>
          </cell>
          <cell r="DB36">
            <v>1.58</v>
          </cell>
          <cell r="DC36">
            <v>3541055.29</v>
          </cell>
          <cell r="DD36">
            <v>1.68</v>
          </cell>
          <cell r="DE36">
            <v>4879565.16</v>
          </cell>
          <cell r="DF36">
            <v>0.46</v>
          </cell>
          <cell r="DG36">
            <v>7061559.71</v>
          </cell>
          <cell r="DH36">
            <v>0.42</v>
          </cell>
          <cell r="DI36">
            <v>-2.36</v>
          </cell>
          <cell r="DJ36">
            <v>3.06</v>
          </cell>
          <cell r="DK36">
            <v>19546199.609999999</v>
          </cell>
        </row>
        <row r="37">
          <cell r="A37" t="str">
            <v>2022-09</v>
          </cell>
          <cell r="B37">
            <v>5.25</v>
          </cell>
          <cell r="C37">
            <v>4</v>
          </cell>
          <cell r="D37">
            <v>3.5</v>
          </cell>
          <cell r="E37">
            <v>2.84</v>
          </cell>
          <cell r="F37">
            <v>2.76</v>
          </cell>
          <cell r="G37">
            <v>2.4700000000000002</v>
          </cell>
          <cell r="H37">
            <v>0.54</v>
          </cell>
          <cell r="I37">
            <v>0.43</v>
          </cell>
          <cell r="J37">
            <v>-2.67</v>
          </cell>
          <cell r="K37">
            <v>3.5</v>
          </cell>
          <cell r="L37">
            <v>4.7</v>
          </cell>
          <cell r="M37">
            <v>2.2412999999999998</v>
          </cell>
          <cell r="N37">
            <v>3.5</v>
          </cell>
          <cell r="O37">
            <v>2</v>
          </cell>
          <cell r="P37">
            <v>2.9</v>
          </cell>
          <cell r="Q37">
            <v>2.89</v>
          </cell>
          <cell r="R37">
            <v>0.57999999999999996</v>
          </cell>
          <cell r="S37">
            <v>0.9</v>
          </cell>
          <cell r="T37">
            <v>-2.25</v>
          </cell>
          <cell r="U37">
            <v>3.5</v>
          </cell>
          <cell r="V37">
            <v>5.23</v>
          </cell>
          <cell r="W37">
            <v>3.95</v>
          </cell>
          <cell r="X37">
            <v>3.56</v>
          </cell>
          <cell r="Y37">
            <v>3.13</v>
          </cell>
          <cell r="Z37">
            <v>2.21</v>
          </cell>
          <cell r="AA37">
            <v>2.41</v>
          </cell>
          <cell r="AB37">
            <v>1.23</v>
          </cell>
          <cell r="AC37">
            <v>0.14000000000000001</v>
          </cell>
          <cell r="AD37">
            <v>-2.76</v>
          </cell>
          <cell r="AE37">
            <v>3.56</v>
          </cell>
          <cell r="AF37">
            <v>4.03</v>
          </cell>
          <cell r="AG37">
            <v>4.53</v>
          </cell>
          <cell r="AH37">
            <v>3.5</v>
          </cell>
          <cell r="AI37">
            <v>1.51</v>
          </cell>
          <cell r="AJ37">
            <v>3.08</v>
          </cell>
          <cell r="AK37">
            <v>2.63</v>
          </cell>
          <cell r="AL37">
            <v>1.27</v>
          </cell>
          <cell r="AM37">
            <v>1.97</v>
          </cell>
          <cell r="AN37">
            <v>-2.23</v>
          </cell>
          <cell r="AO37">
            <v>3.5</v>
          </cell>
          <cell r="AP37">
            <v>4.07</v>
          </cell>
          <cell r="AQ37">
            <v>1.23</v>
          </cell>
          <cell r="AR37">
            <v>3.5</v>
          </cell>
          <cell r="AS37">
            <v>0</v>
          </cell>
          <cell r="AT37">
            <v>1.22</v>
          </cell>
          <cell r="AU37">
            <v>-1.34</v>
          </cell>
          <cell r="AV37">
            <v>3.5</v>
          </cell>
          <cell r="AW37">
            <v>3.61</v>
          </cell>
          <cell r="AX37">
            <v>4.05</v>
          </cell>
          <cell r="AY37">
            <v>3.55</v>
          </cell>
          <cell r="AZ37">
            <v>3.18</v>
          </cell>
          <cell r="BA37">
            <v>3.58</v>
          </cell>
          <cell r="BB37">
            <v>1.44</v>
          </cell>
          <cell r="BC37">
            <v>0.56999999999999995</v>
          </cell>
          <cell r="BD37">
            <v>1.29</v>
          </cell>
          <cell r="BE37">
            <v>-2.2200000000000002</v>
          </cell>
          <cell r="BF37">
            <v>3.51</v>
          </cell>
          <cell r="BG37">
            <v>5.6400329999999999</v>
          </cell>
          <cell r="BH37">
            <v>2.5560149999999999</v>
          </cell>
          <cell r="BI37">
            <v>3.5570210000000002</v>
          </cell>
          <cell r="BJ37">
            <v>1.9450000000000001</v>
          </cell>
          <cell r="BK37">
            <v>2.7120000000000002</v>
          </cell>
          <cell r="BL37">
            <v>2.6150000000000002</v>
          </cell>
          <cell r="BM37">
            <v>1.34</v>
          </cell>
          <cell r="BN37">
            <v>0.69</v>
          </cell>
          <cell r="BO37">
            <v>-2.46</v>
          </cell>
          <cell r="BP37">
            <v>3.5</v>
          </cell>
          <cell r="BQ37">
            <v>9.41</v>
          </cell>
          <cell r="BR37">
            <v>2.77</v>
          </cell>
          <cell r="BS37">
            <v>3.56</v>
          </cell>
          <cell r="BT37">
            <v>2.4969999999999999</v>
          </cell>
          <cell r="BU37">
            <v>1.905</v>
          </cell>
          <cell r="BV37">
            <v>2.3540000000000001</v>
          </cell>
          <cell r="BW37">
            <v>0.41299999999999998</v>
          </cell>
          <cell r="BX37">
            <v>9.7000000000000003E-2</v>
          </cell>
          <cell r="BY37">
            <v>-2.5550000000000002</v>
          </cell>
          <cell r="BZ37">
            <v>3.5</v>
          </cell>
          <cell r="CA37">
            <v>6.04</v>
          </cell>
          <cell r="CB37">
            <v>2.3610000000000002</v>
          </cell>
          <cell r="CC37">
            <v>3.5569999999999999</v>
          </cell>
          <cell r="CD37">
            <v>1.706</v>
          </cell>
          <cell r="CE37">
            <v>2.355</v>
          </cell>
          <cell r="CF37">
            <v>2.0230000000000001</v>
          </cell>
          <cell r="CG37">
            <v>1.1040000000000001</v>
          </cell>
          <cell r="CH37">
            <v>0.59</v>
          </cell>
          <cell r="CI37">
            <v>-2.8079999999999998</v>
          </cell>
          <cell r="CJ37">
            <v>3.5</v>
          </cell>
          <cell r="CK37">
            <v>6.59</v>
          </cell>
          <cell r="CL37">
            <v>9.65</v>
          </cell>
          <cell r="CM37">
            <v>3.56</v>
          </cell>
          <cell r="CN37">
            <v>2.69</v>
          </cell>
          <cell r="CO37">
            <v>2.87</v>
          </cell>
          <cell r="CP37">
            <v>2.42</v>
          </cell>
          <cell r="CQ37">
            <v>1.79</v>
          </cell>
          <cell r="CR37">
            <v>1.36</v>
          </cell>
          <cell r="CS37">
            <v>-1.18</v>
          </cell>
          <cell r="CT37">
            <v>3.5</v>
          </cell>
          <cell r="CU37">
            <v>5.4</v>
          </cell>
          <cell r="CV37">
            <v>3.69</v>
          </cell>
          <cell r="CW37">
            <v>3.54</v>
          </cell>
          <cell r="CX37">
            <v>4006117.49</v>
          </cell>
          <cell r="CY37">
            <v>26308298.93</v>
          </cell>
          <cell r="CZ37">
            <v>2.7</v>
          </cell>
          <cell r="DA37">
            <v>6825100.4100000001</v>
          </cell>
          <cell r="DB37">
            <v>2.59</v>
          </cell>
          <cell r="DC37">
            <v>5602913.96</v>
          </cell>
          <cell r="DD37">
            <v>2.56</v>
          </cell>
          <cell r="DE37">
            <v>6533663.6699999999</v>
          </cell>
          <cell r="DF37">
            <v>0.73</v>
          </cell>
          <cell r="DG37">
            <v>7093065.0599999996</v>
          </cell>
          <cell r="DH37">
            <v>0.36</v>
          </cell>
          <cell r="DI37">
            <v>-2.64</v>
          </cell>
          <cell r="DJ37">
            <v>3.54</v>
          </cell>
          <cell r="DK37">
            <v>23360351.030000001</v>
          </cell>
        </row>
        <row r="38">
          <cell r="A38" t="str">
            <v>2022-10</v>
          </cell>
          <cell r="B38">
            <v>5.19</v>
          </cell>
          <cell r="C38">
            <v>4.1900000000000004</v>
          </cell>
          <cell r="D38">
            <v>4.07</v>
          </cell>
          <cell r="E38">
            <v>3.09</v>
          </cell>
          <cell r="F38">
            <v>3.33</v>
          </cell>
          <cell r="G38">
            <v>3.02</v>
          </cell>
          <cell r="H38">
            <v>0.96</v>
          </cell>
          <cell r="I38">
            <v>0.45</v>
          </cell>
          <cell r="J38">
            <v>-2.88</v>
          </cell>
          <cell r="K38">
            <v>4.05</v>
          </cell>
          <cell r="L38">
            <v>4.7</v>
          </cell>
          <cell r="M38">
            <v>2.25</v>
          </cell>
          <cell r="N38">
            <v>4.0599999999999996</v>
          </cell>
          <cell r="O38">
            <v>1.76</v>
          </cell>
          <cell r="P38">
            <v>3.4</v>
          </cell>
          <cell r="Q38">
            <v>3.32</v>
          </cell>
          <cell r="R38">
            <v>0.70409999999999995</v>
          </cell>
          <cell r="S38">
            <v>0.6</v>
          </cell>
          <cell r="T38">
            <v>-2.56</v>
          </cell>
          <cell r="U38">
            <v>4.03</v>
          </cell>
          <cell r="V38">
            <v>5.23</v>
          </cell>
          <cell r="W38">
            <v>3.73</v>
          </cell>
          <cell r="X38">
            <v>4.25</v>
          </cell>
          <cell r="Y38">
            <v>3.57</v>
          </cell>
          <cell r="Z38">
            <v>2.85</v>
          </cell>
          <cell r="AA38">
            <v>2.93</v>
          </cell>
          <cell r="AB38">
            <v>1.65</v>
          </cell>
          <cell r="AC38">
            <v>0.08</v>
          </cell>
          <cell r="AD38">
            <v>-3.18</v>
          </cell>
          <cell r="AE38">
            <v>4.22</v>
          </cell>
          <cell r="AF38">
            <v>3.84</v>
          </cell>
          <cell r="AG38">
            <v>4.76</v>
          </cell>
          <cell r="AH38">
            <v>4.08</v>
          </cell>
          <cell r="AI38">
            <v>1.73</v>
          </cell>
          <cell r="AJ38">
            <v>3.21</v>
          </cell>
          <cell r="AK38">
            <v>2.88</v>
          </cell>
          <cell r="AL38">
            <v>1.68</v>
          </cell>
          <cell r="AM38">
            <v>0.47</v>
          </cell>
          <cell r="AN38">
            <v>-2.31</v>
          </cell>
          <cell r="AO38">
            <v>4.07</v>
          </cell>
          <cell r="AP38">
            <v>3.99</v>
          </cell>
          <cell r="AQ38">
            <v>0.87</v>
          </cell>
          <cell r="AR38">
            <v>4.1100000000000003</v>
          </cell>
          <cell r="AS38">
            <v>0</v>
          </cell>
          <cell r="AT38">
            <v>1.1560999999999999</v>
          </cell>
          <cell r="AU38">
            <v>-1.4222440000000001</v>
          </cell>
          <cell r="AV38">
            <v>4.0587410000000004</v>
          </cell>
          <cell r="AW38">
            <v>3.28</v>
          </cell>
          <cell r="AX38">
            <v>4.5199999999999996</v>
          </cell>
          <cell r="AY38">
            <v>4.1399999999999997</v>
          </cell>
          <cell r="AZ38">
            <v>3.31</v>
          </cell>
          <cell r="BA38">
            <v>3.91</v>
          </cell>
          <cell r="BB38">
            <v>1.96</v>
          </cell>
          <cell r="BC38">
            <v>0.61</v>
          </cell>
          <cell r="BD38">
            <v>1.34</v>
          </cell>
          <cell r="BE38">
            <v>-2.2799999999999998</v>
          </cell>
          <cell r="BF38">
            <v>4.0999999999999996</v>
          </cell>
          <cell r="BG38">
            <v>5.6100310000000002</v>
          </cell>
          <cell r="BH38">
            <v>2.6400139999999999</v>
          </cell>
          <cell r="BI38">
            <v>4.3340240000000003</v>
          </cell>
          <cell r="BJ38">
            <v>2.4009999999999998</v>
          </cell>
          <cell r="BK38">
            <v>3.0819999999999999</v>
          </cell>
          <cell r="BL38">
            <v>2.8929999999999998</v>
          </cell>
          <cell r="BM38">
            <v>1.625</v>
          </cell>
          <cell r="BN38">
            <v>0.68</v>
          </cell>
          <cell r="BO38">
            <v>-2.698</v>
          </cell>
          <cell r="BP38">
            <v>4.2450000000000001</v>
          </cell>
          <cell r="BQ38">
            <v>9.4700000000000006</v>
          </cell>
          <cell r="BR38">
            <v>2.81</v>
          </cell>
          <cell r="BS38">
            <v>4.16</v>
          </cell>
          <cell r="BT38">
            <v>3.476</v>
          </cell>
          <cell r="BU38">
            <v>3.2210000000000001</v>
          </cell>
          <cell r="BV38">
            <v>2.6720000000000002</v>
          </cell>
          <cell r="BW38">
            <v>0.61699999999999999</v>
          </cell>
          <cell r="BX38">
            <v>8.8999999999999996E-2</v>
          </cell>
          <cell r="BY38">
            <v>-2.8359999999999999</v>
          </cell>
          <cell r="BZ38">
            <v>4.0270000000000001</v>
          </cell>
          <cell r="CA38">
            <v>6.13</v>
          </cell>
          <cell r="CB38">
            <v>2.395</v>
          </cell>
          <cell r="CC38">
            <v>4.3339999999999996</v>
          </cell>
          <cell r="CD38">
            <v>1.929</v>
          </cell>
          <cell r="CE38">
            <v>2.657</v>
          </cell>
          <cell r="CF38">
            <v>2.5139999999999998</v>
          </cell>
          <cell r="CG38">
            <v>1.1060000000000001</v>
          </cell>
          <cell r="CH38">
            <v>0.63</v>
          </cell>
          <cell r="CI38">
            <v>-2.8969999999999998</v>
          </cell>
          <cell r="CJ38">
            <v>4.2469999999999999</v>
          </cell>
          <cell r="CK38">
            <v>6.41</v>
          </cell>
          <cell r="CL38">
            <v>10.02</v>
          </cell>
          <cell r="CM38">
            <v>4.1500000000000004</v>
          </cell>
          <cell r="CN38">
            <v>3.14</v>
          </cell>
          <cell r="CO38">
            <v>3.26</v>
          </cell>
          <cell r="CP38">
            <v>3.19</v>
          </cell>
          <cell r="CQ38">
            <v>2.42</v>
          </cell>
          <cell r="CR38">
            <v>1.56</v>
          </cell>
          <cell r="CS38">
            <v>-1.25</v>
          </cell>
          <cell r="CT38">
            <v>3.81</v>
          </cell>
          <cell r="CU38">
            <v>5.34</v>
          </cell>
          <cell r="CV38">
            <v>3.72</v>
          </cell>
          <cell r="CW38">
            <v>4.17</v>
          </cell>
          <cell r="CX38">
            <v>3893453.7</v>
          </cell>
          <cell r="CY38">
            <v>27710083.760000002</v>
          </cell>
          <cell r="CZ38">
            <v>2.87</v>
          </cell>
          <cell r="DA38">
            <v>6217903.3099999996</v>
          </cell>
          <cell r="DB38">
            <v>3.17</v>
          </cell>
          <cell r="DC38">
            <v>7584412.3600000003</v>
          </cell>
          <cell r="DD38">
            <v>3</v>
          </cell>
          <cell r="DE38">
            <v>6303473.4100000001</v>
          </cell>
          <cell r="DF38">
            <v>1.05</v>
          </cell>
          <cell r="DG38">
            <v>7436995.2300000004</v>
          </cell>
          <cell r="DH38">
            <v>0.32</v>
          </cell>
          <cell r="DI38">
            <v>-2.98</v>
          </cell>
          <cell r="DJ38">
            <v>4.18</v>
          </cell>
          <cell r="DK38">
            <v>25460738.989999998</v>
          </cell>
        </row>
        <row r="39">
          <cell r="A39" t="str">
            <v>2022-11</v>
          </cell>
          <cell r="B39">
            <v>5.32</v>
          </cell>
          <cell r="C39">
            <v>3.93</v>
          </cell>
          <cell r="D39">
            <v>4.33</v>
          </cell>
          <cell r="E39">
            <v>3.37</v>
          </cell>
          <cell r="F39">
            <v>3.34</v>
          </cell>
          <cell r="G39">
            <v>3.31</v>
          </cell>
          <cell r="H39">
            <v>1.1499999999999999</v>
          </cell>
          <cell r="I39">
            <v>0.45</v>
          </cell>
          <cell r="J39">
            <v>-2.98</v>
          </cell>
          <cell r="K39">
            <v>4.33</v>
          </cell>
          <cell r="L39">
            <v>4.7</v>
          </cell>
          <cell r="M39">
            <v>2.2012</v>
          </cell>
          <cell r="N39">
            <v>4.3311000000000002</v>
          </cell>
          <cell r="O39">
            <v>1.9</v>
          </cell>
          <cell r="P39">
            <v>3.48</v>
          </cell>
          <cell r="Q39">
            <v>3.4695</v>
          </cell>
          <cell r="R39">
            <v>1.5187999999999999</v>
          </cell>
          <cell r="S39">
            <v>0.7</v>
          </cell>
          <cell r="T39">
            <v>-2.64</v>
          </cell>
          <cell r="U39">
            <v>4.38</v>
          </cell>
          <cell r="V39">
            <v>5.31</v>
          </cell>
          <cell r="W39">
            <v>3.59</v>
          </cell>
          <cell r="X39">
            <v>4.4400000000000004</v>
          </cell>
          <cell r="Y39">
            <v>3.69</v>
          </cell>
          <cell r="Z39">
            <v>2.89</v>
          </cell>
          <cell r="AA39">
            <v>3.27</v>
          </cell>
          <cell r="AB39">
            <v>1.99</v>
          </cell>
          <cell r="AC39">
            <v>0.08</v>
          </cell>
          <cell r="AD39">
            <v>-3.31</v>
          </cell>
          <cell r="AE39">
            <v>4.45</v>
          </cell>
          <cell r="AF39">
            <v>4.16</v>
          </cell>
          <cell r="AG39">
            <v>4.5199999999999996</v>
          </cell>
          <cell r="AH39">
            <v>4.33</v>
          </cell>
          <cell r="AI39">
            <v>2.2860438233291398</v>
          </cell>
          <cell r="AJ39">
            <v>3.75</v>
          </cell>
          <cell r="AK39">
            <v>3.0130721291906299</v>
          </cell>
          <cell r="AL39">
            <v>2.0699999999999998</v>
          </cell>
          <cell r="AM39">
            <v>0.46</v>
          </cell>
          <cell r="AN39">
            <v>-2.37</v>
          </cell>
          <cell r="AO39">
            <v>4.3600000000000003</v>
          </cell>
          <cell r="AP39">
            <v>4.26</v>
          </cell>
          <cell r="AQ39">
            <v>1.01</v>
          </cell>
          <cell r="AR39">
            <v>4.3756579999999996</v>
          </cell>
          <cell r="AS39">
            <v>0</v>
          </cell>
          <cell r="AT39">
            <v>1.138198</v>
          </cell>
          <cell r="AU39">
            <v>-1.429149</v>
          </cell>
          <cell r="AV39">
            <v>4.2627670000000002</v>
          </cell>
          <cell r="AW39">
            <v>3.3</v>
          </cell>
          <cell r="AX39">
            <v>4.43</v>
          </cell>
          <cell r="AY39">
            <v>4.42</v>
          </cell>
          <cell r="AZ39">
            <v>3.23</v>
          </cell>
          <cell r="BA39">
            <v>4.0599999999999996</v>
          </cell>
          <cell r="BB39">
            <v>2.04</v>
          </cell>
          <cell r="BC39">
            <v>1.03</v>
          </cell>
          <cell r="BD39">
            <v>1.33</v>
          </cell>
          <cell r="BE39">
            <v>-2.37</v>
          </cell>
          <cell r="BF39">
            <v>4.38</v>
          </cell>
          <cell r="BG39">
            <v>5.7900479999999996</v>
          </cell>
          <cell r="BH39">
            <v>2.4460199999999999</v>
          </cell>
          <cell r="BI39">
            <v>4.8540409999999996</v>
          </cell>
          <cell r="BJ39">
            <v>2.722</v>
          </cell>
          <cell r="BK39">
            <v>3.1640000000000001</v>
          </cell>
          <cell r="BL39">
            <v>3.32</v>
          </cell>
          <cell r="BM39">
            <v>2.0150000000000001</v>
          </cell>
          <cell r="BN39">
            <v>0.64</v>
          </cell>
          <cell r="BO39">
            <v>-2.9140000000000001</v>
          </cell>
          <cell r="BP39">
            <v>4.7359999999999998</v>
          </cell>
          <cell r="BQ39">
            <v>9.3800000000000008</v>
          </cell>
          <cell r="BR39">
            <v>2.83</v>
          </cell>
          <cell r="BS39">
            <v>4.43</v>
          </cell>
          <cell r="BT39">
            <v>3.617</v>
          </cell>
          <cell r="BU39">
            <v>3.43</v>
          </cell>
          <cell r="BV39">
            <v>2.968</v>
          </cell>
          <cell r="BW39">
            <v>0.70099999999999996</v>
          </cell>
          <cell r="BX39">
            <v>8.4000000000000005E-2</v>
          </cell>
          <cell r="BY39">
            <v>-2.984</v>
          </cell>
          <cell r="BZ39">
            <v>4.3550000000000004</v>
          </cell>
          <cell r="CA39">
            <v>6.58</v>
          </cell>
          <cell r="CB39">
            <v>2.52</v>
          </cell>
          <cell r="CC39">
            <v>4.8550000000000004</v>
          </cell>
          <cell r="CD39">
            <v>2.6680000000000001</v>
          </cell>
          <cell r="CE39">
            <v>2.9119999999999999</v>
          </cell>
          <cell r="CF39">
            <v>2.8570000000000002</v>
          </cell>
          <cell r="CG39">
            <v>1.5620000000000001</v>
          </cell>
          <cell r="CH39">
            <v>0.64</v>
          </cell>
          <cell r="CI39">
            <v>-3.133</v>
          </cell>
          <cell r="CJ39">
            <v>4.7439999999999998</v>
          </cell>
          <cell r="CK39">
            <v>6.7</v>
          </cell>
          <cell r="CL39">
            <v>10.34</v>
          </cell>
          <cell r="CM39">
            <v>4.41</v>
          </cell>
          <cell r="CN39">
            <v>3.29</v>
          </cell>
          <cell r="CO39">
            <v>3.46</v>
          </cell>
          <cell r="CP39">
            <v>3.46</v>
          </cell>
          <cell r="CQ39">
            <v>2.59</v>
          </cell>
          <cell r="CR39">
            <v>1.58</v>
          </cell>
          <cell r="CS39">
            <v>-1.37</v>
          </cell>
          <cell r="CT39">
            <v>4.2</v>
          </cell>
          <cell r="CU39">
            <v>5.49</v>
          </cell>
          <cell r="CV39">
            <v>3.55</v>
          </cell>
          <cell r="CW39">
            <v>4.4400000000000004</v>
          </cell>
          <cell r="CX39">
            <v>4361954.79</v>
          </cell>
          <cell r="CY39">
            <v>30338383.809999999</v>
          </cell>
          <cell r="CZ39">
            <v>3.01</v>
          </cell>
          <cell r="DA39">
            <v>6892999.9299999997</v>
          </cell>
          <cell r="DB39">
            <v>3.26</v>
          </cell>
          <cell r="DC39">
            <v>7191113.3300000001</v>
          </cell>
          <cell r="DD39">
            <v>3.24</v>
          </cell>
          <cell r="DE39">
            <v>7650381.7800000003</v>
          </cell>
          <cell r="DF39">
            <v>1.39</v>
          </cell>
          <cell r="DG39">
            <v>8465913.9399999995</v>
          </cell>
          <cell r="DH39">
            <v>0.32</v>
          </cell>
          <cell r="DI39">
            <v>-3.11</v>
          </cell>
          <cell r="DJ39">
            <v>4.45</v>
          </cell>
          <cell r="DK39">
            <v>24706659.469999999</v>
          </cell>
        </row>
      </sheetData>
      <sheetData sheetId="8"/>
      <sheetData sheetId="9"/>
      <sheetData sheetId="10"/>
      <sheetData sheetId="11"/>
      <sheetData sheetId="12"/>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
  <sheetViews>
    <sheetView rightToLeft="1" tabSelected="1" topLeftCell="A10" zoomScale="85" zoomScaleNormal="85" workbookViewId="0">
      <selection activeCell="P17" sqref="P17"/>
    </sheetView>
  </sheetViews>
  <sheetFormatPr defaultRowHeight="14.25"/>
  <cols>
    <col min="2" max="10" width="9" customWidth="1"/>
    <col min="11" max="11" width="1.375" customWidth="1"/>
    <col min="20" max="20" width="10.125" bestFit="1" customWidth="1"/>
    <col min="24" max="24" width="4.375" bestFit="1" customWidth="1"/>
  </cols>
  <sheetData>
    <row r="1" spans="1:15" ht="17.25">
      <c r="A1" s="260" t="s">
        <v>240</v>
      </c>
      <c r="B1" s="260"/>
      <c r="C1" s="260"/>
      <c r="D1" s="260"/>
      <c r="E1" s="260"/>
      <c r="F1" s="260"/>
      <c r="G1" s="260"/>
      <c r="H1" s="260"/>
      <c r="I1" s="260"/>
      <c r="J1" s="260"/>
      <c r="K1" s="260"/>
      <c r="L1" s="260"/>
      <c r="M1" s="260"/>
      <c r="N1" s="260"/>
    </row>
    <row r="2" spans="1:15" ht="17.25">
      <c r="A2" s="218"/>
      <c r="B2" s="258" t="s">
        <v>251</v>
      </c>
      <c r="C2" s="258"/>
      <c r="D2" s="258"/>
      <c r="E2" s="258"/>
      <c r="F2" s="258"/>
      <c r="G2" s="258"/>
      <c r="H2" s="258"/>
      <c r="I2" s="258"/>
      <c r="J2" s="258"/>
      <c r="K2" s="258"/>
      <c r="L2" s="258"/>
      <c r="M2" s="258"/>
      <c r="N2" s="258"/>
    </row>
    <row r="3" spans="1:15" ht="108">
      <c r="A3" s="3"/>
      <c r="B3" s="158" t="s">
        <v>184</v>
      </c>
      <c r="C3" s="158" t="s">
        <v>185</v>
      </c>
      <c r="D3" s="158" t="s">
        <v>186</v>
      </c>
      <c r="E3" s="158" t="s">
        <v>187</v>
      </c>
      <c r="F3" s="158" t="s">
        <v>188</v>
      </c>
      <c r="G3" s="158" t="s">
        <v>189</v>
      </c>
      <c r="H3" s="158" t="s">
        <v>262</v>
      </c>
      <c r="I3" s="158" t="s">
        <v>190</v>
      </c>
      <c r="J3" s="158" t="s">
        <v>191</v>
      </c>
      <c r="K3" s="158"/>
      <c r="L3" s="158" t="s">
        <v>192</v>
      </c>
      <c r="M3" s="158" t="s">
        <v>193</v>
      </c>
      <c r="N3" s="158" t="s">
        <v>194</v>
      </c>
    </row>
    <row r="4" spans="1:15" ht="15">
      <c r="A4" s="202" t="s">
        <v>195</v>
      </c>
      <c r="B4" s="11">
        <v>9.6548939778057843</v>
      </c>
      <c r="C4" s="11">
        <v>6.3388664613377337</v>
      </c>
      <c r="D4" s="203">
        <v>8.99</v>
      </c>
      <c r="E4" s="11">
        <v>66.971528441819288</v>
      </c>
      <c r="F4" s="11">
        <v>113</v>
      </c>
      <c r="G4" s="11">
        <v>4.3736124294092571</v>
      </c>
      <c r="H4" s="257">
        <v>78.151763965056745</v>
      </c>
      <c r="I4" s="11">
        <v>0.83459911420396937</v>
      </c>
      <c r="J4" s="11">
        <v>0.11038054265751181</v>
      </c>
      <c r="K4" s="11"/>
      <c r="L4" s="253">
        <v>0.2194293053008948</v>
      </c>
      <c r="M4" s="203">
        <v>0.91601473424939139</v>
      </c>
      <c r="N4" s="11">
        <v>0.69198652515587389</v>
      </c>
      <c r="O4" s="254"/>
    </row>
    <row r="5" spans="1:15" ht="15">
      <c r="A5" s="202" t="s">
        <v>196</v>
      </c>
      <c r="B5" s="11">
        <v>10.689842006411636</v>
      </c>
      <c r="C5" s="11">
        <v>6.5289193195320641</v>
      </c>
      <c r="D5" s="203">
        <v>8.06</v>
      </c>
      <c r="E5" s="11">
        <v>66.894785512919498</v>
      </c>
      <c r="F5" s="11">
        <v>138</v>
      </c>
      <c r="G5" s="11">
        <v>2.6125789855133918</v>
      </c>
      <c r="H5" s="257">
        <v>76.809546784355788</v>
      </c>
      <c r="I5" s="11">
        <v>0.80731352932397793</v>
      </c>
      <c r="J5" s="11">
        <v>9.7747379557233838E-2</v>
      </c>
      <c r="K5" s="11"/>
      <c r="L5" s="253">
        <v>0.21327584257373572</v>
      </c>
      <c r="M5" s="203">
        <v>0.8249666877546189</v>
      </c>
      <c r="N5" s="11">
        <v>0.82980821424310303</v>
      </c>
      <c r="O5" s="254"/>
    </row>
    <row r="6" spans="1:15" ht="15">
      <c r="A6" s="202" t="s">
        <v>197</v>
      </c>
      <c r="B6" s="11">
        <v>10.897343061266291</v>
      </c>
      <c r="C6" s="11">
        <v>6.6684916655154858</v>
      </c>
      <c r="D6" s="203">
        <v>8.7100000000000009</v>
      </c>
      <c r="E6" s="11">
        <v>65.088907612680131</v>
      </c>
      <c r="F6" s="11">
        <v>126</v>
      </c>
      <c r="G6" s="11">
        <v>3.5433999828205387</v>
      </c>
      <c r="H6" s="257">
        <v>75.554642201002409</v>
      </c>
      <c r="I6" s="11">
        <v>0.80836549218564979</v>
      </c>
      <c r="J6" s="11">
        <v>0.13643629094325022</v>
      </c>
      <c r="K6" s="11"/>
      <c r="L6" s="253">
        <v>0.21276942276037922</v>
      </c>
      <c r="M6" s="203">
        <v>0.71404730914638104</v>
      </c>
      <c r="N6" s="11">
        <v>0.91023886997522274</v>
      </c>
      <c r="O6" s="254"/>
    </row>
    <row r="7" spans="1:15" ht="15">
      <c r="A7" s="202" t="s">
        <v>198</v>
      </c>
      <c r="B7" s="11">
        <v>10.76582627902626</v>
      </c>
      <c r="C7" s="11">
        <v>6.7635469414909739</v>
      </c>
      <c r="D7" s="203">
        <v>8.52</v>
      </c>
      <c r="E7" s="11">
        <v>64.523475568577339</v>
      </c>
      <c r="F7" s="11">
        <v>129</v>
      </c>
      <c r="G7" s="11">
        <v>3.8114662193270643</v>
      </c>
      <c r="H7" s="257">
        <v>74.92028020072361</v>
      </c>
      <c r="I7" s="11">
        <v>0.83787786113668139</v>
      </c>
      <c r="J7" s="11">
        <v>0.22308271792854181</v>
      </c>
      <c r="K7" s="11"/>
      <c r="L7" s="253">
        <v>0.21100807568309962</v>
      </c>
      <c r="M7" s="203">
        <v>0.91449187580654556</v>
      </c>
      <c r="N7" s="11">
        <v>0.96656672665946453</v>
      </c>
      <c r="O7" s="254"/>
    </row>
    <row r="8" spans="1:15" ht="15">
      <c r="A8" s="202" t="s">
        <v>199</v>
      </c>
      <c r="B8" s="11">
        <v>11.156128429512535</v>
      </c>
      <c r="C8" s="11">
        <v>6.9052330647257421</v>
      </c>
      <c r="D8" s="203">
        <v>8.35</v>
      </c>
      <c r="E8" s="11">
        <v>61.537610460815998</v>
      </c>
      <c r="F8" s="11">
        <v>126</v>
      </c>
      <c r="G8" s="11">
        <v>4.2554970344590659</v>
      </c>
      <c r="H8" s="257">
        <v>72.914109299984915</v>
      </c>
      <c r="I8" s="11">
        <v>0.83869294370539971</v>
      </c>
      <c r="J8" s="11">
        <v>0.29456213989244551</v>
      </c>
      <c r="K8" s="11"/>
      <c r="L8" s="253">
        <v>0.22101849565658793</v>
      </c>
      <c r="M8" s="203">
        <v>0.57321824021956524</v>
      </c>
      <c r="N8" s="11">
        <v>0.68977377347393443</v>
      </c>
      <c r="O8" s="254"/>
    </row>
    <row r="9" spans="1:15" ht="15">
      <c r="A9" s="202" t="s">
        <v>200</v>
      </c>
      <c r="B9" s="11">
        <v>11.113265500385173</v>
      </c>
      <c r="C9" s="11">
        <v>6.2207446615627555</v>
      </c>
      <c r="D9" s="203">
        <v>6.23</v>
      </c>
      <c r="E9" s="11">
        <v>58.3048293960031</v>
      </c>
      <c r="F9" s="11">
        <v>137</v>
      </c>
      <c r="G9" s="11">
        <v>7.455697953003404</v>
      </c>
      <c r="H9" s="257">
        <v>76.370800803250233</v>
      </c>
      <c r="I9" s="11">
        <v>0.74539542172879947</v>
      </c>
      <c r="J9" s="11">
        <v>0.67829462409596442</v>
      </c>
      <c r="K9" s="11"/>
      <c r="L9" s="253">
        <v>0.22005804396588749</v>
      </c>
      <c r="M9" s="203">
        <v>0.6431869696952609</v>
      </c>
      <c r="N9" s="11">
        <v>0.90238078490259732</v>
      </c>
      <c r="O9" s="254"/>
    </row>
    <row r="10" spans="1:15" ht="15">
      <c r="A10" s="202" t="s">
        <v>201</v>
      </c>
      <c r="B10" s="11">
        <v>10.859666481022391</v>
      </c>
      <c r="C10" s="11">
        <v>5.8311575964594322</v>
      </c>
      <c r="D10" s="203">
        <v>13.87</v>
      </c>
      <c r="E10" s="11">
        <v>54.933963828306908</v>
      </c>
      <c r="F10" s="11">
        <v>125</v>
      </c>
      <c r="G10" s="11">
        <v>13.617586370099776</v>
      </c>
      <c r="H10" s="257">
        <v>75.091447803518633</v>
      </c>
      <c r="I10" s="11">
        <v>0.72856477251094875</v>
      </c>
      <c r="J10" s="11">
        <v>-0.25089119299757889</v>
      </c>
      <c r="K10" s="11"/>
      <c r="L10" s="253">
        <v>0.22203318067009689</v>
      </c>
      <c r="M10" s="203">
        <v>0.74741841643200002</v>
      </c>
      <c r="N10" s="11">
        <v>1.1591590559052392</v>
      </c>
      <c r="O10" s="254"/>
    </row>
    <row r="11" spans="1:15" ht="15">
      <c r="A11" s="202" t="s">
        <v>202</v>
      </c>
      <c r="B11" s="77">
        <v>10.859599108084032</v>
      </c>
      <c r="C11" s="77">
        <v>6.065237865444618</v>
      </c>
      <c r="D11" s="204">
        <v>16.45</v>
      </c>
      <c r="E11" s="77">
        <v>45.951673051077407</v>
      </c>
      <c r="F11" s="77">
        <v>133</v>
      </c>
      <c r="G11" s="77">
        <v>12.278754125440905</v>
      </c>
      <c r="H11" s="257">
        <v>77.778391789576958</v>
      </c>
      <c r="I11" s="11">
        <v>0.77005589479976788</v>
      </c>
      <c r="J11" s="11">
        <v>0.1046303178787143</v>
      </c>
      <c r="K11" s="205">
        <v>9</v>
      </c>
      <c r="L11" s="253">
        <v>0.22075479835832537</v>
      </c>
      <c r="M11" s="203">
        <v>0.87901210349209535</v>
      </c>
      <c r="N11" s="77">
        <v>1.02</v>
      </c>
      <c r="O11" s="254"/>
    </row>
    <row r="12" spans="1:15" ht="15">
      <c r="A12" s="202" t="s">
        <v>203</v>
      </c>
      <c r="B12" s="77">
        <v>11.33</v>
      </c>
      <c r="C12" s="206">
        <v>6.46</v>
      </c>
      <c r="D12" s="204">
        <v>15.6</v>
      </c>
      <c r="E12" s="77">
        <v>39.645842729951994</v>
      </c>
      <c r="F12" s="77">
        <v>134</v>
      </c>
      <c r="G12" s="77">
        <v>6.6261913470722522</v>
      </c>
      <c r="H12" s="257">
        <v>82.438530256894765</v>
      </c>
      <c r="I12" s="77">
        <v>0.78918413505852036</v>
      </c>
      <c r="J12" s="77">
        <v>0.50429048643971763</v>
      </c>
      <c r="K12" s="11"/>
      <c r="L12" s="253">
        <v>0.22191515341391618</v>
      </c>
      <c r="M12" s="203">
        <v>0.86539971710909513</v>
      </c>
      <c r="N12" s="77">
        <v>0.96</v>
      </c>
      <c r="O12" s="254"/>
    </row>
    <row r="13" spans="1:15" ht="15">
      <c r="A13" s="207">
        <v>45444</v>
      </c>
      <c r="B13" s="77">
        <v>11.48</v>
      </c>
      <c r="C13" s="208">
        <v>6.71</v>
      </c>
      <c r="D13" s="204">
        <v>16.89</v>
      </c>
      <c r="E13" s="77">
        <v>38.363951257255238</v>
      </c>
      <c r="F13" s="77">
        <v>134.06416585903776</v>
      </c>
      <c r="G13" s="77">
        <v>3.05276134333059</v>
      </c>
      <c r="H13" s="257">
        <v>83.262710953308343</v>
      </c>
      <c r="I13" s="77">
        <v>0.79485240206474728</v>
      </c>
      <c r="J13" s="77">
        <v>4.5075022890385542E-2</v>
      </c>
      <c r="K13" s="11"/>
      <c r="L13" s="253">
        <v>0.22193070567181988</v>
      </c>
      <c r="M13" s="255">
        <v>0.61540929662799992</v>
      </c>
      <c r="N13" s="77">
        <v>0.93</v>
      </c>
      <c r="O13" s="254"/>
    </row>
    <row r="14" spans="1:15">
      <c r="A14" s="101" t="s">
        <v>204</v>
      </c>
      <c r="B14" s="219"/>
      <c r="C14" s="219"/>
      <c r="D14" s="219"/>
      <c r="E14" s="219"/>
      <c r="F14" s="219"/>
      <c r="G14" s="219"/>
      <c r="H14" s="219"/>
      <c r="I14" s="219"/>
      <c r="J14" s="219"/>
      <c r="K14" s="219"/>
      <c r="L14" s="219"/>
      <c r="M14" s="219"/>
      <c r="N14" s="219"/>
    </row>
    <row r="15" spans="1:15">
      <c r="A15" s="101" t="s">
        <v>205</v>
      </c>
      <c r="B15" s="219"/>
      <c r="C15" s="219"/>
      <c r="D15" s="219"/>
      <c r="E15" s="219"/>
      <c r="F15" s="219"/>
      <c r="G15" s="219"/>
      <c r="H15" s="219"/>
      <c r="I15" s="219"/>
      <c r="J15" s="219"/>
      <c r="K15" s="219"/>
      <c r="L15" s="219"/>
      <c r="M15" s="219"/>
      <c r="N15" s="219"/>
    </row>
    <row r="16" spans="1:15">
      <c r="A16" s="101" t="s">
        <v>206</v>
      </c>
      <c r="B16" s="219"/>
      <c r="C16" s="219"/>
      <c r="D16" s="219"/>
      <c r="E16" s="219"/>
      <c r="F16" s="219"/>
      <c r="G16" s="219"/>
      <c r="H16" s="219"/>
      <c r="I16" s="219"/>
      <c r="J16" s="219"/>
      <c r="K16" s="219"/>
      <c r="L16" s="219"/>
      <c r="M16" s="219"/>
      <c r="N16" s="219"/>
    </row>
    <row r="17" spans="1:14" ht="102.75" customHeight="1">
      <c r="A17" s="259" t="s">
        <v>207</v>
      </c>
      <c r="B17" s="259"/>
      <c r="C17" s="259"/>
      <c r="D17" s="259"/>
      <c r="E17" s="259"/>
      <c r="F17" s="259"/>
      <c r="G17" s="259"/>
      <c r="H17" s="259"/>
      <c r="I17" s="259"/>
      <c r="J17" s="259"/>
      <c r="K17" s="259"/>
      <c r="L17" s="259"/>
      <c r="M17" s="259"/>
      <c r="N17" s="259"/>
    </row>
    <row r="18" spans="1:14">
      <c r="A18" s="101" t="s">
        <v>208</v>
      </c>
      <c r="B18" s="219"/>
      <c r="C18" s="219"/>
      <c r="D18" s="219"/>
      <c r="E18" s="219"/>
      <c r="F18" s="219"/>
      <c r="G18" s="219"/>
      <c r="H18" s="219"/>
      <c r="I18" s="219"/>
      <c r="J18" s="219"/>
      <c r="K18" s="219"/>
      <c r="L18" s="219"/>
      <c r="M18" s="219"/>
      <c r="N18" s="219"/>
    </row>
    <row r="19" spans="1:14">
      <c r="A19" s="101" t="s">
        <v>209</v>
      </c>
      <c r="B19" s="219"/>
      <c r="C19" s="219"/>
      <c r="D19" s="219"/>
      <c r="E19" s="219"/>
      <c r="F19" s="219"/>
      <c r="G19" s="219"/>
      <c r="H19" s="219"/>
      <c r="I19" s="219"/>
      <c r="J19" s="219"/>
      <c r="K19" s="219"/>
      <c r="L19" s="219"/>
      <c r="M19" s="219"/>
      <c r="N19" s="219"/>
    </row>
    <row r="20" spans="1:14">
      <c r="A20" s="101" t="s">
        <v>210</v>
      </c>
      <c r="B20" s="219"/>
      <c r="C20" s="219"/>
      <c r="D20" s="219"/>
      <c r="E20" s="219"/>
      <c r="F20" s="219"/>
      <c r="G20" s="219"/>
      <c r="H20" s="219"/>
      <c r="I20" s="219"/>
      <c r="J20" s="219"/>
      <c r="K20" s="219"/>
      <c r="L20" s="219"/>
      <c r="M20" s="219"/>
      <c r="N20" s="219"/>
    </row>
    <row r="21" spans="1:14">
      <c r="A21" s="101" t="s">
        <v>211</v>
      </c>
      <c r="B21" s="219"/>
      <c r="C21" s="219"/>
      <c r="D21" s="219"/>
      <c r="E21" s="219"/>
      <c r="F21" s="219"/>
      <c r="G21" s="219"/>
      <c r="H21" s="219"/>
      <c r="I21" s="219"/>
      <c r="J21" s="219"/>
      <c r="K21" s="219"/>
      <c r="L21" s="219"/>
      <c r="M21" s="219"/>
      <c r="N21" s="219"/>
    </row>
    <row r="22" spans="1:14">
      <c r="A22" s="101" t="s">
        <v>212</v>
      </c>
      <c r="B22" s="219"/>
      <c r="C22" s="219"/>
      <c r="D22" s="219"/>
      <c r="E22" s="219"/>
      <c r="F22" s="219"/>
      <c r="G22" s="219"/>
      <c r="H22" s="219"/>
      <c r="I22" s="219"/>
      <c r="J22" s="219"/>
      <c r="K22" s="219"/>
      <c r="L22" s="219"/>
      <c r="M22" s="219"/>
      <c r="N22" s="219"/>
    </row>
    <row r="23" spans="1:14">
      <c r="A23" s="256" t="s">
        <v>263</v>
      </c>
      <c r="B23" s="219"/>
      <c r="C23" s="219"/>
      <c r="D23" s="219"/>
      <c r="E23" s="219"/>
      <c r="F23" s="219"/>
      <c r="G23" s="219"/>
      <c r="H23" s="219"/>
      <c r="I23" s="219"/>
      <c r="J23" s="219"/>
      <c r="K23" s="219"/>
      <c r="L23" s="219"/>
      <c r="M23" s="219"/>
      <c r="N23" s="219"/>
    </row>
    <row r="24" spans="1:14">
      <c r="A24" s="219" t="s">
        <v>252</v>
      </c>
      <c r="B24" s="219"/>
      <c r="C24" s="219"/>
      <c r="D24" s="219"/>
      <c r="E24" s="219"/>
      <c r="F24" s="219"/>
      <c r="G24" s="219"/>
      <c r="H24" s="219"/>
      <c r="I24" s="219"/>
      <c r="J24" s="219"/>
      <c r="K24" s="219"/>
      <c r="L24" s="219"/>
      <c r="M24" s="219"/>
      <c r="N24" s="219"/>
    </row>
  </sheetData>
  <mergeCells count="3">
    <mergeCell ref="B2:N2"/>
    <mergeCell ref="A17:N17"/>
    <mergeCell ref="A1:N1"/>
  </mergeCells>
  <pageMargins left="0.70866141732283472" right="0.70866141732283472" top="0.74803149606299213" bottom="0.74803149606299213" header="0.31496062992125984" footer="0.31496062992125984"/>
  <pageSetup paperSize="9" scale="94" fitToWidth="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rightToLeft="1" workbookViewId="0">
      <selection sqref="A1:K16"/>
    </sheetView>
  </sheetViews>
  <sheetFormatPr defaultRowHeight="14.25"/>
  <cols>
    <col min="1" max="1" width="26.5" customWidth="1"/>
    <col min="2" max="2" width="10.5" bestFit="1" customWidth="1"/>
    <col min="3" max="3" width="10.625" bestFit="1" customWidth="1"/>
    <col min="4" max="4" width="12.25" bestFit="1" customWidth="1"/>
    <col min="16" max="16" width="10.625" bestFit="1" customWidth="1"/>
    <col min="18" max="18" width="12" bestFit="1" customWidth="1"/>
  </cols>
  <sheetData>
    <row r="1" spans="1:11" s="234" customFormat="1" ht="17.25">
      <c r="A1" s="310" t="s">
        <v>249</v>
      </c>
      <c r="B1" s="310"/>
      <c r="C1" s="310"/>
      <c r="D1" s="310"/>
      <c r="E1" s="310"/>
      <c r="F1" s="310"/>
      <c r="G1" s="310"/>
      <c r="H1" s="310"/>
      <c r="I1" s="310"/>
      <c r="J1" s="310"/>
      <c r="K1" s="310"/>
    </row>
    <row r="2" spans="1:11" s="234" customFormat="1" ht="17.25">
      <c r="A2" s="310" t="s">
        <v>89</v>
      </c>
      <c r="B2" s="310"/>
      <c r="C2" s="310"/>
      <c r="D2" s="310"/>
      <c r="E2" s="310"/>
      <c r="F2" s="310"/>
      <c r="G2" s="310"/>
      <c r="H2" s="310"/>
      <c r="I2" s="310"/>
      <c r="J2" s="310"/>
      <c r="K2" s="310"/>
    </row>
    <row r="3" spans="1:11" s="234" customFormat="1" ht="17.25">
      <c r="A3" s="311" t="s">
        <v>90</v>
      </c>
      <c r="B3" s="311"/>
      <c r="C3" s="311"/>
      <c r="D3" s="311"/>
      <c r="E3" s="311"/>
      <c r="F3" s="311"/>
      <c r="G3" s="311"/>
      <c r="H3" s="311"/>
      <c r="I3" s="311"/>
      <c r="J3" s="311"/>
      <c r="K3" s="311"/>
    </row>
    <row r="4" spans="1:11" s="235" customFormat="1" ht="13.5">
      <c r="A4" s="43"/>
      <c r="B4" s="312" t="s">
        <v>91</v>
      </c>
      <c r="C4" s="312"/>
      <c r="D4" s="312"/>
      <c r="E4" s="44"/>
      <c r="F4" s="313" t="s">
        <v>92</v>
      </c>
      <c r="G4" s="313" t="s">
        <v>93</v>
      </c>
      <c r="H4" s="45"/>
      <c r="I4" s="315" t="s">
        <v>94</v>
      </c>
      <c r="J4" s="315"/>
      <c r="K4" s="315"/>
    </row>
    <row r="5" spans="1:11" s="235" customFormat="1" ht="15" customHeight="1">
      <c r="A5" s="161"/>
      <c r="B5" s="46" t="s">
        <v>95</v>
      </c>
      <c r="C5" s="46" t="s">
        <v>62</v>
      </c>
      <c r="D5" s="46" t="s">
        <v>0</v>
      </c>
      <c r="E5" s="44"/>
      <c r="F5" s="314"/>
      <c r="G5" s="314"/>
      <c r="H5" s="44"/>
      <c r="I5" s="46" t="s">
        <v>95</v>
      </c>
      <c r="J5" s="46" t="s">
        <v>62</v>
      </c>
      <c r="K5" s="46" t="s">
        <v>0</v>
      </c>
    </row>
    <row r="6" spans="1:11" s="235" customFormat="1" ht="15" customHeight="1">
      <c r="A6" s="47"/>
      <c r="B6" s="307" t="s">
        <v>63</v>
      </c>
      <c r="C6" s="307"/>
      <c r="D6" s="307"/>
      <c r="E6" s="44"/>
      <c r="F6" s="308" t="s">
        <v>23</v>
      </c>
      <c r="G6" s="308"/>
      <c r="H6" s="44"/>
      <c r="I6" s="308" t="s">
        <v>23</v>
      </c>
      <c r="J6" s="308"/>
      <c r="K6" s="308"/>
    </row>
    <row r="7" spans="1:11" s="235" customFormat="1" ht="13.5">
      <c r="A7" s="48" t="s">
        <v>96</v>
      </c>
      <c r="B7" s="49">
        <v>5216</v>
      </c>
      <c r="C7" s="50">
        <v>2979</v>
      </c>
      <c r="D7" s="51">
        <v>4550</v>
      </c>
      <c r="E7" s="52"/>
      <c r="F7" s="52">
        <f>D7/B7-1</f>
        <v>-0.12768404907975461</v>
      </c>
      <c r="G7" s="53">
        <f>D7/C7-1</f>
        <v>0.52735817388385353</v>
      </c>
      <c r="H7" s="53"/>
      <c r="I7" s="54">
        <f>B7/$B$15</f>
        <v>7.8666565518194145E-3</v>
      </c>
      <c r="J7" s="54">
        <f>C7/$C$15</f>
        <v>4.1076010741463677E-3</v>
      </c>
      <c r="K7" s="54">
        <f>D7/$D$15</f>
        <v>5.9335579739259901E-3</v>
      </c>
    </row>
    <row r="8" spans="1:11" s="235" customFormat="1" ht="15" customHeight="1">
      <c r="A8" s="48" t="s">
        <v>97</v>
      </c>
      <c r="B8" s="55">
        <v>22671.4</v>
      </c>
      <c r="C8" s="50">
        <v>24079.9</v>
      </c>
      <c r="D8" s="56">
        <v>25600.799999999999</v>
      </c>
      <c r="E8" s="52"/>
      <c r="F8" s="52">
        <f t="shared" ref="F8:F15" si="0">D8/B8-1</f>
        <v>0.12921125294423796</v>
      </c>
      <c r="G8" s="53">
        <f t="shared" ref="G8:G15" si="1">D8/C8-1</f>
        <v>6.3160561298011952E-2</v>
      </c>
      <c r="H8" s="53"/>
      <c r="I8" s="54">
        <f t="shared" ref="I8:I15" si="2">B8/$B$15</f>
        <v>3.4192507160452197E-2</v>
      </c>
      <c r="J8" s="54">
        <f t="shared" ref="J8:J15" si="3">C8/$C$15</f>
        <v>3.3202626084369628E-2</v>
      </c>
      <c r="K8" s="54">
        <f t="shared" ref="K8:K15" si="4">D8/$D$15</f>
        <v>3.3385457357996591E-2</v>
      </c>
    </row>
    <row r="9" spans="1:11" s="235" customFormat="1" ht="15" customHeight="1">
      <c r="A9" s="48" t="s">
        <v>98</v>
      </c>
      <c r="B9" s="57">
        <v>118535.5</v>
      </c>
      <c r="C9" s="50">
        <v>105045.6</v>
      </c>
      <c r="D9" s="51">
        <v>105692.6</v>
      </c>
      <c r="E9" s="52"/>
      <c r="F9" s="52">
        <f t="shared" si="0"/>
        <v>-0.10834644473596511</v>
      </c>
      <c r="G9" s="53">
        <f t="shared" si="1"/>
        <v>6.1592298963497605E-3</v>
      </c>
      <c r="H9" s="53"/>
      <c r="I9" s="54">
        <f t="shared" si="2"/>
        <v>0.17877263567833399</v>
      </c>
      <c r="J9" s="54">
        <f t="shared" si="3"/>
        <v>0.1448423697194863</v>
      </c>
      <c r="K9" s="54">
        <f t="shared" si="4"/>
        <v>0.13783146582746597</v>
      </c>
    </row>
    <row r="10" spans="1:11" s="235" customFormat="1" ht="15" customHeight="1">
      <c r="A10" s="48" t="s">
        <v>99</v>
      </c>
      <c r="B10" s="57">
        <v>98650.5</v>
      </c>
      <c r="C10" s="50">
        <v>99467.1</v>
      </c>
      <c r="D10" s="56">
        <v>106217.7</v>
      </c>
      <c r="E10" s="52"/>
      <c r="F10" s="52">
        <f t="shared" si="0"/>
        <v>7.670716316693782E-2</v>
      </c>
      <c r="G10" s="53">
        <f t="shared" si="1"/>
        <v>6.7867666796357806E-2</v>
      </c>
      <c r="H10" s="53"/>
      <c r="I10" s="54">
        <f t="shared" si="2"/>
        <v>0.14878251575254239</v>
      </c>
      <c r="J10" s="54">
        <f t="shared" si="3"/>
        <v>0.13715044202827262</v>
      </c>
      <c r="K10" s="54">
        <f t="shared" si="4"/>
        <v>0.13851623754001727</v>
      </c>
    </row>
    <row r="11" spans="1:11" s="235" customFormat="1" ht="15" customHeight="1">
      <c r="A11" s="48" t="s">
        <v>100</v>
      </c>
      <c r="B11" s="58">
        <v>81419.399999999994</v>
      </c>
      <c r="C11" s="50">
        <v>99162.021999999997</v>
      </c>
      <c r="D11" s="51">
        <v>102223.3</v>
      </c>
      <c r="E11" s="52"/>
      <c r="F11" s="52">
        <f t="shared" si="0"/>
        <v>0.25551527031641119</v>
      </c>
      <c r="G11" s="53">
        <f t="shared" si="1"/>
        <v>3.0871476178652379E-2</v>
      </c>
      <c r="H11" s="53"/>
      <c r="I11" s="54">
        <f t="shared" si="2"/>
        <v>0.12279494947377406</v>
      </c>
      <c r="J11" s="54">
        <f t="shared" si="3"/>
        <v>0.13672978451887402</v>
      </c>
      <c r="K11" s="54">
        <f t="shared" si="4"/>
        <v>0.13330722567824807</v>
      </c>
    </row>
    <row r="12" spans="1:11" s="235" customFormat="1" ht="27" customHeight="1">
      <c r="A12" s="48" t="s">
        <v>101</v>
      </c>
      <c r="B12" s="58">
        <v>92514</v>
      </c>
      <c r="C12" s="50">
        <v>103748.73699999999</v>
      </c>
      <c r="D12" s="56">
        <v>100195.2</v>
      </c>
      <c r="E12" s="52"/>
      <c r="F12" s="52">
        <f t="shared" si="0"/>
        <v>8.3027433685712415E-2</v>
      </c>
      <c r="G12" s="53">
        <f t="shared" si="1"/>
        <v>-3.4251375995063893E-2</v>
      </c>
      <c r="H12" s="53"/>
      <c r="I12" s="54">
        <f t="shared" si="2"/>
        <v>0.13952758133340132</v>
      </c>
      <c r="J12" s="54">
        <f t="shared" si="3"/>
        <v>0.14305418715761295</v>
      </c>
      <c r="K12" s="54">
        <f t="shared" si="4"/>
        <v>0.13066242371628778</v>
      </c>
    </row>
    <row r="13" spans="1:11" s="235" customFormat="1" ht="27" customHeight="1">
      <c r="A13" s="48" t="s">
        <v>102</v>
      </c>
      <c r="B13" s="55">
        <v>165462.9</v>
      </c>
      <c r="C13" s="50">
        <v>189000.1</v>
      </c>
      <c r="D13" s="56">
        <v>211833.3</v>
      </c>
      <c r="E13" s="52"/>
      <c r="F13" s="52">
        <f t="shared" si="0"/>
        <v>0.28024650843179955</v>
      </c>
      <c r="G13" s="53">
        <f t="shared" si="1"/>
        <v>0.1208105180896728</v>
      </c>
      <c r="H13" s="53"/>
      <c r="I13" s="54">
        <f t="shared" si="2"/>
        <v>0.2495475088895783</v>
      </c>
      <c r="J13" s="54">
        <f t="shared" si="3"/>
        <v>0.26060322718152767</v>
      </c>
      <c r="K13" s="54">
        <f t="shared" si="4"/>
        <v>0.27624728930946291</v>
      </c>
    </row>
    <row r="14" spans="1:11" s="235" customFormat="1" ht="13.5">
      <c r="A14" s="48" t="s">
        <v>103</v>
      </c>
      <c r="B14" s="58">
        <v>78582</v>
      </c>
      <c r="C14" s="50">
        <v>101758.368</v>
      </c>
      <c r="D14" s="59">
        <v>110512</v>
      </c>
      <c r="E14" s="52"/>
      <c r="F14" s="52">
        <f t="shared" si="0"/>
        <v>0.40632714871090081</v>
      </c>
      <c r="G14" s="53">
        <f t="shared" si="1"/>
        <v>8.6023706669509536E-2</v>
      </c>
      <c r="H14" s="53"/>
      <c r="I14" s="54">
        <f t="shared" si="2"/>
        <v>0.11851564516009838</v>
      </c>
      <c r="J14" s="54">
        <f t="shared" si="3"/>
        <v>0.14030976223571043</v>
      </c>
      <c r="K14" s="54">
        <f t="shared" si="4"/>
        <v>0.14411634259659539</v>
      </c>
    </row>
    <row r="15" spans="1:11" s="235" customFormat="1" ht="13.5">
      <c r="A15" s="60" t="s">
        <v>104</v>
      </c>
      <c r="B15" s="61">
        <v>663051.69999999995</v>
      </c>
      <c r="C15" s="62">
        <v>725240.82700000005</v>
      </c>
      <c r="D15" s="63">
        <v>766824.9</v>
      </c>
      <c r="E15" s="64"/>
      <c r="F15" s="65">
        <f t="shared" si="0"/>
        <v>0.15650845929510493</v>
      </c>
      <c r="G15" s="65">
        <f t="shared" si="1"/>
        <v>5.7338295710701814E-2</v>
      </c>
      <c r="H15" s="64"/>
      <c r="I15" s="66">
        <f t="shared" si="2"/>
        <v>1</v>
      </c>
      <c r="J15" s="66">
        <f t="shared" si="3"/>
        <v>1</v>
      </c>
      <c r="K15" s="66">
        <f t="shared" si="4"/>
        <v>1</v>
      </c>
    </row>
    <row r="16" spans="1:11" s="238" customFormat="1" ht="12">
      <c r="A16" s="309" t="s">
        <v>261</v>
      </c>
      <c r="B16" s="309"/>
      <c r="C16" s="309"/>
      <c r="D16" s="309"/>
      <c r="E16" s="309"/>
      <c r="F16" s="309"/>
      <c r="G16" s="309"/>
      <c r="H16" s="309"/>
      <c r="I16" s="309"/>
      <c r="J16" s="309"/>
      <c r="K16" s="309"/>
    </row>
    <row r="21" spans="2:2">
      <c r="B21" s="67"/>
    </row>
  </sheetData>
  <mergeCells count="11">
    <mergeCell ref="B6:D6"/>
    <mergeCell ref="F6:G6"/>
    <mergeCell ref="I6:K6"/>
    <mergeCell ref="A16:K16"/>
    <mergeCell ref="A1:K1"/>
    <mergeCell ref="A2:K2"/>
    <mergeCell ref="A3:K3"/>
    <mergeCell ref="B4:D4"/>
    <mergeCell ref="F4:F5"/>
    <mergeCell ref="G4:G5"/>
    <mergeCell ref="I4:K4"/>
  </mergeCells>
  <pageMargins left="0.70866141732283472" right="0.70866141732283472" top="0.74803149606299213" bottom="0.74803149606299213" header="0.31496062992125984" footer="0.31496062992125984"/>
  <pageSetup paperSize="9" scale="9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rightToLeft="1" workbookViewId="0">
      <selection activeCell="A12" sqref="A12"/>
    </sheetView>
  </sheetViews>
  <sheetFormatPr defaultRowHeight="14.25"/>
  <cols>
    <col min="1" max="1" width="21.75" bestFit="1" customWidth="1"/>
    <col min="2" max="6" width="12.125" customWidth="1"/>
    <col min="7" max="7" width="3.875" customWidth="1"/>
    <col min="8" max="12" width="12.125" customWidth="1"/>
  </cols>
  <sheetData>
    <row r="1" spans="1:12" s="234" customFormat="1" ht="17.25">
      <c r="A1" s="258" t="s">
        <v>250</v>
      </c>
      <c r="B1" s="258"/>
      <c r="C1" s="258"/>
      <c r="D1" s="258"/>
      <c r="E1" s="258"/>
      <c r="F1" s="258"/>
      <c r="G1" s="258"/>
      <c r="H1" s="258"/>
      <c r="I1" s="258"/>
      <c r="J1" s="258"/>
      <c r="K1" s="258"/>
      <c r="L1" s="258"/>
    </row>
    <row r="2" spans="1:12" s="234" customFormat="1" ht="17.25">
      <c r="A2" s="258" t="s">
        <v>134</v>
      </c>
      <c r="B2" s="258"/>
      <c r="C2" s="258"/>
      <c r="D2" s="258"/>
      <c r="E2" s="258"/>
      <c r="F2" s="258"/>
      <c r="G2" s="258"/>
      <c r="H2" s="258"/>
      <c r="I2" s="258"/>
      <c r="J2" s="258"/>
      <c r="K2" s="258"/>
      <c r="L2" s="258"/>
    </row>
    <row r="3" spans="1:12" s="235" customFormat="1" ht="15">
      <c r="A3" s="3"/>
      <c r="B3" s="272" t="s">
        <v>135</v>
      </c>
      <c r="C3" s="272"/>
      <c r="D3" s="272"/>
      <c r="E3" s="272"/>
      <c r="F3" s="272"/>
      <c r="G3" s="3"/>
      <c r="H3" s="272" t="s">
        <v>136</v>
      </c>
      <c r="I3" s="272"/>
      <c r="J3" s="272"/>
      <c r="K3" s="272"/>
      <c r="L3" s="272"/>
    </row>
    <row r="4" spans="1:12" s="235" customFormat="1" ht="13.5">
      <c r="A4" s="3"/>
      <c r="B4" s="317" t="s">
        <v>137</v>
      </c>
      <c r="C4" s="317"/>
      <c r="D4" s="317" t="s">
        <v>138</v>
      </c>
      <c r="E4" s="317"/>
      <c r="F4" s="3" t="s">
        <v>139</v>
      </c>
      <c r="G4" s="3"/>
      <c r="H4" s="318" t="s">
        <v>137</v>
      </c>
      <c r="I4" s="318"/>
      <c r="J4" s="318" t="s">
        <v>138</v>
      </c>
      <c r="K4" s="318"/>
      <c r="L4" s="151" t="s">
        <v>139</v>
      </c>
    </row>
    <row r="5" spans="1:12" s="235" customFormat="1" ht="13.5">
      <c r="A5" s="3"/>
      <c r="B5" s="152" t="s">
        <v>62</v>
      </c>
      <c r="C5" s="152" t="s">
        <v>0</v>
      </c>
      <c r="D5" s="152" t="str">
        <f>B5</f>
        <v>דצמבר 2023</v>
      </c>
      <c r="E5" s="152" t="str">
        <f>C5</f>
        <v>יוני 2024</v>
      </c>
      <c r="F5" s="152" t="str">
        <f>C5</f>
        <v>יוני 2024</v>
      </c>
      <c r="G5" s="163"/>
      <c r="H5" s="153" t="str">
        <f>B5</f>
        <v>דצמבר 2023</v>
      </c>
      <c r="I5" s="153" t="str">
        <f>C5</f>
        <v>יוני 2024</v>
      </c>
      <c r="J5" s="153" t="str">
        <f>B5</f>
        <v>דצמבר 2023</v>
      </c>
      <c r="K5" s="153" t="str">
        <f>C5</f>
        <v>יוני 2024</v>
      </c>
      <c r="L5" s="153" t="str">
        <f>C5</f>
        <v>יוני 2024</v>
      </c>
    </row>
    <row r="6" spans="1:12" s="235" customFormat="1" ht="13.5">
      <c r="A6" s="3"/>
      <c r="B6" s="316" t="s">
        <v>63</v>
      </c>
      <c r="C6" s="316"/>
      <c r="D6" s="316" t="s">
        <v>23</v>
      </c>
      <c r="E6" s="316"/>
      <c r="F6" s="162" t="s">
        <v>23</v>
      </c>
      <c r="G6" s="154"/>
      <c r="H6" s="316" t="s">
        <v>63</v>
      </c>
      <c r="I6" s="316"/>
      <c r="J6" s="316" t="s">
        <v>23</v>
      </c>
      <c r="K6" s="316"/>
      <c r="L6" s="162" t="s">
        <v>23</v>
      </c>
    </row>
    <row r="7" spans="1:12" s="235" customFormat="1" ht="13.5">
      <c r="A7" s="85" t="s">
        <v>140</v>
      </c>
      <c r="B7" s="155">
        <v>2034309.3</v>
      </c>
      <c r="C7" s="155">
        <v>2109421.4</v>
      </c>
      <c r="D7" s="156">
        <v>91.526905021260134</v>
      </c>
      <c r="E7" s="156">
        <v>91.114110302675115</v>
      </c>
      <c r="F7" s="156">
        <v>3.692265478017509</v>
      </c>
      <c r="G7" s="3"/>
      <c r="H7" s="155">
        <v>1474492.3</v>
      </c>
      <c r="I7" s="155">
        <v>1507057</v>
      </c>
      <c r="J7" s="156">
        <v>94.069116950820259</v>
      </c>
      <c r="K7" s="156">
        <v>93.298487532091428</v>
      </c>
      <c r="L7" s="156">
        <v>2.2085364569214727</v>
      </c>
    </row>
    <row r="8" spans="1:12" s="235" customFormat="1" ht="13.5">
      <c r="A8" s="85" t="s">
        <v>141</v>
      </c>
      <c r="B8" s="155">
        <v>1152435.7</v>
      </c>
      <c r="C8" s="155">
        <v>1194603.8999999999</v>
      </c>
      <c r="D8" s="156">
        <v>51.849968368629796</v>
      </c>
      <c r="E8" s="156">
        <v>51.599586271669509</v>
      </c>
      <c r="F8" s="156">
        <v>3.6590501318207957</v>
      </c>
      <c r="G8" s="3"/>
      <c r="H8" s="155">
        <v>744501.1</v>
      </c>
      <c r="I8" s="155">
        <v>756426.1</v>
      </c>
      <c r="J8" s="156">
        <v>47.497407104746713</v>
      </c>
      <c r="K8" s="156">
        <v>46.828627623108176</v>
      </c>
      <c r="L8" s="156">
        <v>1.6017437717687821</v>
      </c>
    </row>
    <row r="9" spans="1:12" s="235" customFormat="1" ht="13.5">
      <c r="A9" s="3" t="s">
        <v>142</v>
      </c>
      <c r="B9" s="155">
        <v>485190.5</v>
      </c>
      <c r="C9" s="155">
        <v>505981.9</v>
      </c>
      <c r="D9" s="156">
        <v>21.82951472065615</v>
      </c>
      <c r="E9" s="156">
        <v>21.855325184316957</v>
      </c>
      <c r="F9" s="156">
        <v>4.2852034407104167</v>
      </c>
      <c r="G9" s="3"/>
      <c r="H9" s="155">
        <v>296130</v>
      </c>
      <c r="I9" s="155">
        <v>306173.09999999998</v>
      </c>
      <c r="J9" s="156">
        <v>18.892392725717457</v>
      </c>
      <c r="K9" s="156">
        <v>18.95448357494891</v>
      </c>
      <c r="L9" s="156">
        <v>3.3914497011447553</v>
      </c>
    </row>
    <row r="10" spans="1:12" s="235" customFormat="1" ht="13.5">
      <c r="A10" s="3" t="s">
        <v>143</v>
      </c>
      <c r="B10" s="155">
        <v>354070.2</v>
      </c>
      <c r="C10" s="155">
        <v>370284.9</v>
      </c>
      <c r="D10" s="156">
        <v>15.930197815179129</v>
      </c>
      <c r="E10" s="156">
        <v>15.994044254038112</v>
      </c>
      <c r="F10" s="156">
        <v>4.5795155875868687</v>
      </c>
      <c r="G10" s="3"/>
      <c r="H10" s="155">
        <v>185774.6</v>
      </c>
      <c r="I10" s="155">
        <v>192900.3</v>
      </c>
      <c r="J10" s="156">
        <v>11.851979541630604</v>
      </c>
      <c r="K10" s="156">
        <v>11.942020928529375</v>
      </c>
      <c r="L10" s="156">
        <v>3.8356696771248533</v>
      </c>
    </row>
    <row r="11" spans="1:12" s="235" customFormat="1" ht="13.5">
      <c r="A11" s="3" t="s">
        <v>144</v>
      </c>
      <c r="B11" s="155">
        <v>131120.29999999999</v>
      </c>
      <c r="C11" s="155">
        <v>135697</v>
      </c>
      <c r="D11" s="156">
        <v>5.8993169054770256</v>
      </c>
      <c r="E11" s="156">
        <v>5.8612809302788467</v>
      </c>
      <c r="F11" s="156">
        <v>3.4904587619156047</v>
      </c>
      <c r="G11" s="3"/>
      <c r="H11" s="155">
        <v>110355.4</v>
      </c>
      <c r="I11" s="155">
        <v>113272.8</v>
      </c>
      <c r="J11" s="156">
        <v>7.0404131840868533</v>
      </c>
      <c r="K11" s="156">
        <v>7.0124626464195359</v>
      </c>
      <c r="L11" s="156">
        <v>2.6436404561988036</v>
      </c>
    </row>
    <row r="12" spans="1:12" s="235" customFormat="1" ht="13.5">
      <c r="A12" s="3" t="s">
        <v>145</v>
      </c>
      <c r="B12" s="155">
        <v>187638.39999999999</v>
      </c>
      <c r="C12" s="155">
        <v>197368.1</v>
      </c>
      <c r="D12" s="156">
        <v>8.4421587293245999</v>
      </c>
      <c r="E12" s="156">
        <v>8.5250954757685751</v>
      </c>
      <c r="F12" s="156">
        <v>5.1853458567116428</v>
      </c>
      <c r="G12" s="3"/>
      <c r="H12" s="155">
        <v>116650.7</v>
      </c>
      <c r="I12" s="155">
        <v>115070.5</v>
      </c>
      <c r="J12" s="156">
        <v>7.442038415999221</v>
      </c>
      <c r="K12" s="156">
        <v>7.123754184189135</v>
      </c>
      <c r="L12" s="156">
        <v>-1.3546425353641256</v>
      </c>
    </row>
    <row r="13" spans="1:12" s="235" customFormat="1" ht="13.5">
      <c r="A13" s="3" t="s">
        <v>146</v>
      </c>
      <c r="B13" s="155">
        <v>230000.9</v>
      </c>
      <c r="C13" s="155">
        <v>239947.7</v>
      </c>
      <c r="D13" s="156">
        <v>10.348116940282557</v>
      </c>
      <c r="E13" s="156">
        <v>10.364273921120361</v>
      </c>
      <c r="F13" s="156">
        <v>4.3246787295180278</v>
      </c>
      <c r="G13" s="3"/>
      <c r="H13" s="155">
        <v>331720.40000000002</v>
      </c>
      <c r="I13" s="155">
        <v>335182.5</v>
      </c>
      <c r="J13" s="156">
        <v>21.162975963030039</v>
      </c>
      <c r="K13" s="156">
        <v>20.750389863970131</v>
      </c>
      <c r="L13" s="156">
        <v>1.0436801595560485</v>
      </c>
    </row>
    <row r="14" spans="1:12" s="235" customFormat="1" ht="13.5">
      <c r="A14" s="85" t="s">
        <v>147</v>
      </c>
      <c r="B14" s="155">
        <v>881873.6</v>
      </c>
      <c r="C14" s="155">
        <v>914817.5</v>
      </c>
      <c r="D14" s="156">
        <v>39.676936652630332</v>
      </c>
      <c r="E14" s="156">
        <v>39.514524031005607</v>
      </c>
      <c r="F14" s="156">
        <v>3.735671415948949</v>
      </c>
      <c r="G14" s="3"/>
      <c r="H14" s="155">
        <v>729991.2</v>
      </c>
      <c r="I14" s="155">
        <v>750630.9</v>
      </c>
      <c r="J14" s="156">
        <v>46.571709846073531</v>
      </c>
      <c r="K14" s="156">
        <v>46.469859908983246</v>
      </c>
      <c r="L14" s="156">
        <v>2.8273902479920343</v>
      </c>
    </row>
    <row r="15" spans="1:12" s="235" customFormat="1" ht="13.5">
      <c r="A15" s="3" t="s">
        <v>148</v>
      </c>
      <c r="B15" s="155">
        <v>615917.19999999995</v>
      </c>
      <c r="C15" s="155">
        <v>642209.6</v>
      </c>
      <c r="D15" s="156">
        <v>27.711122917916402</v>
      </c>
      <c r="E15" s="156">
        <v>27.73952911060676</v>
      </c>
      <c r="F15" s="156">
        <v>4.2688205492556586</v>
      </c>
      <c r="G15" s="3"/>
      <c r="H15" s="155">
        <v>582394.1</v>
      </c>
      <c r="I15" s="155">
        <v>600249.4</v>
      </c>
      <c r="J15" s="156">
        <v>37.15536439516687</v>
      </c>
      <c r="K15" s="156">
        <v>37.160081643922801</v>
      </c>
      <c r="L15" s="156">
        <v>3.065844932151629</v>
      </c>
    </row>
    <row r="16" spans="1:12" s="235" customFormat="1" ht="13.5">
      <c r="A16" s="3" t="s">
        <v>149</v>
      </c>
      <c r="B16" s="155">
        <v>265956.40000000002</v>
      </c>
      <c r="C16" s="155">
        <v>272607.90000000002</v>
      </c>
      <c r="D16" s="156">
        <v>11.965813734713924</v>
      </c>
      <c r="E16" s="156">
        <v>11.77499492039885</v>
      </c>
      <c r="F16" s="156">
        <v>2.5009738438330542</v>
      </c>
      <c r="G16" s="3"/>
      <c r="H16" s="155">
        <v>147597.1</v>
      </c>
      <c r="I16" s="155">
        <v>150381.5</v>
      </c>
      <c r="J16" s="156">
        <v>9.41634545090667</v>
      </c>
      <c r="K16" s="156">
        <v>9.3097782650604497</v>
      </c>
      <c r="L16" s="156">
        <v>1.8864869296212339</v>
      </c>
    </row>
    <row r="17" spans="1:12" s="235" customFormat="1" ht="13.5">
      <c r="A17" s="3"/>
      <c r="B17" s="155"/>
      <c r="C17" s="155"/>
      <c r="D17" s="156"/>
      <c r="E17" s="156"/>
      <c r="F17" s="156"/>
      <c r="G17" s="3"/>
      <c r="H17" s="155"/>
      <c r="I17" s="155"/>
      <c r="J17" s="156"/>
      <c r="K17" s="156"/>
      <c r="L17" s="156"/>
    </row>
    <row r="18" spans="1:12" s="235" customFormat="1" ht="13.5">
      <c r="A18" s="85" t="s">
        <v>150</v>
      </c>
      <c r="B18" s="155">
        <v>188326</v>
      </c>
      <c r="C18" s="155">
        <v>205721</v>
      </c>
      <c r="D18" s="156">
        <v>8.4730949787398764</v>
      </c>
      <c r="E18" s="156">
        <v>8.8858896973248829</v>
      </c>
      <c r="F18" s="156">
        <v>9.2366428427301592</v>
      </c>
      <c r="G18" s="3"/>
      <c r="H18" s="155">
        <v>92964</v>
      </c>
      <c r="I18" s="155">
        <v>108250</v>
      </c>
      <c r="J18" s="156">
        <v>5.9308830491797444</v>
      </c>
      <c r="K18" s="156">
        <v>6.7015124679085769</v>
      </c>
      <c r="L18" s="156">
        <v>16.442924142678894</v>
      </c>
    </row>
    <row r="19" spans="1:12" s="235" customFormat="1" ht="13.5">
      <c r="A19" s="3"/>
      <c r="B19" s="155"/>
      <c r="C19" s="155"/>
      <c r="D19" s="156"/>
      <c r="E19" s="156"/>
      <c r="F19" s="156"/>
      <c r="G19" s="3"/>
      <c r="H19" s="155"/>
      <c r="I19" s="155"/>
      <c r="J19" s="156"/>
      <c r="K19" s="156"/>
      <c r="L19" s="156"/>
    </row>
    <row r="20" spans="1:12" s="235" customFormat="1" ht="13.5">
      <c r="A20" s="85" t="s">
        <v>151</v>
      </c>
      <c r="B20" s="155">
        <v>2222635.2999999998</v>
      </c>
      <c r="C20" s="155">
        <v>2315142.4</v>
      </c>
      <c r="D20" s="156">
        <v>100</v>
      </c>
      <c r="E20" s="156">
        <v>100</v>
      </c>
      <c r="F20" s="156">
        <v>4.1620458381093961</v>
      </c>
      <c r="G20" s="3"/>
      <c r="H20" s="155">
        <v>1567456.3</v>
      </c>
      <c r="I20" s="155">
        <v>1615307</v>
      </c>
      <c r="J20" s="156">
        <v>100</v>
      </c>
      <c r="K20" s="156">
        <v>100</v>
      </c>
      <c r="L20" s="156">
        <v>3.05276134333059</v>
      </c>
    </row>
    <row r="21" spans="1:12" ht="15">
      <c r="A21" s="1"/>
      <c r="B21" s="157"/>
      <c r="C21" s="157"/>
      <c r="D21" s="1"/>
      <c r="E21" s="1"/>
      <c r="F21" s="1"/>
      <c r="G21" s="1"/>
      <c r="H21" s="1"/>
      <c r="I21" s="1"/>
      <c r="J21" s="1"/>
      <c r="K21" s="1"/>
      <c r="L21" s="1"/>
    </row>
    <row r="22" spans="1:12" s="238" customFormat="1" ht="12">
      <c r="A22" s="101" t="s">
        <v>152</v>
      </c>
      <c r="B22" s="219"/>
      <c r="C22" s="219"/>
      <c r="D22" s="219"/>
      <c r="E22" s="219"/>
      <c r="F22" s="219"/>
      <c r="G22" s="219"/>
      <c r="H22" s="219"/>
      <c r="I22" s="219"/>
      <c r="J22" s="219"/>
      <c r="K22" s="219"/>
      <c r="L22" s="219"/>
    </row>
    <row r="23" spans="1:12" s="238" customFormat="1" ht="12">
      <c r="A23" s="101" t="s">
        <v>153</v>
      </c>
      <c r="B23" s="219"/>
      <c r="C23" s="219"/>
      <c r="D23" s="219"/>
      <c r="E23" s="219"/>
      <c r="F23" s="219"/>
      <c r="G23" s="219"/>
      <c r="H23" s="219"/>
      <c r="I23" s="219"/>
      <c r="J23" s="219"/>
      <c r="K23" s="219"/>
      <c r="L23" s="219"/>
    </row>
  </sheetData>
  <mergeCells count="12">
    <mergeCell ref="B6:C6"/>
    <mergeCell ref="D6:E6"/>
    <mergeCell ref="H6:I6"/>
    <mergeCell ref="J6:K6"/>
    <mergeCell ref="A1:L1"/>
    <mergeCell ref="A2:L2"/>
    <mergeCell ref="B3:F3"/>
    <mergeCell ref="H3:L3"/>
    <mergeCell ref="B4:C4"/>
    <mergeCell ref="D4:E4"/>
    <mergeCell ref="H4:I4"/>
    <mergeCell ref="J4:K4"/>
  </mergeCells>
  <pageMargins left="0.7" right="0.7" top="0.75" bottom="0.75" header="0.3" footer="0.3"/>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9"/>
  <sheetViews>
    <sheetView rightToLeft="1" topLeftCell="A34" zoomScale="70" zoomScaleNormal="70" workbookViewId="0">
      <selection sqref="A1:T59"/>
    </sheetView>
  </sheetViews>
  <sheetFormatPr defaultRowHeight="13.5"/>
  <cols>
    <col min="1" max="1" width="40.125" style="220" customWidth="1"/>
    <col min="2" max="4" width="9" style="220" customWidth="1"/>
    <col min="5" max="5" width="17" style="233" customWidth="1"/>
    <col min="6" max="9" width="9" style="220" customWidth="1"/>
    <col min="10" max="10" width="17" style="233" customWidth="1"/>
    <col min="11" max="14" width="9" style="220" customWidth="1"/>
    <col min="15" max="15" width="17" style="233" customWidth="1"/>
    <col min="16" max="19" width="9" style="220"/>
    <col min="20" max="20" width="17" style="233" customWidth="1"/>
    <col min="21" max="16384" width="9" style="220"/>
  </cols>
  <sheetData>
    <row r="1" spans="1:20" ht="17.25">
      <c r="A1" s="261" t="s">
        <v>241</v>
      </c>
      <c r="B1" s="261"/>
      <c r="C1" s="261"/>
      <c r="D1" s="261"/>
      <c r="E1" s="261"/>
      <c r="F1" s="261"/>
      <c r="G1" s="261"/>
      <c r="H1" s="261"/>
      <c r="I1" s="261"/>
      <c r="J1" s="261"/>
      <c r="K1" s="261"/>
      <c r="L1" s="261"/>
      <c r="M1" s="261"/>
      <c r="N1" s="261"/>
      <c r="O1" s="261"/>
      <c r="P1" s="261"/>
      <c r="Q1" s="261"/>
      <c r="R1" s="261"/>
      <c r="S1" s="261"/>
      <c r="T1" s="261"/>
    </row>
    <row r="2" spans="1:20" ht="17.25">
      <c r="A2" s="262" t="s">
        <v>183</v>
      </c>
      <c r="B2" s="262"/>
      <c r="C2" s="262"/>
      <c r="D2" s="262"/>
      <c r="E2" s="262"/>
      <c r="F2" s="262"/>
      <c r="G2" s="262"/>
      <c r="H2" s="262"/>
      <c r="I2" s="262"/>
      <c r="J2" s="262"/>
      <c r="K2" s="262"/>
      <c r="L2" s="262"/>
      <c r="M2" s="262"/>
      <c r="N2" s="262"/>
      <c r="O2" s="262"/>
      <c r="P2" s="262"/>
      <c r="Q2" s="262"/>
      <c r="R2" s="262"/>
      <c r="S2" s="262"/>
      <c r="T2" s="262"/>
    </row>
    <row r="3" spans="1:20">
      <c r="A3" s="263" t="s">
        <v>179</v>
      </c>
      <c r="B3" s="263"/>
      <c r="C3" s="263"/>
      <c r="D3" s="263"/>
      <c r="E3" s="263"/>
      <c r="F3" s="263"/>
      <c r="G3" s="263"/>
      <c r="H3" s="263"/>
      <c r="I3" s="263"/>
      <c r="J3" s="263"/>
      <c r="K3" s="263"/>
      <c r="L3" s="263"/>
      <c r="M3" s="263"/>
      <c r="N3" s="263"/>
      <c r="O3" s="263"/>
      <c r="P3" s="263"/>
      <c r="Q3" s="263"/>
      <c r="R3" s="263"/>
      <c r="S3" s="263"/>
      <c r="T3" s="263"/>
    </row>
    <row r="4" spans="1:20">
      <c r="A4" s="195"/>
      <c r="B4" s="264" t="s">
        <v>24</v>
      </c>
      <c r="C4" s="264"/>
      <c r="D4" s="264"/>
      <c r="E4" s="264"/>
      <c r="F4" s="201"/>
      <c r="G4" s="264" t="s">
        <v>25</v>
      </c>
      <c r="H4" s="264"/>
      <c r="I4" s="264"/>
      <c r="J4" s="264"/>
      <c r="K4" s="201"/>
      <c r="L4" s="264" t="s">
        <v>182</v>
      </c>
      <c r="M4" s="264"/>
      <c r="N4" s="264"/>
      <c r="O4" s="264"/>
      <c r="P4" s="200"/>
      <c r="Q4" s="264" t="s">
        <v>27</v>
      </c>
      <c r="R4" s="264"/>
      <c r="S4" s="264"/>
      <c r="T4" s="264"/>
    </row>
    <row r="5" spans="1:20" ht="27">
      <c r="A5" s="193"/>
      <c r="B5" s="198">
        <v>45444</v>
      </c>
      <c r="C5" s="198">
        <v>45078</v>
      </c>
      <c r="D5" s="198">
        <v>45261</v>
      </c>
      <c r="E5" s="190" t="s">
        <v>178</v>
      </c>
      <c r="F5" s="199"/>
      <c r="G5" s="198">
        <v>45444</v>
      </c>
      <c r="H5" s="198">
        <v>45078</v>
      </c>
      <c r="I5" s="198" t="s">
        <v>62</v>
      </c>
      <c r="J5" s="190" t="s">
        <v>178</v>
      </c>
      <c r="K5" s="199"/>
      <c r="L5" s="198">
        <v>45444</v>
      </c>
      <c r="M5" s="198">
        <v>45078</v>
      </c>
      <c r="N5" s="198" t="s">
        <v>62</v>
      </c>
      <c r="O5" s="190" t="s">
        <v>178</v>
      </c>
      <c r="P5" s="190"/>
      <c r="Q5" s="198">
        <v>45444</v>
      </c>
      <c r="R5" s="198">
        <v>45078</v>
      </c>
      <c r="S5" s="198" t="s">
        <v>62</v>
      </c>
      <c r="T5" s="190" t="s">
        <v>178</v>
      </c>
    </row>
    <row r="6" spans="1:20">
      <c r="A6" s="187" t="s">
        <v>177</v>
      </c>
      <c r="B6" s="181">
        <v>18619</v>
      </c>
      <c r="C6" s="181">
        <v>16235</v>
      </c>
      <c r="D6" s="181">
        <v>33655</v>
      </c>
      <c r="E6" s="182">
        <f t="shared" ref="E6:E23" si="0">(B6/C6-1)*100</f>
        <v>14.684323991376647</v>
      </c>
      <c r="F6" s="181"/>
      <c r="G6" s="181">
        <v>17201</v>
      </c>
      <c r="H6" s="181">
        <v>16144</v>
      </c>
      <c r="I6" s="181">
        <v>32971</v>
      </c>
      <c r="J6" s="182">
        <f t="shared" ref="J6:J23" si="1">(G6/H6-1)*100</f>
        <v>6.5473240832507384</v>
      </c>
      <c r="K6" s="181"/>
      <c r="L6" s="181">
        <v>12816</v>
      </c>
      <c r="M6" s="181">
        <v>12099</v>
      </c>
      <c r="N6" s="181">
        <v>24005</v>
      </c>
      <c r="O6" s="182">
        <f t="shared" ref="O6:O23" si="2">(L6/M6-1)*100</f>
        <v>5.9261095958343724</v>
      </c>
      <c r="P6" s="181"/>
      <c r="Q6" s="181">
        <v>10793</v>
      </c>
      <c r="R6" s="181">
        <v>10027</v>
      </c>
      <c r="S6" s="181">
        <v>20712</v>
      </c>
      <c r="T6" s="182">
        <f t="shared" ref="T6:T23" si="3">(Q6/R6-1)*100</f>
        <v>7.6393736910342014</v>
      </c>
    </row>
    <row r="7" spans="1:20">
      <c r="A7" s="164" t="s">
        <v>176</v>
      </c>
      <c r="B7" s="181">
        <v>10474</v>
      </c>
      <c r="C7" s="181">
        <v>8023</v>
      </c>
      <c r="D7" s="181">
        <v>17658</v>
      </c>
      <c r="E7" s="182">
        <f t="shared" si="0"/>
        <v>30.549669699613613</v>
      </c>
      <c r="F7" s="181"/>
      <c r="G7" s="181">
        <v>9003</v>
      </c>
      <c r="H7" s="181">
        <v>7812</v>
      </c>
      <c r="I7" s="181">
        <v>16886</v>
      </c>
      <c r="J7" s="182">
        <f t="shared" si="1"/>
        <v>15.245775729646693</v>
      </c>
      <c r="K7" s="181"/>
      <c r="L7" s="181">
        <v>6911</v>
      </c>
      <c r="M7" s="181">
        <v>5772</v>
      </c>
      <c r="N7" s="181">
        <v>12030</v>
      </c>
      <c r="O7" s="182">
        <f t="shared" si="2"/>
        <v>19.733194733194726</v>
      </c>
      <c r="P7" s="181"/>
      <c r="Q7" s="181">
        <v>5410</v>
      </c>
      <c r="R7" s="181">
        <v>4353</v>
      </c>
      <c r="S7" s="181">
        <v>9776</v>
      </c>
      <c r="T7" s="182">
        <f t="shared" si="3"/>
        <v>24.282104295887883</v>
      </c>
    </row>
    <row r="8" spans="1:20" s="221" customFormat="1">
      <c r="A8" s="179" t="s">
        <v>175</v>
      </c>
      <c r="B8" s="176">
        <v>8145</v>
      </c>
      <c r="C8" s="176">
        <v>8212</v>
      </c>
      <c r="D8" s="176">
        <v>15997</v>
      </c>
      <c r="E8" s="182">
        <f t="shared" si="0"/>
        <v>-0.81587920116902302</v>
      </c>
      <c r="F8" s="176"/>
      <c r="G8" s="176">
        <v>8198</v>
      </c>
      <c r="H8" s="176">
        <v>8332</v>
      </c>
      <c r="I8" s="176">
        <v>16085</v>
      </c>
      <c r="J8" s="182">
        <f t="shared" si="1"/>
        <v>-1.6082573211713913</v>
      </c>
      <c r="K8" s="176"/>
      <c r="L8" s="176">
        <v>5905</v>
      </c>
      <c r="M8" s="176">
        <v>6327</v>
      </c>
      <c r="N8" s="176">
        <v>11975</v>
      </c>
      <c r="O8" s="182">
        <f t="shared" si="2"/>
        <v>-6.6698277224592983</v>
      </c>
      <c r="P8" s="176"/>
      <c r="Q8" s="176">
        <v>5383</v>
      </c>
      <c r="R8" s="176">
        <v>5674</v>
      </c>
      <c r="S8" s="176">
        <v>10936</v>
      </c>
      <c r="T8" s="182">
        <f t="shared" si="3"/>
        <v>-5.1286570320761342</v>
      </c>
    </row>
    <row r="9" spans="1:20">
      <c r="A9" s="164" t="s">
        <v>174</v>
      </c>
      <c r="B9" s="181">
        <v>204</v>
      </c>
      <c r="C9" s="181">
        <v>724</v>
      </c>
      <c r="D9" s="181">
        <v>2383</v>
      </c>
      <c r="E9" s="182">
        <f t="shared" si="0"/>
        <v>-71.823204419889493</v>
      </c>
      <c r="F9" s="181"/>
      <c r="G9" s="181">
        <v>-63</v>
      </c>
      <c r="H9" s="181">
        <v>764</v>
      </c>
      <c r="I9" s="181">
        <v>1879</v>
      </c>
      <c r="J9" s="182">
        <f t="shared" si="1"/>
        <v>-108.24607329842932</v>
      </c>
      <c r="K9" s="181"/>
      <c r="L9" s="181">
        <v>284</v>
      </c>
      <c r="M9" s="181">
        <v>474</v>
      </c>
      <c r="N9" s="181">
        <v>1463</v>
      </c>
      <c r="O9" s="182">
        <f t="shared" si="2"/>
        <v>-40.084388185654007</v>
      </c>
      <c r="P9" s="181"/>
      <c r="Q9" s="181">
        <v>340</v>
      </c>
      <c r="R9" s="181">
        <v>516</v>
      </c>
      <c r="S9" s="181">
        <v>1502</v>
      </c>
      <c r="T9" s="182">
        <f t="shared" si="3"/>
        <v>-34.108527131782949</v>
      </c>
    </row>
    <row r="10" spans="1:20" s="221" customFormat="1">
      <c r="A10" s="186" t="s">
        <v>173</v>
      </c>
      <c r="B10" s="176">
        <v>7941</v>
      </c>
      <c r="C10" s="176">
        <v>7488</v>
      </c>
      <c r="D10" s="176">
        <v>13614</v>
      </c>
      <c r="E10" s="182">
        <f t="shared" si="0"/>
        <v>6.0496794871794934</v>
      </c>
      <c r="F10" s="176"/>
      <c r="G10" s="176">
        <v>8261</v>
      </c>
      <c r="H10" s="176">
        <v>7568</v>
      </c>
      <c r="I10" s="176">
        <v>14206</v>
      </c>
      <c r="J10" s="182">
        <f t="shared" si="1"/>
        <v>9.1569767441860517</v>
      </c>
      <c r="K10" s="176"/>
      <c r="L10" s="176">
        <v>5621</v>
      </c>
      <c r="M10" s="176">
        <v>5853</v>
      </c>
      <c r="N10" s="176">
        <v>10512</v>
      </c>
      <c r="O10" s="182">
        <f t="shared" si="2"/>
        <v>-3.963779258499911</v>
      </c>
      <c r="P10" s="176"/>
      <c r="Q10" s="176">
        <v>5043</v>
      </c>
      <c r="R10" s="176">
        <v>5158</v>
      </c>
      <c r="S10" s="176">
        <v>9434</v>
      </c>
      <c r="T10" s="182">
        <f t="shared" si="3"/>
        <v>-2.2295463357890677</v>
      </c>
    </row>
    <row r="11" spans="1:20" s="221" customFormat="1">
      <c r="A11" s="179" t="s">
        <v>172</v>
      </c>
      <c r="B11" s="176">
        <v>3893</v>
      </c>
      <c r="C11" s="176">
        <v>2483</v>
      </c>
      <c r="D11" s="176">
        <v>5181</v>
      </c>
      <c r="E11" s="182">
        <f t="shared" si="0"/>
        <v>56.786145791381394</v>
      </c>
      <c r="F11" s="176"/>
      <c r="G11" s="176">
        <v>2624</v>
      </c>
      <c r="H11" s="176">
        <v>2752</v>
      </c>
      <c r="I11" s="176">
        <v>5297</v>
      </c>
      <c r="J11" s="182">
        <f t="shared" si="1"/>
        <v>-4.651162790697672</v>
      </c>
      <c r="K11" s="176"/>
      <c r="L11" s="176">
        <v>1528</v>
      </c>
      <c r="M11" s="176">
        <v>1494</v>
      </c>
      <c r="N11" s="176">
        <v>2805</v>
      </c>
      <c r="O11" s="182">
        <f t="shared" si="2"/>
        <v>2.2757697456492698</v>
      </c>
      <c r="P11" s="176"/>
      <c r="Q11" s="176">
        <v>2397</v>
      </c>
      <c r="R11" s="176">
        <v>2668</v>
      </c>
      <c r="S11" s="176">
        <v>5138</v>
      </c>
      <c r="T11" s="182">
        <f t="shared" si="3"/>
        <v>-10.157421289355318</v>
      </c>
    </row>
    <row r="12" spans="1:20">
      <c r="A12" s="183" t="s">
        <v>171</v>
      </c>
      <c r="B12" s="181">
        <v>1180</v>
      </c>
      <c r="C12" s="181">
        <v>508</v>
      </c>
      <c r="D12" s="181">
        <v>1279</v>
      </c>
      <c r="E12" s="182">
        <f t="shared" si="0"/>
        <v>132.28346456692913</v>
      </c>
      <c r="F12" s="181"/>
      <c r="G12" s="181">
        <v>594</v>
      </c>
      <c r="H12" s="181">
        <v>754</v>
      </c>
      <c r="I12" s="181">
        <v>1267</v>
      </c>
      <c r="J12" s="182">
        <f t="shared" si="1"/>
        <v>-21.220159151193631</v>
      </c>
      <c r="K12" s="181"/>
      <c r="L12" s="181">
        <v>371</v>
      </c>
      <c r="M12" s="181">
        <v>337</v>
      </c>
      <c r="N12" s="181">
        <v>511</v>
      </c>
      <c r="O12" s="182">
        <f t="shared" si="2"/>
        <v>10.089020771513347</v>
      </c>
      <c r="P12" s="181"/>
      <c r="Q12" s="181">
        <v>622</v>
      </c>
      <c r="R12" s="181">
        <v>611</v>
      </c>
      <c r="S12" s="181">
        <v>1218</v>
      </c>
      <c r="T12" s="182">
        <f t="shared" si="3"/>
        <v>1.8003273322422242</v>
      </c>
    </row>
    <row r="13" spans="1:20" ht="15">
      <c r="A13" s="185" t="s">
        <v>170</v>
      </c>
      <c r="B13" s="181">
        <v>393</v>
      </c>
      <c r="C13" s="181">
        <v>204</v>
      </c>
      <c r="D13" s="181">
        <v>340</v>
      </c>
      <c r="E13" s="182">
        <f t="shared" si="0"/>
        <v>92.64705882352942</v>
      </c>
      <c r="F13" s="181"/>
      <c r="G13" s="181">
        <v>223</v>
      </c>
      <c r="H13" s="181">
        <v>244</v>
      </c>
      <c r="I13" s="181">
        <v>369</v>
      </c>
      <c r="J13" s="182">
        <f t="shared" si="1"/>
        <v>-8.6065573770491852</v>
      </c>
      <c r="K13" s="181"/>
      <c r="L13" s="181">
        <v>49</v>
      </c>
      <c r="M13" s="181">
        <v>30</v>
      </c>
      <c r="N13" s="181">
        <v>30</v>
      </c>
      <c r="O13" s="182">
        <f t="shared" si="2"/>
        <v>63.333333333333329</v>
      </c>
      <c r="P13" s="181"/>
      <c r="Q13" s="181">
        <v>138</v>
      </c>
      <c r="R13" s="181">
        <v>49</v>
      </c>
      <c r="S13" s="181">
        <v>151</v>
      </c>
      <c r="T13" s="182">
        <f t="shared" si="3"/>
        <v>181.63265306122449</v>
      </c>
    </row>
    <row r="14" spans="1:20" ht="15">
      <c r="A14" s="184" t="s">
        <v>169</v>
      </c>
      <c r="B14" s="181">
        <v>-188</v>
      </c>
      <c r="C14" s="181">
        <v>-194</v>
      </c>
      <c r="D14" s="181">
        <v>-246</v>
      </c>
      <c r="E14" s="182">
        <f t="shared" si="0"/>
        <v>-3.0927835051546393</v>
      </c>
      <c r="F14" s="181"/>
      <c r="G14" s="181">
        <v>-384</v>
      </c>
      <c r="H14" s="181">
        <v>-220</v>
      </c>
      <c r="I14" s="181">
        <v>-569</v>
      </c>
      <c r="J14" s="182">
        <f t="shared" si="1"/>
        <v>74.545454545454533</v>
      </c>
      <c r="K14" s="181"/>
      <c r="L14" s="181">
        <v>11</v>
      </c>
      <c r="M14" s="181">
        <v>-55</v>
      </c>
      <c r="N14" s="181">
        <v>-138</v>
      </c>
      <c r="O14" s="182">
        <f t="shared" si="2"/>
        <v>-120</v>
      </c>
      <c r="P14" s="181"/>
      <c r="Q14" s="181">
        <v>0</v>
      </c>
      <c r="R14" s="181">
        <v>-100</v>
      </c>
      <c r="S14" s="181">
        <v>-255</v>
      </c>
      <c r="T14" s="182">
        <f t="shared" si="3"/>
        <v>-100</v>
      </c>
    </row>
    <row r="15" spans="1:20" ht="15">
      <c r="A15" s="184" t="s">
        <v>168</v>
      </c>
      <c r="B15" s="181">
        <v>2698</v>
      </c>
      <c r="C15" s="181">
        <v>2861</v>
      </c>
      <c r="D15" s="181">
        <v>2926</v>
      </c>
      <c r="E15" s="182">
        <f t="shared" si="0"/>
        <v>-5.6973086333449885</v>
      </c>
      <c r="F15" s="181"/>
      <c r="G15" s="181">
        <v>2106</v>
      </c>
      <c r="H15" s="181">
        <v>3233</v>
      </c>
      <c r="I15" s="181">
        <v>4025</v>
      </c>
      <c r="J15" s="182">
        <f t="shared" si="1"/>
        <v>-34.859263841633158</v>
      </c>
      <c r="K15" s="181"/>
      <c r="L15" s="181">
        <v>1057</v>
      </c>
      <c r="M15" s="181">
        <v>1535</v>
      </c>
      <c r="N15" s="181">
        <v>1583</v>
      </c>
      <c r="O15" s="182">
        <f t="shared" si="2"/>
        <v>-31.140065146579808</v>
      </c>
      <c r="P15" s="181"/>
      <c r="Q15" s="181">
        <v>1820</v>
      </c>
      <c r="R15" s="181">
        <v>2798</v>
      </c>
      <c r="S15" s="181">
        <v>2343</v>
      </c>
      <c r="T15" s="182">
        <f t="shared" si="3"/>
        <v>-34.953538241601144</v>
      </c>
    </row>
    <row r="16" spans="1:20">
      <c r="A16" s="184" t="s">
        <v>167</v>
      </c>
      <c r="B16" s="181">
        <v>-1723</v>
      </c>
      <c r="C16" s="181">
        <v>-2363</v>
      </c>
      <c r="D16" s="181">
        <v>-1741</v>
      </c>
      <c r="E16" s="182">
        <f t="shared" si="0"/>
        <v>-27.084214980956411</v>
      </c>
      <c r="F16" s="181"/>
      <c r="G16" s="181">
        <v>-1508</v>
      </c>
      <c r="H16" s="181">
        <v>-2418</v>
      </c>
      <c r="I16" s="181">
        <v>-2369</v>
      </c>
      <c r="J16" s="182">
        <f t="shared" si="1"/>
        <v>-37.634408602150536</v>
      </c>
      <c r="K16" s="181"/>
      <c r="L16" s="181">
        <v>-746</v>
      </c>
      <c r="M16" s="181">
        <v>-1173</v>
      </c>
      <c r="N16" s="181">
        <v>-964</v>
      </c>
      <c r="O16" s="182">
        <f t="shared" si="2"/>
        <v>-36.402387041773231</v>
      </c>
      <c r="P16" s="181"/>
      <c r="Q16" s="181">
        <v>-1337</v>
      </c>
      <c r="R16" s="181">
        <v>-2136</v>
      </c>
      <c r="S16" s="181">
        <v>-1021</v>
      </c>
      <c r="T16" s="182">
        <f t="shared" si="3"/>
        <v>-37.406367041198507</v>
      </c>
    </row>
    <row r="17" spans="1:20">
      <c r="A17" s="183" t="s">
        <v>166</v>
      </c>
      <c r="B17" s="181">
        <v>1845</v>
      </c>
      <c r="C17" s="181">
        <v>1838</v>
      </c>
      <c r="D17" s="181">
        <v>3737</v>
      </c>
      <c r="E17" s="182">
        <f t="shared" si="0"/>
        <v>0.3808487486398171</v>
      </c>
      <c r="F17" s="181"/>
      <c r="G17" s="181">
        <v>1991</v>
      </c>
      <c r="H17" s="181">
        <v>1929</v>
      </c>
      <c r="I17" s="181">
        <v>3892</v>
      </c>
      <c r="J17" s="182">
        <f t="shared" si="1"/>
        <v>3.2141005702436498</v>
      </c>
      <c r="K17" s="181"/>
      <c r="L17" s="181">
        <v>1018</v>
      </c>
      <c r="M17" s="181">
        <v>1029</v>
      </c>
      <c r="N17" s="181">
        <v>2028</v>
      </c>
      <c r="O17" s="182">
        <f t="shared" si="2"/>
        <v>-1.0689990281827044</v>
      </c>
      <c r="P17" s="181"/>
      <c r="Q17" s="181">
        <v>1772</v>
      </c>
      <c r="R17" s="181">
        <v>1756</v>
      </c>
      <c r="S17" s="181">
        <v>3495</v>
      </c>
      <c r="T17" s="182">
        <f t="shared" si="3"/>
        <v>0.91116173120728838</v>
      </c>
    </row>
    <row r="18" spans="1:20" s="221" customFormat="1">
      <c r="A18" s="179" t="s">
        <v>165</v>
      </c>
      <c r="B18" s="176">
        <v>3476</v>
      </c>
      <c r="C18" s="176">
        <v>3312</v>
      </c>
      <c r="D18" s="176">
        <v>6894</v>
      </c>
      <c r="E18" s="182">
        <f t="shared" si="0"/>
        <v>4.9516908212560384</v>
      </c>
      <c r="F18" s="176"/>
      <c r="G18" s="176">
        <v>4139</v>
      </c>
      <c r="H18" s="176">
        <v>4275</v>
      </c>
      <c r="I18" s="176">
        <v>8231</v>
      </c>
      <c r="J18" s="182">
        <f t="shared" si="1"/>
        <v>-3.181286549707607</v>
      </c>
      <c r="K18" s="176"/>
      <c r="L18" s="176">
        <v>2607</v>
      </c>
      <c r="M18" s="176">
        <v>2958</v>
      </c>
      <c r="N18" s="176">
        <v>5569</v>
      </c>
      <c r="O18" s="182">
        <f t="shared" si="2"/>
        <v>-11.866125760649082</v>
      </c>
      <c r="P18" s="176"/>
      <c r="Q18" s="176">
        <v>4049</v>
      </c>
      <c r="R18" s="176">
        <v>3901</v>
      </c>
      <c r="S18" s="176">
        <v>7966</v>
      </c>
      <c r="T18" s="182">
        <f t="shared" si="3"/>
        <v>3.7938990002563511</v>
      </c>
    </row>
    <row r="19" spans="1:20">
      <c r="A19" s="183" t="s">
        <v>164</v>
      </c>
      <c r="B19" s="181">
        <v>1953</v>
      </c>
      <c r="C19" s="181">
        <v>1760</v>
      </c>
      <c r="D19" s="181">
        <v>3484</v>
      </c>
      <c r="E19" s="182">
        <f t="shared" si="0"/>
        <v>10.965909090909086</v>
      </c>
      <c r="F19" s="181"/>
      <c r="G19" s="181">
        <v>2228</v>
      </c>
      <c r="H19" s="181">
        <v>2419</v>
      </c>
      <c r="I19" s="181">
        <v>4492</v>
      </c>
      <c r="J19" s="182">
        <f t="shared" si="1"/>
        <v>-7.8958247209590766</v>
      </c>
      <c r="K19" s="181"/>
      <c r="L19" s="181">
        <v>1724</v>
      </c>
      <c r="M19" s="181">
        <v>1940</v>
      </c>
      <c r="N19" s="181">
        <v>3544</v>
      </c>
      <c r="O19" s="182">
        <f t="shared" si="2"/>
        <v>-11.134020618556706</v>
      </c>
      <c r="P19" s="181"/>
      <c r="Q19" s="181">
        <v>1924</v>
      </c>
      <c r="R19" s="181">
        <v>1899</v>
      </c>
      <c r="S19" s="181">
        <v>3850</v>
      </c>
      <c r="T19" s="182">
        <f t="shared" si="3"/>
        <v>1.316482359136395</v>
      </c>
    </row>
    <row r="20" spans="1:20" s="221" customFormat="1">
      <c r="A20" s="179" t="s">
        <v>163</v>
      </c>
      <c r="B20" s="176">
        <v>8358</v>
      </c>
      <c r="C20" s="176">
        <v>6659</v>
      </c>
      <c r="D20" s="176">
        <v>11901</v>
      </c>
      <c r="E20" s="182">
        <f t="shared" si="0"/>
        <v>25.514341492716632</v>
      </c>
      <c r="F20" s="176"/>
      <c r="G20" s="176">
        <v>6746</v>
      </c>
      <c r="H20" s="176">
        <v>6045</v>
      </c>
      <c r="I20" s="176">
        <v>11272</v>
      </c>
      <c r="J20" s="182">
        <f t="shared" si="1"/>
        <v>11.596360628618685</v>
      </c>
      <c r="K20" s="176"/>
      <c r="L20" s="176">
        <v>4542</v>
      </c>
      <c r="M20" s="176">
        <v>4389</v>
      </c>
      <c r="N20" s="176">
        <v>7748</v>
      </c>
      <c r="O20" s="182">
        <f t="shared" si="2"/>
        <v>3.4859876965140035</v>
      </c>
      <c r="P20" s="176"/>
      <c r="Q20" s="176">
        <v>3391</v>
      </c>
      <c r="R20" s="176">
        <v>3925</v>
      </c>
      <c r="S20" s="176">
        <v>6606</v>
      </c>
      <c r="T20" s="182">
        <f t="shared" si="3"/>
        <v>-13.605095541401269</v>
      </c>
    </row>
    <row r="21" spans="1:20">
      <c r="A21" s="164" t="s">
        <v>162</v>
      </c>
      <c r="B21" s="181">
        <v>2843</v>
      </c>
      <c r="C21" s="181">
        <v>2253</v>
      </c>
      <c r="D21" s="181">
        <v>3988</v>
      </c>
      <c r="E21" s="182">
        <f t="shared" si="0"/>
        <v>26.187305814469596</v>
      </c>
      <c r="F21" s="181"/>
      <c r="G21" s="181">
        <v>2559</v>
      </c>
      <c r="H21" s="181">
        <v>2145</v>
      </c>
      <c r="I21" s="181">
        <v>3930</v>
      </c>
      <c r="J21" s="182">
        <f t="shared" si="1"/>
        <v>19.300699300699307</v>
      </c>
      <c r="K21" s="181"/>
      <c r="L21" s="181">
        <v>1728</v>
      </c>
      <c r="M21" s="181">
        <v>1526</v>
      </c>
      <c r="N21" s="181">
        <v>2669</v>
      </c>
      <c r="O21" s="182">
        <f t="shared" si="2"/>
        <v>13.237221494102226</v>
      </c>
      <c r="P21" s="181"/>
      <c r="Q21" s="181">
        <v>1289</v>
      </c>
      <c r="R21" s="181">
        <v>1389</v>
      </c>
      <c r="S21" s="181">
        <v>2316</v>
      </c>
      <c r="T21" s="182">
        <f t="shared" si="3"/>
        <v>-7.1994240460763193</v>
      </c>
    </row>
    <row r="22" spans="1:20" s="221" customFormat="1">
      <c r="A22" s="179" t="s">
        <v>161</v>
      </c>
      <c r="B22" s="176">
        <v>5515</v>
      </c>
      <c r="C22" s="176">
        <v>4406</v>
      </c>
      <c r="D22" s="176">
        <v>7913</v>
      </c>
      <c r="E22" s="182">
        <f t="shared" si="0"/>
        <v>25.170222423967314</v>
      </c>
      <c r="F22" s="176"/>
      <c r="G22" s="176">
        <v>4187</v>
      </c>
      <c r="H22" s="176">
        <v>3900</v>
      </c>
      <c r="I22" s="176">
        <v>7342</v>
      </c>
      <c r="J22" s="182">
        <f t="shared" si="1"/>
        <v>7.3589743589743684</v>
      </c>
      <c r="K22" s="176"/>
      <c r="L22" s="176">
        <v>2814</v>
      </c>
      <c r="M22" s="176">
        <v>2863</v>
      </c>
      <c r="N22" s="176">
        <v>5079</v>
      </c>
      <c r="O22" s="182">
        <f t="shared" si="2"/>
        <v>-1.7114914425427896</v>
      </c>
      <c r="P22" s="176"/>
      <c r="Q22" s="176">
        <v>2102</v>
      </c>
      <c r="R22" s="176">
        <v>2536</v>
      </c>
      <c r="S22" s="176">
        <v>4290</v>
      </c>
      <c r="T22" s="182">
        <f t="shared" si="3"/>
        <v>-17.113564668769719</v>
      </c>
    </row>
    <row r="23" spans="1:20" s="221" customFormat="1">
      <c r="A23" s="179" t="s">
        <v>160</v>
      </c>
      <c r="B23" s="176">
        <v>5054</v>
      </c>
      <c r="C23" s="176">
        <v>3434</v>
      </c>
      <c r="D23" s="176">
        <v>7027</v>
      </c>
      <c r="E23" s="182">
        <f t="shared" si="0"/>
        <v>47.175305765870704</v>
      </c>
      <c r="F23" s="176"/>
      <c r="G23" s="176">
        <v>4176</v>
      </c>
      <c r="H23" s="176">
        <v>3930</v>
      </c>
      <c r="I23" s="176">
        <v>7360</v>
      </c>
      <c r="J23" s="182">
        <f t="shared" si="1"/>
        <v>6.2595419847328193</v>
      </c>
      <c r="K23" s="176"/>
      <c r="L23" s="176">
        <v>2724</v>
      </c>
      <c r="M23" s="176">
        <v>2765</v>
      </c>
      <c r="N23" s="176">
        <v>4910</v>
      </c>
      <c r="O23" s="182">
        <f t="shared" si="2"/>
        <v>-1.482820976491861</v>
      </c>
      <c r="P23" s="176"/>
      <c r="Q23" s="176">
        <v>2095</v>
      </c>
      <c r="R23" s="176">
        <v>2456</v>
      </c>
      <c r="S23" s="176">
        <v>4192</v>
      </c>
      <c r="T23" s="182">
        <f t="shared" si="3"/>
        <v>-14.698697068403909</v>
      </c>
    </row>
    <row r="24" spans="1:20" s="221" customFormat="1" ht="15" customHeight="1">
      <c r="A24" s="179"/>
      <c r="B24" s="176"/>
      <c r="C24" s="176"/>
      <c r="D24" s="176"/>
      <c r="E24" s="182"/>
      <c r="F24" s="176"/>
      <c r="G24" s="176"/>
      <c r="H24" s="176"/>
      <c r="I24" s="176"/>
      <c r="J24" s="182"/>
      <c r="K24" s="176"/>
      <c r="L24" s="176"/>
      <c r="M24" s="176"/>
      <c r="N24" s="176"/>
      <c r="O24" s="182"/>
      <c r="P24" s="176"/>
      <c r="Q24" s="176"/>
      <c r="R24" s="176"/>
      <c r="S24" s="176"/>
      <c r="T24" s="182"/>
    </row>
    <row r="25" spans="1:20" s="221" customFormat="1">
      <c r="A25" s="179" t="s">
        <v>159</v>
      </c>
      <c r="B25" s="178">
        <v>29.767313019390585</v>
      </c>
      <c r="C25" s="178">
        <v>26.372277227722773</v>
      </c>
      <c r="D25" s="178">
        <v>23.202461932545894</v>
      </c>
      <c r="E25" s="177"/>
      <c r="F25" s="176"/>
      <c r="G25" s="178">
        <v>25.089725708972608</v>
      </c>
      <c r="H25" s="178">
        <v>25.262761978393939</v>
      </c>
      <c r="I25" s="178">
        <v>23.005906956521738</v>
      </c>
      <c r="J25" s="177"/>
      <c r="K25" s="176"/>
      <c r="L25" s="178">
        <v>31.680616740088109</v>
      </c>
      <c r="M25" s="178">
        <v>35.238987341772152</v>
      </c>
      <c r="N25" s="178">
        <v>30.063975185700119</v>
      </c>
      <c r="O25" s="177"/>
      <c r="P25" s="176"/>
      <c r="Q25" s="178">
        <v>23.308066825775658</v>
      </c>
      <c r="R25" s="178">
        <v>30.364413680781759</v>
      </c>
      <c r="S25" s="178">
        <v>24.740982824427476</v>
      </c>
      <c r="T25" s="177"/>
    </row>
    <row r="26" spans="1:20" s="221" customFormat="1">
      <c r="A26" s="179" t="s">
        <v>158</v>
      </c>
      <c r="B26" s="178">
        <v>18</v>
      </c>
      <c r="C26" s="178">
        <v>13.6</v>
      </c>
      <c r="D26" s="178">
        <v>13.7</v>
      </c>
      <c r="E26" s="177"/>
      <c r="F26" s="176"/>
      <c r="G26" s="178">
        <v>15.5313807531381</v>
      </c>
      <c r="H26" s="178">
        <v>16.423929623670499</v>
      </c>
      <c r="I26" s="178">
        <v>15.021599999999999</v>
      </c>
      <c r="J26" s="197"/>
      <c r="K26" s="176"/>
      <c r="L26" s="178">
        <v>19</v>
      </c>
      <c r="M26" s="178">
        <v>22.2</v>
      </c>
      <c r="N26" s="178">
        <v>19.051899607871398</v>
      </c>
      <c r="O26" s="177"/>
      <c r="P26" s="176"/>
      <c r="Q26" s="178">
        <v>14.4</v>
      </c>
      <c r="R26" s="178">
        <v>19</v>
      </c>
      <c r="S26" s="178">
        <v>15.7</v>
      </c>
      <c r="T26" s="177"/>
    </row>
    <row r="27" spans="1:20" s="221" customFormat="1">
      <c r="A27" s="174" t="s">
        <v>157</v>
      </c>
      <c r="B27" s="173">
        <v>0.6885192748614174</v>
      </c>
      <c r="C27" s="173">
        <v>0.49995850664694402</v>
      </c>
      <c r="D27" s="173">
        <v>0.9606327845500392</v>
      </c>
      <c r="E27" s="172"/>
      <c r="F27" s="171"/>
      <c r="G27" s="173">
        <v>0.60951046501444961</v>
      </c>
      <c r="H27" s="173">
        <v>0.58763367544678102</v>
      </c>
      <c r="I27" s="173">
        <v>1.0720580309673284</v>
      </c>
      <c r="J27" s="172"/>
      <c r="K27" s="171"/>
      <c r="L27" s="173">
        <v>0.59001394893476922</v>
      </c>
      <c r="M27" s="173">
        <v>0.63897837410623903</v>
      </c>
      <c r="N27" s="173">
        <v>1.0954833067085523</v>
      </c>
      <c r="O27" s="172"/>
      <c r="P27" s="171"/>
      <c r="Q27" s="173">
        <v>0.52206373413873186</v>
      </c>
      <c r="R27" s="173">
        <v>0.62682643594553555</v>
      </c>
      <c r="S27" s="173">
        <v>1.0593241754354044</v>
      </c>
      <c r="T27" s="172"/>
    </row>
    <row r="28" spans="1:20" s="221" customFormat="1">
      <c r="A28" s="179"/>
      <c r="B28" s="166"/>
      <c r="C28" s="166"/>
      <c r="D28" s="166"/>
      <c r="E28" s="168"/>
      <c r="F28" s="167"/>
      <c r="G28" s="166"/>
      <c r="H28" s="166"/>
      <c r="I28" s="166"/>
      <c r="J28" s="168"/>
      <c r="K28" s="167"/>
      <c r="L28" s="169"/>
      <c r="M28" s="169"/>
      <c r="N28" s="169"/>
      <c r="O28" s="196"/>
      <c r="P28" s="169"/>
      <c r="Q28" s="169"/>
      <c r="R28" s="169"/>
      <c r="S28" s="169"/>
      <c r="T28" s="165"/>
    </row>
    <row r="29" spans="1:20" ht="15">
      <c r="A29" s="265" t="s">
        <v>181</v>
      </c>
      <c r="B29" s="265"/>
      <c r="C29" s="265"/>
      <c r="D29" s="265"/>
      <c r="E29" s="265"/>
      <c r="F29" s="265"/>
      <c r="G29" s="265"/>
      <c r="H29" s="265"/>
      <c r="I29" s="265"/>
      <c r="J29" s="265"/>
      <c r="K29" s="265"/>
      <c r="L29" s="265"/>
      <c r="M29" s="265"/>
      <c r="N29" s="265"/>
      <c r="O29" s="265"/>
      <c r="P29" s="265"/>
      <c r="Q29" s="265"/>
      <c r="R29" s="265"/>
      <c r="S29" s="265"/>
      <c r="T29" s="265"/>
    </row>
    <row r="30" spans="1:20" ht="17.25">
      <c r="A30" s="266" t="s">
        <v>180</v>
      </c>
      <c r="B30" s="266"/>
      <c r="C30" s="266"/>
      <c r="D30" s="266"/>
      <c r="E30" s="266"/>
      <c r="F30" s="266"/>
      <c r="G30" s="266"/>
      <c r="H30" s="266"/>
      <c r="I30" s="266"/>
      <c r="J30" s="266"/>
      <c r="K30" s="266"/>
      <c r="L30" s="266"/>
      <c r="M30" s="266"/>
      <c r="N30" s="266"/>
      <c r="O30" s="266"/>
      <c r="P30" s="266"/>
      <c r="Q30" s="266"/>
      <c r="R30" s="266"/>
      <c r="S30" s="266"/>
      <c r="T30" s="266"/>
    </row>
    <row r="31" spans="1:20">
      <c r="A31" s="267" t="s">
        <v>179</v>
      </c>
      <c r="B31" s="267"/>
      <c r="C31" s="267"/>
      <c r="D31" s="267"/>
      <c r="E31" s="267"/>
      <c r="F31" s="267"/>
      <c r="G31" s="267"/>
      <c r="H31" s="267"/>
      <c r="I31" s="267"/>
      <c r="J31" s="267"/>
      <c r="K31" s="267"/>
      <c r="L31" s="267"/>
      <c r="M31" s="267"/>
      <c r="N31" s="267"/>
      <c r="O31" s="267"/>
      <c r="P31" s="267"/>
      <c r="Q31" s="267"/>
      <c r="R31" s="267"/>
      <c r="S31" s="267"/>
      <c r="T31" s="267"/>
    </row>
    <row r="32" spans="1:20">
      <c r="A32" s="195"/>
      <c r="B32" s="264" t="s">
        <v>28</v>
      </c>
      <c r="C32" s="264"/>
      <c r="D32" s="264"/>
      <c r="E32" s="264"/>
      <c r="F32" s="194"/>
      <c r="G32" s="264" t="s">
        <v>29</v>
      </c>
      <c r="H32" s="264"/>
      <c r="I32" s="264"/>
      <c r="J32" s="264"/>
      <c r="K32" s="194"/>
      <c r="L32" s="264" t="s">
        <v>61</v>
      </c>
      <c r="M32" s="264"/>
      <c r="N32" s="264"/>
      <c r="O32" s="264"/>
      <c r="P32" s="194"/>
      <c r="Q32" s="194"/>
      <c r="R32" s="194"/>
      <c r="S32" s="194"/>
      <c r="T32" s="194"/>
    </row>
    <row r="33" spans="1:20" ht="27">
      <c r="A33" s="193"/>
      <c r="B33" s="191">
        <v>45444</v>
      </c>
      <c r="C33" s="191">
        <v>45078</v>
      </c>
      <c r="D33" s="191" t="s">
        <v>62</v>
      </c>
      <c r="E33" s="190" t="s">
        <v>178</v>
      </c>
      <c r="F33" s="192"/>
      <c r="G33" s="191">
        <v>45444</v>
      </c>
      <c r="H33" s="191">
        <v>45078</v>
      </c>
      <c r="I33" s="191" t="s">
        <v>62</v>
      </c>
      <c r="J33" s="190" t="s">
        <v>178</v>
      </c>
      <c r="K33" s="192"/>
      <c r="L33" s="191">
        <v>45444</v>
      </c>
      <c r="M33" s="191">
        <v>45078</v>
      </c>
      <c r="N33" s="191" t="s">
        <v>62</v>
      </c>
      <c r="O33" s="190" t="s">
        <v>178</v>
      </c>
      <c r="P33" s="189"/>
      <c r="Q33" s="188"/>
      <c r="R33" s="188"/>
      <c r="S33" s="188"/>
      <c r="T33" s="220"/>
    </row>
    <row r="34" spans="1:20">
      <c r="A34" s="187" t="s">
        <v>177</v>
      </c>
      <c r="B34" s="181">
        <v>5455</v>
      </c>
      <c r="C34" s="181">
        <v>4699</v>
      </c>
      <c r="D34" s="181">
        <v>9850</v>
      </c>
      <c r="E34" s="182">
        <f t="shared" ref="E34:E51" si="4">(B34/C34-1)*100</f>
        <v>16.088529474356239</v>
      </c>
      <c r="F34" s="181"/>
      <c r="G34" s="181">
        <v>746.9</v>
      </c>
      <c r="H34" s="181">
        <v>672.1</v>
      </c>
      <c r="I34" s="181">
        <v>1370.9</v>
      </c>
      <c r="J34" s="182">
        <f t="shared" ref="J34:J51" si="5">(G34/H34-1)*100</f>
        <v>11.129296235679199</v>
      </c>
      <c r="K34" s="181"/>
      <c r="L34" s="181">
        <v>65630.899999999994</v>
      </c>
      <c r="M34" s="181">
        <v>59876.1</v>
      </c>
      <c r="N34" s="181">
        <v>122563.9</v>
      </c>
      <c r="O34" s="182">
        <f t="shared" ref="O34:O51" si="6">(L34/M34-1)*100</f>
        <v>9.6111804209024996</v>
      </c>
      <c r="P34" s="181"/>
      <c r="Q34" s="181"/>
      <c r="R34" s="181"/>
      <c r="S34" s="181"/>
      <c r="T34" s="180"/>
    </row>
    <row r="35" spans="1:20">
      <c r="A35" s="164" t="s">
        <v>176</v>
      </c>
      <c r="B35" s="181">
        <v>3119</v>
      </c>
      <c r="C35" s="181">
        <v>2106</v>
      </c>
      <c r="D35" s="181">
        <v>4884</v>
      </c>
      <c r="E35" s="182">
        <f t="shared" si="4"/>
        <v>48.100664767331438</v>
      </c>
      <c r="F35" s="181"/>
      <c r="G35" s="181">
        <v>391.9</v>
      </c>
      <c r="H35" s="181">
        <v>307.2</v>
      </c>
      <c r="I35" s="181">
        <v>639.20000000000005</v>
      </c>
      <c r="J35" s="182">
        <f t="shared" si="5"/>
        <v>27.571614583333325</v>
      </c>
      <c r="K35" s="181"/>
      <c r="L35" s="181">
        <v>35308.9</v>
      </c>
      <c r="M35" s="181">
        <v>28373.200000000001</v>
      </c>
      <c r="N35" s="181">
        <v>61873.2</v>
      </c>
      <c r="O35" s="182">
        <f t="shared" si="6"/>
        <v>24.444546261965527</v>
      </c>
      <c r="P35" s="181"/>
      <c r="Q35" s="181"/>
      <c r="R35" s="181"/>
      <c r="S35" s="181"/>
      <c r="T35" s="180"/>
    </row>
    <row r="36" spans="1:20">
      <c r="A36" s="179" t="s">
        <v>175</v>
      </c>
      <c r="B36" s="176">
        <v>2336</v>
      </c>
      <c r="C36" s="176">
        <v>2593</v>
      </c>
      <c r="D36" s="176">
        <v>4966</v>
      </c>
      <c r="E36" s="182">
        <f t="shared" si="4"/>
        <v>-9.911299652911687</v>
      </c>
      <c r="F36" s="176"/>
      <c r="G36" s="176">
        <v>355</v>
      </c>
      <c r="H36" s="176">
        <v>364.9</v>
      </c>
      <c r="I36" s="176">
        <v>731.7</v>
      </c>
      <c r="J36" s="182">
        <f t="shared" si="5"/>
        <v>-2.7130720745409675</v>
      </c>
      <c r="K36" s="176"/>
      <c r="L36" s="176">
        <v>30322</v>
      </c>
      <c r="M36" s="176">
        <v>31502.9</v>
      </c>
      <c r="N36" s="176">
        <v>60690.7</v>
      </c>
      <c r="O36" s="182">
        <f t="shared" si="6"/>
        <v>-3.7485437848579051</v>
      </c>
      <c r="P36" s="176"/>
      <c r="Q36" s="176"/>
      <c r="R36" s="176"/>
      <c r="S36" s="176"/>
      <c r="T36" s="175"/>
    </row>
    <row r="37" spans="1:20" s="221" customFormat="1">
      <c r="A37" s="164" t="s">
        <v>174</v>
      </c>
      <c r="B37" s="181">
        <v>-73</v>
      </c>
      <c r="C37" s="181">
        <v>171</v>
      </c>
      <c r="D37" s="181">
        <v>502</v>
      </c>
      <c r="E37" s="182">
        <f t="shared" si="4"/>
        <v>-142.69005847953215</v>
      </c>
      <c r="F37" s="181"/>
      <c r="G37" s="181">
        <v>36.1</v>
      </c>
      <c r="H37" s="181">
        <v>51.1</v>
      </c>
      <c r="I37" s="181">
        <v>133.30000000000001</v>
      </c>
      <c r="J37" s="182">
        <f t="shared" si="5"/>
        <v>-29.354207436399214</v>
      </c>
      <c r="K37" s="181"/>
      <c r="L37" s="181">
        <v>728.1</v>
      </c>
      <c r="M37" s="181">
        <v>2700.1</v>
      </c>
      <c r="N37" s="181">
        <v>7862.3</v>
      </c>
      <c r="O37" s="182">
        <f t="shared" si="6"/>
        <v>-73.034332061775487</v>
      </c>
      <c r="P37" s="181"/>
      <c r="Q37" s="181"/>
      <c r="R37" s="181"/>
      <c r="S37" s="181"/>
      <c r="T37" s="180"/>
    </row>
    <row r="38" spans="1:20">
      <c r="A38" s="186" t="s">
        <v>173</v>
      </c>
      <c r="B38" s="176">
        <v>2409</v>
      </c>
      <c r="C38" s="176">
        <v>2422</v>
      </c>
      <c r="D38" s="176">
        <v>4464</v>
      </c>
      <c r="E38" s="182">
        <f t="shared" si="4"/>
        <v>-0.53674649050371448</v>
      </c>
      <c r="F38" s="176"/>
      <c r="G38" s="176">
        <v>318.89999999999998</v>
      </c>
      <c r="H38" s="176">
        <v>313.8</v>
      </c>
      <c r="I38" s="176">
        <v>598.4</v>
      </c>
      <c r="J38" s="182">
        <f t="shared" si="5"/>
        <v>1.6252390057361232</v>
      </c>
      <c r="K38" s="176"/>
      <c r="L38" s="176">
        <v>29593.9</v>
      </c>
      <c r="M38" s="176">
        <v>28802.799999999999</v>
      </c>
      <c r="N38" s="176">
        <v>52828.4</v>
      </c>
      <c r="O38" s="182">
        <f t="shared" si="6"/>
        <v>2.7466079686697231</v>
      </c>
      <c r="P38" s="176"/>
      <c r="Q38" s="176"/>
      <c r="R38" s="176"/>
      <c r="S38" s="176"/>
      <c r="T38" s="175"/>
    </row>
    <row r="39" spans="1:20" s="221" customFormat="1">
      <c r="A39" s="179" t="s">
        <v>172</v>
      </c>
      <c r="B39" s="176">
        <v>884</v>
      </c>
      <c r="C39" s="176">
        <v>842</v>
      </c>
      <c r="D39" s="176">
        <v>1652</v>
      </c>
      <c r="E39" s="182">
        <f t="shared" si="4"/>
        <v>4.9881235154394243</v>
      </c>
      <c r="F39" s="176"/>
      <c r="G39" s="176">
        <v>97.7</v>
      </c>
      <c r="H39" s="176">
        <v>70.599999999999994</v>
      </c>
      <c r="I39" s="176">
        <v>160.80000000000001</v>
      </c>
      <c r="J39" s="182">
        <f t="shared" si="5"/>
        <v>38.385269121813039</v>
      </c>
      <c r="K39" s="176"/>
      <c r="L39" s="176">
        <v>11423.7</v>
      </c>
      <c r="M39" s="176">
        <v>10309.6</v>
      </c>
      <c r="N39" s="176">
        <v>20233.8</v>
      </c>
      <c r="O39" s="182">
        <f t="shared" si="6"/>
        <v>10.806432839295411</v>
      </c>
      <c r="P39" s="176"/>
      <c r="Q39" s="176"/>
      <c r="R39" s="176"/>
      <c r="S39" s="176"/>
      <c r="T39" s="175"/>
    </row>
    <row r="40" spans="1:20" s="221" customFormat="1">
      <c r="A40" s="183" t="s">
        <v>171</v>
      </c>
      <c r="B40" s="181">
        <v>147</v>
      </c>
      <c r="C40" s="181">
        <v>79</v>
      </c>
      <c r="D40" s="181">
        <v>142</v>
      </c>
      <c r="E40" s="182">
        <f t="shared" si="4"/>
        <v>86.075949367088597</v>
      </c>
      <c r="F40" s="181"/>
      <c r="G40" s="181">
        <v>24.1</v>
      </c>
      <c r="H40" s="181">
        <v>8.6999999999999993</v>
      </c>
      <c r="I40" s="181">
        <v>37</v>
      </c>
      <c r="J40" s="182">
        <f t="shared" si="5"/>
        <v>177.0114942528736</v>
      </c>
      <c r="K40" s="181"/>
      <c r="L40" s="181">
        <v>2938.1</v>
      </c>
      <c r="M40" s="181">
        <v>2297.6999999999998</v>
      </c>
      <c r="N40" s="181">
        <v>4454</v>
      </c>
      <c r="O40" s="182">
        <f t="shared" si="6"/>
        <v>27.871349610480056</v>
      </c>
      <c r="P40" s="181"/>
      <c r="Q40" s="181"/>
      <c r="R40" s="181"/>
      <c r="S40" s="181"/>
      <c r="T40" s="180"/>
    </row>
    <row r="41" spans="1:20" ht="15">
      <c r="A41" s="185" t="s">
        <v>170</v>
      </c>
      <c r="B41" s="181">
        <v>53</v>
      </c>
      <c r="C41" s="181">
        <v>23</v>
      </c>
      <c r="D41" s="181">
        <v>58</v>
      </c>
      <c r="E41" s="182">
        <f t="shared" si="4"/>
        <v>130.43478260869566</v>
      </c>
      <c r="F41" s="181"/>
      <c r="G41" s="181">
        <v>2.8</v>
      </c>
      <c r="H41" s="181">
        <v>-0.1</v>
      </c>
      <c r="I41" s="181">
        <v>0.6</v>
      </c>
      <c r="J41" s="182">
        <f t="shared" si="5"/>
        <v>-2899.9999999999995</v>
      </c>
      <c r="K41" s="181"/>
      <c r="L41" s="181">
        <v>858.8</v>
      </c>
      <c r="M41" s="181">
        <v>549.9</v>
      </c>
      <c r="N41" s="181">
        <v>948.6</v>
      </c>
      <c r="O41" s="182">
        <f t="shared" si="6"/>
        <v>56.173849790871053</v>
      </c>
      <c r="P41" s="181"/>
      <c r="Q41" s="181"/>
      <c r="R41" s="181"/>
      <c r="S41" s="181"/>
      <c r="T41" s="180"/>
    </row>
    <row r="42" spans="1:20" ht="15">
      <c r="A42" s="184" t="s">
        <v>169</v>
      </c>
      <c r="B42" s="181">
        <v>-3</v>
      </c>
      <c r="C42" s="181">
        <v>-34</v>
      </c>
      <c r="D42" s="181">
        <v>-101</v>
      </c>
      <c r="E42" s="182">
        <f t="shared" si="4"/>
        <v>-91.17647058823529</v>
      </c>
      <c r="F42" s="181"/>
      <c r="G42" s="181">
        <v>-2.2000000000000002</v>
      </c>
      <c r="H42" s="181">
        <v>0</v>
      </c>
      <c r="I42" s="181">
        <v>-0.9</v>
      </c>
      <c r="J42" s="182" t="e">
        <f t="shared" si="5"/>
        <v>#DIV/0!</v>
      </c>
      <c r="K42" s="181"/>
      <c r="L42" s="181">
        <v>-566.20000000000005</v>
      </c>
      <c r="M42" s="181">
        <v>-603</v>
      </c>
      <c r="N42" s="181">
        <v>-1309.9000000000001</v>
      </c>
      <c r="O42" s="182">
        <f t="shared" si="6"/>
        <v>-6.1028192371475836</v>
      </c>
      <c r="P42" s="181"/>
      <c r="Q42" s="181"/>
      <c r="R42" s="181"/>
      <c r="S42" s="181"/>
      <c r="T42" s="180"/>
    </row>
    <row r="43" spans="1:20" ht="15">
      <c r="A43" s="184" t="s">
        <v>168</v>
      </c>
      <c r="B43" s="181">
        <v>577</v>
      </c>
      <c r="C43" s="181">
        <v>694</v>
      </c>
      <c r="D43" s="181">
        <v>459</v>
      </c>
      <c r="E43" s="182">
        <f t="shared" si="4"/>
        <v>-16.858789625360227</v>
      </c>
      <c r="F43" s="181"/>
      <c r="G43" s="181">
        <v>4.5</v>
      </c>
      <c r="H43" s="181">
        <v>2.6</v>
      </c>
      <c r="I43" s="181">
        <v>6.7</v>
      </c>
      <c r="J43" s="182">
        <f t="shared" si="5"/>
        <v>73.076923076923066</v>
      </c>
      <c r="K43" s="181"/>
      <c r="L43" s="181">
        <v>8262.5</v>
      </c>
      <c r="M43" s="181">
        <v>11123.6</v>
      </c>
      <c r="N43" s="181">
        <v>11340.843000000001</v>
      </c>
      <c r="O43" s="182">
        <f t="shared" si="6"/>
        <v>-25.720989607680966</v>
      </c>
      <c r="P43" s="181"/>
      <c r="Q43" s="181"/>
      <c r="R43" s="181"/>
      <c r="S43" s="181"/>
      <c r="T43" s="180"/>
    </row>
    <row r="44" spans="1:20">
      <c r="A44" s="184" t="s">
        <v>167</v>
      </c>
      <c r="B44" s="181">
        <v>-480</v>
      </c>
      <c r="C44" s="181">
        <v>-604</v>
      </c>
      <c r="D44" s="181">
        <v>-274</v>
      </c>
      <c r="E44" s="182">
        <f t="shared" si="4"/>
        <v>-20.529801324503318</v>
      </c>
      <c r="F44" s="181"/>
      <c r="G44" s="181">
        <v>-6</v>
      </c>
      <c r="H44" s="181">
        <v>-7.9</v>
      </c>
      <c r="I44" s="181">
        <v>-12.4</v>
      </c>
      <c r="J44" s="182">
        <f t="shared" si="5"/>
        <v>-24.050632911392412</v>
      </c>
      <c r="K44" s="181"/>
      <c r="L44" s="181">
        <v>-5800</v>
      </c>
      <c r="M44" s="181">
        <v>-8701.9</v>
      </c>
      <c r="N44" s="181">
        <v>-6380.6719999999996</v>
      </c>
      <c r="O44" s="182">
        <f t="shared" si="6"/>
        <v>-33.34788954136453</v>
      </c>
      <c r="P44" s="181"/>
      <c r="Q44" s="181"/>
      <c r="R44" s="181"/>
      <c r="S44" s="181"/>
      <c r="T44" s="180"/>
    </row>
    <row r="45" spans="1:20">
      <c r="A45" s="183" t="s">
        <v>166</v>
      </c>
      <c r="B45" s="181">
        <v>727</v>
      </c>
      <c r="C45" s="181">
        <v>756</v>
      </c>
      <c r="D45" s="181">
        <v>1502</v>
      </c>
      <c r="E45" s="182">
        <f t="shared" si="4"/>
        <v>-3.8359788359788372</v>
      </c>
      <c r="F45" s="181"/>
      <c r="G45" s="181">
        <v>66.2</v>
      </c>
      <c r="H45" s="181">
        <v>61.9</v>
      </c>
      <c r="I45" s="181">
        <v>123.8</v>
      </c>
      <c r="J45" s="182">
        <f t="shared" si="5"/>
        <v>6.9466882067851454</v>
      </c>
      <c r="K45" s="181"/>
      <c r="L45" s="181">
        <v>7419.2</v>
      </c>
      <c r="M45" s="181">
        <v>7369.9</v>
      </c>
      <c r="N45" s="181">
        <v>14777.8</v>
      </c>
      <c r="O45" s="182">
        <f t="shared" si="6"/>
        <v>0.66893716332649955</v>
      </c>
      <c r="P45" s="181"/>
      <c r="Q45" s="181"/>
      <c r="R45" s="181"/>
      <c r="S45" s="181"/>
      <c r="T45" s="180"/>
    </row>
    <row r="46" spans="1:20">
      <c r="A46" s="179" t="s">
        <v>165</v>
      </c>
      <c r="B46" s="176">
        <v>1463</v>
      </c>
      <c r="C46" s="176">
        <v>1464</v>
      </c>
      <c r="D46" s="176">
        <v>2877</v>
      </c>
      <c r="E46" s="182">
        <f t="shared" si="4"/>
        <v>-6.83060109289646E-2</v>
      </c>
      <c r="F46" s="176"/>
      <c r="G46" s="176">
        <v>281.3</v>
      </c>
      <c r="H46" s="176">
        <v>268</v>
      </c>
      <c r="I46" s="176">
        <v>546.20000000000005</v>
      </c>
      <c r="J46" s="182">
        <f t="shared" si="5"/>
        <v>4.9626865671641873</v>
      </c>
      <c r="K46" s="176"/>
      <c r="L46" s="176">
        <v>16015.3</v>
      </c>
      <c r="M46" s="176">
        <v>16178</v>
      </c>
      <c r="N46" s="176">
        <v>32083.200000000001</v>
      </c>
      <c r="O46" s="182">
        <f t="shared" si="6"/>
        <v>-1.0056867350723198</v>
      </c>
      <c r="P46" s="176"/>
      <c r="Q46" s="176"/>
      <c r="R46" s="176"/>
      <c r="S46" s="176"/>
      <c r="T46" s="175"/>
    </row>
    <row r="47" spans="1:20" s="221" customFormat="1">
      <c r="A47" s="183" t="s">
        <v>164</v>
      </c>
      <c r="B47" s="181">
        <v>872</v>
      </c>
      <c r="C47" s="181">
        <v>915</v>
      </c>
      <c r="D47" s="181">
        <v>1746</v>
      </c>
      <c r="E47" s="182">
        <f t="shared" si="4"/>
        <v>-4.6994535519125691</v>
      </c>
      <c r="F47" s="181"/>
      <c r="G47" s="181">
        <v>124.7</v>
      </c>
      <c r="H47" s="181">
        <v>126.3</v>
      </c>
      <c r="I47" s="181">
        <v>254.3</v>
      </c>
      <c r="J47" s="182">
        <f t="shared" si="5"/>
        <v>-1.2668250197941378</v>
      </c>
      <c r="K47" s="181"/>
      <c r="L47" s="181">
        <v>8825.7000000000007</v>
      </c>
      <c r="M47" s="181">
        <v>9059.2999999999993</v>
      </c>
      <c r="N47" s="181">
        <v>17370.3</v>
      </c>
      <c r="O47" s="182">
        <f t="shared" si="6"/>
        <v>-2.5785656728444684</v>
      </c>
      <c r="P47" s="181"/>
      <c r="Q47" s="181"/>
      <c r="R47" s="181"/>
      <c r="S47" s="181"/>
      <c r="T47" s="180"/>
    </row>
    <row r="48" spans="1:20">
      <c r="A48" s="179" t="s">
        <v>163</v>
      </c>
      <c r="B48" s="176">
        <v>1830</v>
      </c>
      <c r="C48" s="176">
        <v>1800</v>
      </c>
      <c r="D48" s="176">
        <v>3239</v>
      </c>
      <c r="E48" s="182">
        <f t="shared" si="4"/>
        <v>1.6666666666666607</v>
      </c>
      <c r="F48" s="176"/>
      <c r="G48" s="176">
        <v>135.30000000000001</v>
      </c>
      <c r="H48" s="176">
        <v>116.4</v>
      </c>
      <c r="I48" s="176">
        <v>213</v>
      </c>
      <c r="J48" s="182">
        <f t="shared" si="5"/>
        <v>16.237113402061865</v>
      </c>
      <c r="K48" s="176"/>
      <c r="L48" s="176">
        <v>25002.3</v>
      </c>
      <c r="M48" s="176">
        <v>22934.400000000001</v>
      </c>
      <c r="N48" s="176">
        <v>40979</v>
      </c>
      <c r="O48" s="182">
        <f t="shared" si="6"/>
        <v>9.0165864378400897</v>
      </c>
      <c r="P48" s="176"/>
      <c r="Q48" s="176"/>
      <c r="R48" s="176"/>
      <c r="S48" s="176"/>
      <c r="T48" s="175"/>
    </row>
    <row r="49" spans="1:20" s="221" customFormat="1">
      <c r="A49" s="164" t="s">
        <v>162</v>
      </c>
      <c r="B49" s="181">
        <v>643</v>
      </c>
      <c r="C49" s="181">
        <v>622</v>
      </c>
      <c r="D49" s="181">
        <v>1090</v>
      </c>
      <c r="E49" s="182">
        <f t="shared" si="4"/>
        <v>3.3762057877813501</v>
      </c>
      <c r="F49" s="181"/>
      <c r="G49" s="181">
        <v>45.5</v>
      </c>
      <c r="H49" s="181">
        <v>42.3</v>
      </c>
      <c r="I49" s="181">
        <v>76.3</v>
      </c>
      <c r="J49" s="182">
        <f t="shared" si="5"/>
        <v>7.5650118203309802</v>
      </c>
      <c r="K49" s="181"/>
      <c r="L49" s="181">
        <v>9107.5</v>
      </c>
      <c r="M49" s="181">
        <v>7977.3</v>
      </c>
      <c r="N49" s="181">
        <v>14069.3</v>
      </c>
      <c r="O49" s="182">
        <f t="shared" si="6"/>
        <v>14.167700851165188</v>
      </c>
      <c r="P49" s="181"/>
      <c r="Q49" s="181"/>
      <c r="R49" s="181"/>
      <c r="S49" s="181"/>
      <c r="T49" s="180"/>
    </row>
    <row r="50" spans="1:20">
      <c r="A50" s="179" t="s">
        <v>161</v>
      </c>
      <c r="B50" s="176">
        <v>1187</v>
      </c>
      <c r="C50" s="176">
        <v>1178</v>
      </c>
      <c r="D50" s="176">
        <v>2149</v>
      </c>
      <c r="E50" s="182">
        <f t="shared" si="4"/>
        <v>0.76400679117147874</v>
      </c>
      <c r="F50" s="176"/>
      <c r="G50" s="176">
        <v>89.8</v>
      </c>
      <c r="H50" s="176">
        <v>74.099999999999994</v>
      </c>
      <c r="I50" s="176">
        <v>136.69999999999999</v>
      </c>
      <c r="J50" s="182">
        <f t="shared" si="5"/>
        <v>21.187584345479095</v>
      </c>
      <c r="K50" s="176"/>
      <c r="L50" s="176">
        <v>15894.8</v>
      </c>
      <c r="M50" s="176">
        <v>14957.1</v>
      </c>
      <c r="N50" s="176">
        <v>26909.7</v>
      </c>
      <c r="O50" s="182">
        <f t="shared" si="6"/>
        <v>6.2692634267337954</v>
      </c>
      <c r="P50" s="176"/>
      <c r="Q50" s="176"/>
      <c r="R50" s="176"/>
      <c r="S50" s="176"/>
      <c r="T50" s="175"/>
    </row>
    <row r="51" spans="1:20" s="221" customFormat="1">
      <c r="A51" s="179" t="s">
        <v>160</v>
      </c>
      <c r="B51" s="176">
        <v>1178</v>
      </c>
      <c r="C51" s="176">
        <v>1218</v>
      </c>
      <c r="D51" s="176">
        <v>2172</v>
      </c>
      <c r="E51" s="182">
        <f t="shared" si="4"/>
        <v>-3.284072249589487</v>
      </c>
      <c r="F51" s="176"/>
      <c r="G51" s="176">
        <v>86.5</v>
      </c>
      <c r="H51" s="176">
        <v>72.2</v>
      </c>
      <c r="I51" s="176">
        <v>134.6</v>
      </c>
      <c r="J51" s="182">
        <f t="shared" si="5"/>
        <v>19.806094182825483</v>
      </c>
      <c r="K51" s="176"/>
      <c r="L51" s="176">
        <v>15313.5</v>
      </c>
      <c r="M51" s="176">
        <v>13875.2</v>
      </c>
      <c r="N51" s="176">
        <v>25795.599999999999</v>
      </c>
      <c r="O51" s="182">
        <f t="shared" si="6"/>
        <v>10.365976706642055</v>
      </c>
      <c r="P51" s="176"/>
      <c r="Q51" s="176"/>
      <c r="R51" s="176"/>
      <c r="S51" s="176"/>
      <c r="T51" s="175"/>
    </row>
    <row r="52" spans="1:20" s="221" customFormat="1">
      <c r="A52" s="164"/>
      <c r="B52" s="181"/>
      <c r="C52" s="181"/>
      <c r="D52" s="181"/>
      <c r="E52" s="182"/>
      <c r="F52" s="181"/>
      <c r="G52" s="181"/>
      <c r="H52" s="181"/>
      <c r="I52" s="181"/>
      <c r="J52" s="182"/>
      <c r="K52" s="181"/>
      <c r="L52" s="181"/>
      <c r="M52" s="181"/>
      <c r="N52" s="181"/>
      <c r="O52" s="182"/>
      <c r="P52" s="181"/>
      <c r="Q52" s="181"/>
      <c r="R52" s="181"/>
      <c r="S52" s="181"/>
      <c r="T52" s="180"/>
    </row>
    <row r="53" spans="1:20" ht="15" customHeight="1">
      <c r="A53" s="179" t="s">
        <v>159</v>
      </c>
      <c r="B53" s="178">
        <v>29.826825127334462</v>
      </c>
      <c r="C53" s="178">
        <v>33.399014778325125</v>
      </c>
      <c r="D53" s="178">
        <v>29.377670349907916</v>
      </c>
      <c r="E53" s="177"/>
      <c r="F53" s="176"/>
      <c r="G53" s="178">
        <v>19.869472449756721</v>
      </c>
      <c r="H53" s="178">
        <v>18.599332385364537</v>
      </c>
      <c r="I53" s="178">
        <v>16.615898959881129</v>
      </c>
      <c r="J53" s="177"/>
      <c r="K53" s="176"/>
      <c r="L53" s="178">
        <v>27.576246253305907</v>
      </c>
      <c r="M53" s="178">
        <v>28.463039667896677</v>
      </c>
      <c r="N53" s="178">
        <v>24.959161409305704</v>
      </c>
      <c r="O53" s="177"/>
      <c r="P53" s="176"/>
      <c r="Q53" s="176"/>
      <c r="R53" s="176"/>
      <c r="S53" s="176"/>
      <c r="T53" s="175"/>
    </row>
    <row r="54" spans="1:20">
      <c r="A54" s="179" t="s">
        <v>158</v>
      </c>
      <c r="B54" s="178">
        <v>19.2</v>
      </c>
      <c r="C54" s="178">
        <v>22.6</v>
      </c>
      <c r="D54" s="178">
        <v>19.7</v>
      </c>
      <c r="E54" s="177"/>
      <c r="F54" s="176"/>
      <c r="G54" s="178">
        <v>12.7029517139982</v>
      </c>
      <c r="H54" s="178">
        <v>11.5366992974512</v>
      </c>
      <c r="I54" s="178">
        <v>10.5</v>
      </c>
      <c r="J54" s="177"/>
      <c r="K54" s="176"/>
      <c r="L54" s="178">
        <v>16.89</v>
      </c>
      <c r="M54" s="178">
        <v>17.22</v>
      </c>
      <c r="N54" s="178">
        <v>15.63</v>
      </c>
      <c r="O54" s="177"/>
      <c r="P54" s="176"/>
      <c r="Q54" s="176"/>
      <c r="R54" s="176"/>
      <c r="S54" s="176"/>
      <c r="T54" s="175"/>
    </row>
    <row r="55" spans="1:20" s="221" customFormat="1">
      <c r="A55" s="174" t="s">
        <v>157</v>
      </c>
      <c r="B55" s="173">
        <v>0.50599418407363972</v>
      </c>
      <c r="C55" s="173">
        <v>0.58521116609811175</v>
      </c>
      <c r="D55" s="173">
        <v>0.98017536655038739</v>
      </c>
      <c r="E55" s="172"/>
      <c r="F55" s="171"/>
      <c r="G55" s="173">
        <v>0.3898117186866274</v>
      </c>
      <c r="H55" s="173">
        <v>0.36156403990224756</v>
      </c>
      <c r="I55" s="173">
        <v>0.61670981191725271</v>
      </c>
      <c r="J55" s="172"/>
      <c r="K55" s="171"/>
      <c r="L55" s="173">
        <v>0.60356993674251258</v>
      </c>
      <c r="M55" s="173">
        <v>0.57614639646073906</v>
      </c>
      <c r="N55" s="173">
        <v>1.0153433410228057</v>
      </c>
      <c r="O55" s="172"/>
      <c r="P55" s="171"/>
      <c r="Q55" s="171"/>
      <c r="R55" s="171"/>
      <c r="S55" s="171"/>
      <c r="T55" s="170"/>
    </row>
    <row r="56" spans="1:20" s="231" customFormat="1" ht="12">
      <c r="A56" s="222" t="s">
        <v>156</v>
      </c>
      <c r="B56" s="223"/>
      <c r="C56" s="223"/>
      <c r="D56" s="223"/>
      <c r="E56" s="224"/>
      <c r="F56" s="225"/>
      <c r="G56" s="226"/>
      <c r="H56" s="226"/>
      <c r="I56" s="226"/>
      <c r="J56" s="224"/>
      <c r="K56" s="225"/>
      <c r="L56" s="223"/>
      <c r="M56" s="223"/>
      <c r="N56" s="223"/>
      <c r="O56" s="227"/>
      <c r="P56" s="223"/>
      <c r="Q56" s="223"/>
      <c r="R56" s="223"/>
      <c r="S56" s="223"/>
      <c r="T56" s="228"/>
    </row>
    <row r="57" spans="1:20" s="231" customFormat="1" ht="12">
      <c r="A57" s="222" t="s">
        <v>155</v>
      </c>
      <c r="B57" s="223"/>
      <c r="C57" s="223"/>
      <c r="D57" s="223"/>
      <c r="E57" s="224"/>
      <c r="F57" s="225"/>
      <c r="G57" s="226"/>
      <c r="H57" s="226"/>
      <c r="I57" s="226"/>
      <c r="J57" s="224"/>
      <c r="K57" s="225"/>
      <c r="L57" s="223"/>
      <c r="M57" s="223"/>
      <c r="N57" s="223"/>
      <c r="O57" s="227"/>
      <c r="P57" s="223"/>
      <c r="Q57" s="223"/>
      <c r="R57" s="223"/>
      <c r="S57" s="223"/>
      <c r="T57" s="228"/>
    </row>
    <row r="58" spans="1:20" s="232" customFormat="1" ht="12">
      <c r="A58" s="222" t="s">
        <v>154</v>
      </c>
      <c r="B58" s="223"/>
      <c r="C58" s="223"/>
      <c r="D58" s="223"/>
      <c r="E58" s="224"/>
      <c r="F58" s="225"/>
      <c r="G58" s="226"/>
      <c r="H58" s="226"/>
      <c r="I58" s="226"/>
      <c r="J58" s="224"/>
      <c r="K58" s="225"/>
      <c r="L58" s="223"/>
      <c r="M58" s="223"/>
      <c r="N58" s="223"/>
      <c r="O58" s="227"/>
      <c r="P58" s="223"/>
      <c r="Q58" s="223"/>
      <c r="R58" s="223"/>
      <c r="S58" s="223"/>
      <c r="T58" s="228"/>
    </row>
    <row r="59" spans="1:20" s="232" customFormat="1" ht="12">
      <c r="A59" s="229" t="s">
        <v>253</v>
      </c>
      <c r="B59" s="229"/>
      <c r="C59" s="229"/>
      <c r="D59" s="229"/>
      <c r="E59" s="230"/>
      <c r="F59" s="229"/>
      <c r="G59" s="229"/>
      <c r="H59" s="229"/>
      <c r="I59" s="229"/>
      <c r="J59" s="230"/>
      <c r="K59" s="229"/>
      <c r="L59" s="229"/>
      <c r="M59" s="229"/>
      <c r="N59" s="229"/>
      <c r="O59" s="230"/>
      <c r="P59" s="229"/>
      <c r="Q59" s="229"/>
      <c r="R59" s="229"/>
      <c r="S59" s="229"/>
      <c r="T59" s="230"/>
    </row>
  </sheetData>
  <mergeCells count="13">
    <mergeCell ref="A29:T29"/>
    <mergeCell ref="A30:T30"/>
    <mergeCell ref="A31:T31"/>
    <mergeCell ref="B32:E32"/>
    <mergeCell ref="G32:J32"/>
    <mergeCell ref="L32:O32"/>
    <mergeCell ref="A1:T1"/>
    <mergeCell ref="A2:T2"/>
    <mergeCell ref="A3:T3"/>
    <mergeCell ref="B4:E4"/>
    <mergeCell ref="G4:J4"/>
    <mergeCell ref="L4:O4"/>
    <mergeCell ref="Q4:T4"/>
  </mergeCells>
  <pageMargins left="0.70866141732283472" right="0.70866141732283472" top="0.74803149606299213" bottom="0.74803149606299213" header="0.31496062992125984" footer="0.31496062992125984"/>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0"/>
  <sheetViews>
    <sheetView rightToLeft="1" zoomScale="90" zoomScaleNormal="90" workbookViewId="0">
      <selection sqref="A1:M30"/>
    </sheetView>
  </sheetViews>
  <sheetFormatPr defaultRowHeight="14.25"/>
  <cols>
    <col min="2" max="2" width="23.5" customWidth="1"/>
  </cols>
  <sheetData>
    <row r="1" spans="1:25" s="234" customFormat="1" ht="17.25">
      <c r="A1" s="260" t="s">
        <v>242</v>
      </c>
      <c r="B1" s="260"/>
      <c r="C1" s="260"/>
      <c r="D1" s="260"/>
      <c r="E1" s="260"/>
      <c r="F1" s="260"/>
      <c r="G1" s="260"/>
      <c r="H1" s="260"/>
      <c r="I1" s="260"/>
      <c r="J1" s="260"/>
      <c r="K1" s="260"/>
      <c r="L1" s="260"/>
      <c r="M1" s="260"/>
    </row>
    <row r="2" spans="1:25" s="234" customFormat="1" ht="17.25">
      <c r="A2" s="269" t="s">
        <v>254</v>
      </c>
      <c r="B2" s="258"/>
      <c r="C2" s="258"/>
      <c r="D2" s="258"/>
      <c r="E2" s="258"/>
      <c r="F2" s="258"/>
      <c r="G2" s="258"/>
      <c r="H2" s="258"/>
      <c r="I2" s="258"/>
      <c r="J2" s="258"/>
      <c r="K2" s="258"/>
      <c r="L2" s="258"/>
      <c r="M2" s="258"/>
    </row>
    <row r="3" spans="1:25" s="234" customFormat="1" ht="17.25">
      <c r="A3" s="270" t="s">
        <v>38</v>
      </c>
      <c r="B3" s="270"/>
      <c r="C3" s="270"/>
      <c r="D3" s="270"/>
      <c r="E3" s="270"/>
      <c r="F3" s="270"/>
      <c r="G3" s="270"/>
      <c r="H3" s="270"/>
      <c r="I3" s="270"/>
      <c r="J3" s="270"/>
      <c r="K3" s="270"/>
      <c r="L3" s="270"/>
      <c r="M3" s="270"/>
    </row>
    <row r="4" spans="1:25" s="235" customFormat="1" ht="13.5">
      <c r="A4" s="271" t="s">
        <v>0</v>
      </c>
      <c r="B4" s="271"/>
      <c r="C4" s="271"/>
      <c r="D4" s="271"/>
      <c r="E4" s="271"/>
      <c r="F4" s="271"/>
      <c r="G4" s="271"/>
      <c r="H4" s="271"/>
      <c r="I4" s="271"/>
      <c r="J4" s="271"/>
      <c r="K4" s="271"/>
      <c r="L4" s="271"/>
      <c r="M4" s="271"/>
    </row>
    <row r="5" spans="1:25" s="235" customFormat="1" ht="13.5">
      <c r="A5" s="3"/>
      <c r="B5" s="12"/>
      <c r="C5" s="272" t="s">
        <v>39</v>
      </c>
      <c r="D5" s="272"/>
      <c r="E5" s="272"/>
      <c r="F5" s="12"/>
      <c r="G5" s="272" t="s">
        <v>40</v>
      </c>
      <c r="H5" s="272"/>
      <c r="I5" s="272"/>
      <c r="J5" s="12"/>
      <c r="K5" s="272" t="s">
        <v>41</v>
      </c>
      <c r="L5" s="272"/>
      <c r="M5" s="272"/>
    </row>
    <row r="6" spans="1:25" s="235" customFormat="1" ht="40.5">
      <c r="A6" s="13"/>
      <c r="B6" s="13"/>
      <c r="C6" s="14" t="s">
        <v>42</v>
      </c>
      <c r="D6" s="14" t="s">
        <v>43</v>
      </c>
      <c r="E6" s="14" t="s">
        <v>44</v>
      </c>
      <c r="F6" s="14"/>
      <c r="G6" s="15" t="s">
        <v>45</v>
      </c>
      <c r="H6" s="15" t="s">
        <v>46</v>
      </c>
      <c r="I6" s="15" t="s">
        <v>47</v>
      </c>
      <c r="J6" s="15"/>
      <c r="K6" s="15" t="s">
        <v>48</v>
      </c>
      <c r="L6" s="15" t="s">
        <v>49</v>
      </c>
      <c r="M6" s="15" t="s">
        <v>50</v>
      </c>
    </row>
    <row r="7" spans="1:25" s="235" customFormat="1" ht="13.5">
      <c r="A7" s="3"/>
      <c r="B7" s="12"/>
      <c r="C7" s="16"/>
      <c r="D7" s="16"/>
      <c r="E7" s="16"/>
      <c r="F7" s="16"/>
      <c r="G7" s="16"/>
      <c r="H7" s="16"/>
      <c r="I7" s="16"/>
      <c r="J7" s="16"/>
      <c r="K7" s="16"/>
      <c r="L7" s="16"/>
      <c r="M7" s="16"/>
    </row>
    <row r="8" spans="1:25" s="235" customFormat="1" ht="13.5">
      <c r="A8" s="3"/>
      <c r="B8" s="12"/>
      <c r="C8" s="16"/>
      <c r="D8" s="16"/>
      <c r="E8" s="16"/>
      <c r="F8" s="16"/>
      <c r="G8" s="16"/>
      <c r="H8" s="16"/>
      <c r="I8" s="16"/>
      <c r="J8" s="16"/>
      <c r="K8" s="16"/>
      <c r="L8" s="16"/>
      <c r="M8" s="16"/>
    </row>
    <row r="9" spans="1:25" s="235" customFormat="1" ht="13.5">
      <c r="A9" s="3" t="s">
        <v>51</v>
      </c>
      <c r="B9" s="12"/>
      <c r="C9" s="17">
        <v>2400.9</v>
      </c>
      <c r="D9" s="17">
        <v>3864</v>
      </c>
      <c r="E9" s="17">
        <f>C9-D9</f>
        <v>-1463.1</v>
      </c>
      <c r="F9" s="18"/>
      <c r="G9" s="18">
        <v>-183.5</v>
      </c>
      <c r="H9" s="18">
        <v>2553</v>
      </c>
      <c r="I9" s="18">
        <f>G9-H9</f>
        <v>-2736.5</v>
      </c>
      <c r="J9" s="18"/>
      <c r="K9" s="18">
        <v>2217.4</v>
      </c>
      <c r="L9" s="18">
        <v>6417</v>
      </c>
      <c r="M9" s="18">
        <f>K9-L9</f>
        <v>-4199.6000000000004</v>
      </c>
      <c r="O9" s="236"/>
      <c r="P9" s="236"/>
      <c r="Q9" s="236"/>
      <c r="R9" s="236"/>
      <c r="S9" s="236"/>
      <c r="T9" s="236"/>
      <c r="U9" s="236"/>
      <c r="V9" s="236"/>
      <c r="W9" s="236"/>
      <c r="X9" s="236"/>
      <c r="Y9" s="236"/>
    </row>
    <row r="10" spans="1:25" s="235" customFormat="1" ht="13.5">
      <c r="A10" s="3" t="s">
        <v>52</v>
      </c>
      <c r="B10" s="12"/>
      <c r="C10" s="17">
        <v>329</v>
      </c>
      <c r="D10" s="17">
        <v>224</v>
      </c>
      <c r="E10" s="17">
        <f t="shared" ref="E10:E15" si="0">C10-D10</f>
        <v>105</v>
      </c>
      <c r="F10" s="18"/>
      <c r="G10" s="18">
        <v>285</v>
      </c>
      <c r="H10" s="18">
        <v>295</v>
      </c>
      <c r="I10" s="18">
        <f t="shared" ref="I10:I15" si="1">G10-H10</f>
        <v>-10</v>
      </c>
      <c r="J10" s="18"/>
      <c r="K10" s="18">
        <v>614</v>
      </c>
      <c r="L10" s="18">
        <v>519</v>
      </c>
      <c r="M10" s="18">
        <f t="shared" ref="M10:M15" si="2">K10-L10</f>
        <v>95</v>
      </c>
      <c r="O10" s="236"/>
      <c r="P10" s="236"/>
      <c r="Q10" s="236"/>
      <c r="R10" s="236"/>
      <c r="S10" s="236"/>
      <c r="T10" s="236"/>
      <c r="U10" s="236"/>
      <c r="V10" s="236"/>
      <c r="W10" s="236"/>
      <c r="X10" s="236"/>
      <c r="Y10" s="236"/>
    </row>
    <row r="11" spans="1:25" s="235" customFormat="1" ht="13.5">
      <c r="A11" s="3" t="s">
        <v>53</v>
      </c>
      <c r="B11" s="12"/>
      <c r="C11" s="17">
        <v>2729.9</v>
      </c>
      <c r="D11" s="17">
        <v>4088</v>
      </c>
      <c r="E11" s="17">
        <f t="shared" si="0"/>
        <v>-1358.1</v>
      </c>
      <c r="F11" s="18"/>
      <c r="G11" s="18">
        <v>101.5</v>
      </c>
      <c r="H11" s="18">
        <v>2848</v>
      </c>
      <c r="I11" s="18">
        <f t="shared" si="1"/>
        <v>-2746.5</v>
      </c>
      <c r="J11" s="18"/>
      <c r="K11" s="18">
        <v>2831.4</v>
      </c>
      <c r="L11" s="18">
        <v>6936</v>
      </c>
      <c r="M11" s="18">
        <f t="shared" si="2"/>
        <v>-4104.6000000000004</v>
      </c>
      <c r="O11" s="236"/>
      <c r="P11" s="236"/>
      <c r="Q11" s="236"/>
      <c r="R11" s="236"/>
      <c r="S11" s="236"/>
      <c r="T11" s="236"/>
      <c r="U11" s="236"/>
      <c r="V11" s="236"/>
      <c r="W11" s="236"/>
      <c r="X11" s="236"/>
      <c r="Y11" s="236"/>
    </row>
    <row r="12" spans="1:25" s="235" customFormat="1" ht="13.5">
      <c r="A12" s="3" t="s">
        <v>54</v>
      </c>
      <c r="B12" s="12"/>
      <c r="C12" s="17">
        <v>1090.5999999999999</v>
      </c>
      <c r="D12" s="17">
        <v>-209.6</v>
      </c>
      <c r="E12" s="17">
        <f t="shared" si="0"/>
        <v>1300.1999999999998</v>
      </c>
      <c r="F12" s="18"/>
      <c r="G12" s="18">
        <v>1596.8</v>
      </c>
      <c r="H12" s="18">
        <v>211.3</v>
      </c>
      <c r="I12" s="18">
        <f t="shared" si="1"/>
        <v>1385.5</v>
      </c>
      <c r="J12" s="18"/>
      <c r="K12" s="18">
        <v>2687.4</v>
      </c>
      <c r="L12" s="18">
        <v>1.7</v>
      </c>
      <c r="M12" s="18">
        <f t="shared" si="2"/>
        <v>2685.7000000000003</v>
      </c>
      <c r="O12" s="236"/>
      <c r="P12" s="236"/>
      <c r="Q12" s="236"/>
      <c r="R12" s="236"/>
      <c r="S12" s="236"/>
      <c r="T12" s="236"/>
      <c r="U12" s="236"/>
      <c r="V12" s="236"/>
      <c r="W12" s="236"/>
      <c r="X12" s="236"/>
      <c r="Y12" s="236"/>
    </row>
    <row r="13" spans="1:25" s="235" customFormat="1" ht="13.5">
      <c r="A13" s="3" t="s">
        <v>55</v>
      </c>
      <c r="B13" s="12"/>
      <c r="C13" s="17">
        <v>106</v>
      </c>
      <c r="D13" s="17">
        <v>-15</v>
      </c>
      <c r="E13" s="17">
        <f t="shared" si="0"/>
        <v>121</v>
      </c>
      <c r="F13" s="18"/>
      <c r="G13" s="18">
        <v>130</v>
      </c>
      <c r="H13" s="18">
        <v>13</v>
      </c>
      <c r="I13" s="18">
        <f t="shared" si="1"/>
        <v>117</v>
      </c>
      <c r="J13" s="18"/>
      <c r="K13" s="18">
        <v>236</v>
      </c>
      <c r="L13" s="18">
        <v>-2</v>
      </c>
      <c r="M13" s="18">
        <f t="shared" si="2"/>
        <v>238</v>
      </c>
      <c r="O13" s="236"/>
      <c r="P13" s="236"/>
      <c r="Q13" s="236"/>
      <c r="R13" s="236"/>
      <c r="S13" s="236"/>
      <c r="T13" s="236"/>
      <c r="U13" s="236"/>
      <c r="V13" s="236"/>
      <c r="W13" s="236"/>
      <c r="X13" s="236"/>
      <c r="Y13" s="236"/>
    </row>
    <row r="14" spans="1:25" s="235" customFormat="1" ht="13.5">
      <c r="A14" s="3" t="s">
        <v>56</v>
      </c>
      <c r="B14" s="12"/>
      <c r="C14" s="17">
        <v>1196.5999999999999</v>
      </c>
      <c r="D14" s="17">
        <v>-224.6</v>
      </c>
      <c r="E14" s="17">
        <f t="shared" si="0"/>
        <v>1421.1999999999998</v>
      </c>
      <c r="F14" s="18"/>
      <c r="G14" s="18">
        <v>1726.8</v>
      </c>
      <c r="H14" s="18">
        <v>224.3</v>
      </c>
      <c r="I14" s="18">
        <f t="shared" si="1"/>
        <v>1502.5</v>
      </c>
      <c r="J14" s="18"/>
      <c r="K14" s="18">
        <v>2923.4</v>
      </c>
      <c r="L14" s="18">
        <v>-0.3</v>
      </c>
      <c r="M14" s="18">
        <f t="shared" si="2"/>
        <v>2923.7000000000003</v>
      </c>
      <c r="O14" s="236"/>
      <c r="P14" s="236"/>
      <c r="Q14" s="236"/>
      <c r="R14" s="236"/>
      <c r="S14" s="236"/>
      <c r="T14" s="236"/>
      <c r="U14" s="236"/>
      <c r="V14" s="236"/>
      <c r="W14" s="236"/>
      <c r="X14" s="236"/>
      <c r="Y14" s="236"/>
    </row>
    <row r="15" spans="1:25" s="235" customFormat="1" ht="13.5">
      <c r="A15" s="3" t="s">
        <v>57</v>
      </c>
      <c r="B15" s="12"/>
      <c r="C15" s="17">
        <v>3926.5</v>
      </c>
      <c r="D15" s="17">
        <v>3863.4</v>
      </c>
      <c r="E15" s="17">
        <f t="shared" si="0"/>
        <v>63.099999999999909</v>
      </c>
      <c r="F15" s="18"/>
      <c r="G15" s="18">
        <v>1828.3</v>
      </c>
      <c r="H15" s="18">
        <v>3072.3</v>
      </c>
      <c r="I15" s="18">
        <f t="shared" si="1"/>
        <v>-1244.0000000000002</v>
      </c>
      <c r="J15" s="18"/>
      <c r="K15" s="18">
        <v>5754.8</v>
      </c>
      <c r="L15" s="18">
        <v>6935.7</v>
      </c>
      <c r="M15" s="18">
        <f t="shared" si="2"/>
        <v>-1180.8999999999996</v>
      </c>
      <c r="O15" s="236"/>
      <c r="P15" s="236"/>
      <c r="Q15" s="236"/>
      <c r="R15" s="236"/>
      <c r="S15" s="236"/>
      <c r="T15" s="236"/>
      <c r="U15" s="236"/>
      <c r="V15" s="236"/>
      <c r="W15" s="236"/>
      <c r="X15" s="236"/>
      <c r="Y15" s="236"/>
    </row>
    <row r="16" spans="1:25" s="235" customFormat="1" ht="13.5">
      <c r="A16" s="3"/>
      <c r="B16" s="3"/>
      <c r="C16" s="12"/>
      <c r="D16" s="3"/>
      <c r="E16" s="3"/>
      <c r="F16" s="3"/>
      <c r="G16" s="3"/>
      <c r="H16" s="3"/>
      <c r="I16" s="3"/>
      <c r="J16" s="3"/>
      <c r="K16" s="3"/>
      <c r="L16" s="3"/>
      <c r="M16" s="3"/>
    </row>
    <row r="17" spans="1:25" s="235" customFormat="1" ht="13.5">
      <c r="A17" s="271" t="s">
        <v>18</v>
      </c>
      <c r="B17" s="271"/>
      <c r="C17" s="271"/>
      <c r="D17" s="271"/>
      <c r="E17" s="271"/>
      <c r="F17" s="271"/>
      <c r="G17" s="271"/>
      <c r="H17" s="271"/>
      <c r="I17" s="271"/>
      <c r="J17" s="271"/>
      <c r="K17" s="271"/>
      <c r="L17" s="271"/>
      <c r="M17" s="271"/>
    </row>
    <row r="18" spans="1:25" s="235" customFormat="1" ht="13.5">
      <c r="A18" s="12"/>
      <c r="B18" s="12"/>
      <c r="C18" s="273" t="s">
        <v>39</v>
      </c>
      <c r="D18" s="273"/>
      <c r="E18" s="273"/>
      <c r="F18" s="12"/>
      <c r="G18" s="272" t="s">
        <v>40</v>
      </c>
      <c r="H18" s="272"/>
      <c r="I18" s="272"/>
      <c r="J18" s="12"/>
      <c r="K18" s="272" t="s">
        <v>41</v>
      </c>
      <c r="L18" s="272"/>
      <c r="M18" s="272"/>
    </row>
    <row r="19" spans="1:25" s="235" customFormat="1" ht="40.5">
      <c r="A19" s="13"/>
      <c r="B19" s="13"/>
      <c r="C19" s="14" t="s">
        <v>42</v>
      </c>
      <c r="D19" s="14" t="s">
        <v>43</v>
      </c>
      <c r="E19" s="14" t="s">
        <v>44</v>
      </c>
      <c r="F19" s="14"/>
      <c r="G19" s="15" t="s">
        <v>45</v>
      </c>
      <c r="H19" s="15" t="s">
        <v>46</v>
      </c>
      <c r="I19" s="15" t="s">
        <v>47</v>
      </c>
      <c r="J19" s="15"/>
      <c r="K19" s="15" t="s">
        <v>48</v>
      </c>
      <c r="L19" s="15" t="s">
        <v>49</v>
      </c>
      <c r="M19" s="15" t="s">
        <v>50</v>
      </c>
    </row>
    <row r="20" spans="1:25" s="235" customFormat="1" ht="13.5">
      <c r="A20" s="12" t="s">
        <v>51</v>
      </c>
      <c r="B20" s="12"/>
      <c r="C20" s="19">
        <v>4521</v>
      </c>
      <c r="D20" s="19">
        <v>5698</v>
      </c>
      <c r="E20" s="19">
        <f>C20-D20</f>
        <v>-1177</v>
      </c>
      <c r="F20" s="19"/>
      <c r="G20" s="19">
        <v>14147.5</v>
      </c>
      <c r="H20" s="19">
        <v>13612.8</v>
      </c>
      <c r="I20" s="19">
        <f>G20-H20</f>
        <v>534.70000000000073</v>
      </c>
      <c r="J20" s="19"/>
      <c r="K20" s="19">
        <v>18668.5</v>
      </c>
      <c r="L20" s="19">
        <v>19310.8</v>
      </c>
      <c r="M20" s="19">
        <f>K20-L20</f>
        <v>-642.29999999999927</v>
      </c>
      <c r="O20" s="236"/>
      <c r="P20" s="236"/>
      <c r="Q20" s="236"/>
      <c r="R20" s="236"/>
      <c r="S20" s="236"/>
      <c r="T20" s="236"/>
      <c r="U20" s="236"/>
      <c r="V20" s="236"/>
      <c r="W20" s="236"/>
      <c r="X20" s="236"/>
      <c r="Y20" s="236"/>
    </row>
    <row r="21" spans="1:25" s="235" customFormat="1" ht="13.5">
      <c r="A21" s="12" t="s">
        <v>52</v>
      </c>
      <c r="B21" s="12"/>
      <c r="C21" s="19">
        <v>4</v>
      </c>
      <c r="D21" s="19">
        <v>257</v>
      </c>
      <c r="E21" s="19">
        <f t="shared" ref="E21:E26" si="3">C21-D21</f>
        <v>-253</v>
      </c>
      <c r="F21" s="19"/>
      <c r="G21" s="19">
        <v>1109</v>
      </c>
      <c r="H21" s="19">
        <v>906</v>
      </c>
      <c r="I21" s="19">
        <f t="shared" ref="I21:I26" si="4">G21-H21</f>
        <v>203</v>
      </c>
      <c r="J21" s="19"/>
      <c r="K21" s="19">
        <v>1113</v>
      </c>
      <c r="L21" s="19">
        <v>1163</v>
      </c>
      <c r="M21" s="19">
        <f t="shared" ref="M21:M26" si="5">K21-L21</f>
        <v>-50</v>
      </c>
      <c r="O21" s="236"/>
      <c r="P21" s="236"/>
      <c r="Q21" s="236"/>
      <c r="R21" s="236"/>
      <c r="S21" s="236"/>
      <c r="T21" s="236"/>
      <c r="U21" s="236"/>
      <c r="V21" s="236"/>
      <c r="W21" s="236"/>
      <c r="X21" s="236"/>
      <c r="Y21" s="236"/>
    </row>
    <row r="22" spans="1:25" s="235" customFormat="1" ht="13.5">
      <c r="A22" s="12" t="s">
        <v>53</v>
      </c>
      <c r="B22" s="12"/>
      <c r="C22" s="19">
        <v>4525</v>
      </c>
      <c r="D22" s="19">
        <v>5955</v>
      </c>
      <c r="E22" s="19">
        <f t="shared" si="3"/>
        <v>-1430</v>
      </c>
      <c r="F22" s="19"/>
      <c r="G22" s="19">
        <v>15256.5</v>
      </c>
      <c r="H22" s="19">
        <v>14518.8</v>
      </c>
      <c r="I22" s="19">
        <f t="shared" si="4"/>
        <v>737.70000000000073</v>
      </c>
      <c r="J22" s="19"/>
      <c r="K22" s="19">
        <v>19781.5</v>
      </c>
      <c r="L22" s="19">
        <v>20473.8</v>
      </c>
      <c r="M22" s="19">
        <f t="shared" si="5"/>
        <v>-692.29999999999927</v>
      </c>
      <c r="O22" s="236"/>
      <c r="P22" s="236"/>
      <c r="Q22" s="236"/>
      <c r="R22" s="236"/>
      <c r="S22" s="236"/>
      <c r="T22" s="236"/>
      <c r="U22" s="236"/>
      <c r="V22" s="236"/>
      <c r="W22" s="236"/>
      <c r="X22" s="236"/>
      <c r="Y22" s="236"/>
    </row>
    <row r="23" spans="1:25" s="235" customFormat="1" ht="13.5">
      <c r="A23" s="12" t="s">
        <v>54</v>
      </c>
      <c r="B23" s="12"/>
      <c r="C23" s="19">
        <v>-161.30000000000001</v>
      </c>
      <c r="D23" s="19">
        <v>729.7</v>
      </c>
      <c r="E23" s="19">
        <f t="shared" si="3"/>
        <v>-891</v>
      </c>
      <c r="F23" s="19"/>
      <c r="G23" s="19">
        <v>10302.5</v>
      </c>
      <c r="H23" s="19">
        <v>180.5</v>
      </c>
      <c r="I23" s="19">
        <f t="shared" si="4"/>
        <v>10122</v>
      </c>
      <c r="J23" s="19"/>
      <c r="K23" s="19">
        <v>10141.200000000001</v>
      </c>
      <c r="L23" s="19">
        <v>910.2</v>
      </c>
      <c r="M23" s="19">
        <f t="shared" si="5"/>
        <v>9231</v>
      </c>
      <c r="O23" s="236"/>
      <c r="P23" s="236"/>
      <c r="Q23" s="236"/>
      <c r="R23" s="236"/>
      <c r="S23" s="236"/>
      <c r="T23" s="236"/>
      <c r="U23" s="236"/>
      <c r="V23" s="236"/>
      <c r="W23" s="236"/>
      <c r="X23" s="236"/>
      <c r="Y23" s="236"/>
    </row>
    <row r="24" spans="1:25" s="235" customFormat="1" ht="13.5">
      <c r="A24" s="12" t="s">
        <v>55</v>
      </c>
      <c r="B24" s="12"/>
      <c r="C24" s="19">
        <v>113</v>
      </c>
      <c r="D24" s="19">
        <v>1</v>
      </c>
      <c r="E24" s="19">
        <f t="shared" si="3"/>
        <v>112</v>
      </c>
      <c r="F24" s="19"/>
      <c r="G24" s="19">
        <v>593</v>
      </c>
      <c r="H24" s="19">
        <v>9</v>
      </c>
      <c r="I24" s="19">
        <f t="shared" si="4"/>
        <v>584</v>
      </c>
      <c r="J24" s="19"/>
      <c r="K24" s="19">
        <v>706</v>
      </c>
      <c r="L24" s="19">
        <v>10</v>
      </c>
      <c r="M24" s="19">
        <f t="shared" si="5"/>
        <v>696</v>
      </c>
      <c r="O24" s="236"/>
      <c r="P24" s="236"/>
      <c r="Q24" s="236"/>
      <c r="R24" s="236"/>
      <c r="S24" s="236"/>
      <c r="T24" s="236"/>
      <c r="U24" s="236"/>
      <c r="V24" s="236"/>
      <c r="W24" s="236"/>
      <c r="X24" s="236"/>
      <c r="Y24" s="236"/>
    </row>
    <row r="25" spans="1:25" s="235" customFormat="1" ht="13.5">
      <c r="A25" s="12" t="s">
        <v>56</v>
      </c>
      <c r="B25" s="12"/>
      <c r="C25" s="19">
        <v>-48.3</v>
      </c>
      <c r="D25" s="19">
        <v>730.7</v>
      </c>
      <c r="E25" s="19">
        <f t="shared" si="3"/>
        <v>-779</v>
      </c>
      <c r="F25" s="19"/>
      <c r="G25" s="19">
        <v>10895.5</v>
      </c>
      <c r="H25" s="19">
        <v>189.5</v>
      </c>
      <c r="I25" s="19">
        <f t="shared" si="4"/>
        <v>10706</v>
      </c>
      <c r="J25" s="19"/>
      <c r="K25" s="19">
        <v>10847.2</v>
      </c>
      <c r="L25" s="19">
        <v>920.2</v>
      </c>
      <c r="M25" s="19">
        <f t="shared" si="5"/>
        <v>9927</v>
      </c>
      <c r="O25" s="236"/>
      <c r="P25" s="236"/>
      <c r="Q25" s="236"/>
      <c r="R25" s="236"/>
      <c r="S25" s="236"/>
      <c r="T25" s="236"/>
      <c r="U25" s="236"/>
      <c r="V25" s="236"/>
      <c r="W25" s="236"/>
      <c r="X25" s="236"/>
      <c r="Y25" s="236"/>
    </row>
    <row r="26" spans="1:25" s="235" customFormat="1" ht="13.5">
      <c r="A26" s="12" t="s">
        <v>57</v>
      </c>
      <c r="B26" s="12"/>
      <c r="C26" s="19">
        <v>4476.7</v>
      </c>
      <c r="D26" s="19">
        <v>6685.7</v>
      </c>
      <c r="E26" s="19">
        <f t="shared" si="3"/>
        <v>-2209</v>
      </c>
      <c r="F26" s="19"/>
      <c r="G26" s="19">
        <v>26152</v>
      </c>
      <c r="H26" s="19">
        <v>14708.3</v>
      </c>
      <c r="I26" s="19">
        <f t="shared" si="4"/>
        <v>11443.7</v>
      </c>
      <c r="J26" s="19"/>
      <c r="K26" s="19">
        <v>30628.7</v>
      </c>
      <c r="L26" s="19">
        <v>21394</v>
      </c>
      <c r="M26" s="19">
        <f t="shared" si="5"/>
        <v>9234.7000000000007</v>
      </c>
      <c r="O26" s="236"/>
      <c r="P26" s="236"/>
      <c r="Q26" s="236"/>
      <c r="R26" s="236"/>
      <c r="S26" s="236"/>
      <c r="T26" s="236"/>
      <c r="U26" s="236"/>
      <c r="V26" s="236"/>
      <c r="W26" s="236"/>
      <c r="X26" s="236"/>
      <c r="Y26" s="236"/>
    </row>
    <row r="27" spans="1:25" ht="15">
      <c r="A27" s="12"/>
      <c r="B27" s="12"/>
      <c r="C27" s="12"/>
      <c r="D27" s="12"/>
      <c r="E27" s="12"/>
      <c r="F27" s="12"/>
      <c r="G27" s="12"/>
      <c r="H27" s="12"/>
      <c r="I27" s="12"/>
      <c r="J27" s="12"/>
      <c r="K27" s="12"/>
      <c r="L27" s="12"/>
      <c r="M27" s="12"/>
    </row>
    <row r="28" spans="1:25" s="238" customFormat="1" ht="12">
      <c r="A28" s="268" t="s">
        <v>58</v>
      </c>
      <c r="B28" s="268"/>
      <c r="C28" s="268"/>
      <c r="D28" s="268"/>
      <c r="E28" s="268"/>
      <c r="F28" s="268"/>
      <c r="G28" s="268"/>
      <c r="H28" s="268"/>
      <c r="I28" s="268"/>
      <c r="J28" s="268"/>
      <c r="K28" s="268"/>
      <c r="L28" s="268"/>
      <c r="M28" s="237"/>
    </row>
    <row r="29" spans="1:25" s="238" customFormat="1" ht="12">
      <c r="A29" s="268" t="s">
        <v>59</v>
      </c>
      <c r="B29" s="268"/>
      <c r="C29" s="268"/>
      <c r="D29" s="268"/>
      <c r="E29" s="268"/>
      <c r="F29" s="268"/>
      <c r="G29" s="268"/>
      <c r="H29" s="268"/>
      <c r="I29" s="268"/>
      <c r="J29" s="268"/>
      <c r="K29" s="268"/>
      <c r="L29" s="268"/>
      <c r="M29" s="268"/>
    </row>
    <row r="30" spans="1:25" s="238" customFormat="1" ht="12">
      <c r="A30" s="237" t="s">
        <v>255</v>
      </c>
      <c r="B30" s="237"/>
      <c r="C30" s="237"/>
      <c r="D30" s="237"/>
      <c r="E30" s="237"/>
      <c r="F30" s="237"/>
      <c r="G30" s="237"/>
      <c r="H30" s="237"/>
      <c r="I30" s="237"/>
      <c r="J30" s="237"/>
      <c r="K30" s="237"/>
      <c r="L30" s="237"/>
      <c r="M30" s="237"/>
    </row>
  </sheetData>
  <mergeCells count="13">
    <mergeCell ref="A29:M29"/>
    <mergeCell ref="A1:M1"/>
    <mergeCell ref="A2:M2"/>
    <mergeCell ref="A3:M3"/>
    <mergeCell ref="A4:M4"/>
    <mergeCell ref="C5:E5"/>
    <mergeCell ref="G5:I5"/>
    <mergeCell ref="K5:M5"/>
    <mergeCell ref="A17:M17"/>
    <mergeCell ref="C18:E18"/>
    <mergeCell ref="G18:I18"/>
    <mergeCell ref="K18:M18"/>
    <mergeCell ref="A28:L28"/>
  </mergeCells>
  <pageMargins left="0.7" right="0.7" top="0.75" bottom="0.75" header="0.3" footer="0.3"/>
  <pageSetup paperSize="9" scale="9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rightToLeft="1" zoomScaleNormal="100" workbookViewId="0">
      <selection sqref="A1:J30"/>
    </sheetView>
  </sheetViews>
  <sheetFormatPr defaultColWidth="41.375" defaultRowHeight="14.25"/>
  <cols>
    <col min="1" max="1" width="35.875" customWidth="1"/>
    <col min="2" max="4" width="17.375" customWidth="1"/>
    <col min="5" max="5" width="24.5" bestFit="1" customWidth="1"/>
    <col min="6" max="6" width="18.5" bestFit="1" customWidth="1"/>
    <col min="7" max="7" width="14.125" bestFit="1" customWidth="1"/>
    <col min="8" max="8" width="13.75" bestFit="1" customWidth="1"/>
    <col min="9" max="9" width="4.625" bestFit="1" customWidth="1"/>
    <col min="10" max="10" width="11.625" bestFit="1" customWidth="1"/>
  </cols>
  <sheetData>
    <row r="1" spans="1:11" s="234" customFormat="1" ht="17.25">
      <c r="A1" s="260" t="s">
        <v>243</v>
      </c>
      <c r="B1" s="260"/>
      <c r="C1" s="260"/>
      <c r="D1" s="260"/>
      <c r="E1" s="260"/>
      <c r="F1" s="260"/>
      <c r="G1" s="260"/>
      <c r="H1" s="260"/>
      <c r="I1" s="260"/>
      <c r="J1" s="260"/>
    </row>
    <row r="2" spans="1:11" s="234" customFormat="1" ht="17.25">
      <c r="A2" s="275" t="str">
        <f>"היתרות הממוצעות, שיעורי הכנסות והוצאות הריבית ופער הריבית בגין הנכסים וההתחייבויות, יוני 2023 - יוני 2024
סך מערכת הבנקאות,"&amp;A15&amp;" עד "&amp;A3&amp; " (מיליוני ש''ח, אחוזים במונחים שנתיים)"</f>
        <v>היתרות הממוצעות, שיעורי הכנסות והוצאות הריבית ופער הריבית בגין הנכסים וההתחייבויות, יוני 2023 - יוני 2024
סך מערכת הבנקאות,יוני 2023 עד יוני 2024 (מיליוני ש''ח, אחוזים במונחים שנתיים)</v>
      </c>
      <c r="B2" s="275"/>
      <c r="C2" s="275"/>
      <c r="D2" s="275"/>
      <c r="E2" s="275"/>
      <c r="F2" s="275"/>
      <c r="G2" s="275"/>
      <c r="H2" s="275"/>
      <c r="I2" s="275"/>
      <c r="J2" s="275"/>
    </row>
    <row r="3" spans="1:11" s="235" customFormat="1" ht="13.5">
      <c r="A3" s="271" t="s">
        <v>0</v>
      </c>
      <c r="B3" s="271"/>
      <c r="C3" s="271"/>
      <c r="D3" s="271"/>
      <c r="E3" s="271"/>
      <c r="F3" s="271"/>
      <c r="G3" s="271"/>
      <c r="H3" s="271"/>
      <c r="I3" s="271"/>
      <c r="J3" s="271"/>
    </row>
    <row r="4" spans="1:11" s="235" customFormat="1" ht="13.5">
      <c r="A4" s="68"/>
      <c r="B4" s="276" t="s">
        <v>1</v>
      </c>
      <c r="C4" s="276"/>
      <c r="D4" s="276"/>
      <c r="E4" s="68"/>
      <c r="F4" s="272" t="s">
        <v>2</v>
      </c>
      <c r="G4" s="272"/>
      <c r="H4" s="272"/>
      <c r="I4" s="163"/>
      <c r="J4" s="69"/>
    </row>
    <row r="5" spans="1:11" s="235" customFormat="1" ht="27">
      <c r="A5" s="15"/>
      <c r="B5" s="70" t="s">
        <v>3</v>
      </c>
      <c r="C5" s="70" t="s">
        <v>4</v>
      </c>
      <c r="D5" s="70" t="s">
        <v>105</v>
      </c>
      <c r="E5" s="15"/>
      <c r="F5" s="15" t="s">
        <v>5</v>
      </c>
      <c r="G5" s="15" t="s">
        <v>6</v>
      </c>
      <c r="H5" s="15" t="s">
        <v>7</v>
      </c>
      <c r="I5" s="15"/>
      <c r="J5" s="15" t="s">
        <v>8</v>
      </c>
    </row>
    <row r="6" spans="1:11" s="235" customFormat="1" ht="13.5">
      <c r="A6" s="71" t="s">
        <v>9</v>
      </c>
      <c r="B6" s="72">
        <v>1531448.9</v>
      </c>
      <c r="C6" s="72">
        <v>49550.3</v>
      </c>
      <c r="D6" s="73">
        <v>6.47</v>
      </c>
      <c r="E6" s="74" t="s">
        <v>10</v>
      </c>
      <c r="F6" s="72">
        <v>1495123.3</v>
      </c>
      <c r="G6" s="72">
        <v>-31353.1</v>
      </c>
      <c r="H6" s="75">
        <v>-4.1940487450098596</v>
      </c>
      <c r="I6" s="76"/>
      <c r="J6" s="77">
        <v>2.2759512549901402</v>
      </c>
      <c r="K6" s="239"/>
    </row>
    <row r="7" spans="1:11" s="235" customFormat="1" ht="13.5">
      <c r="A7" s="71" t="s">
        <v>11</v>
      </c>
      <c r="B7" s="72">
        <v>31928.1</v>
      </c>
      <c r="C7" s="72">
        <v>634.4</v>
      </c>
      <c r="D7" s="73">
        <v>3.98</v>
      </c>
      <c r="E7" s="74" t="s">
        <v>12</v>
      </c>
      <c r="F7" s="72">
        <v>27645.3</v>
      </c>
      <c r="G7" s="72">
        <v>-478.1</v>
      </c>
      <c r="H7" s="75">
        <v>-3.4588157842381886</v>
      </c>
      <c r="I7" s="76"/>
      <c r="J7" s="77">
        <v>0.5211842157618114</v>
      </c>
      <c r="K7" s="239"/>
    </row>
    <row r="8" spans="1:11" s="235" customFormat="1" ht="13.5">
      <c r="A8" s="71" t="s">
        <v>13</v>
      </c>
      <c r="B8" s="72">
        <v>360421.2</v>
      </c>
      <c r="C8" s="72">
        <v>7922.8</v>
      </c>
      <c r="D8" s="73">
        <v>4.4000000000000004</v>
      </c>
      <c r="E8" s="74" t="s">
        <v>14</v>
      </c>
      <c r="F8" s="72">
        <v>20606</v>
      </c>
      <c r="G8" s="72">
        <v>-83</v>
      </c>
      <c r="H8" s="75">
        <v>-0.80559060467824906</v>
      </c>
      <c r="I8" s="76"/>
      <c r="J8" s="77">
        <v>3.5944093953217511</v>
      </c>
      <c r="K8" s="239"/>
    </row>
    <row r="9" spans="1:11" s="235" customFormat="1" ht="13.5">
      <c r="A9" s="71" t="s">
        <v>15</v>
      </c>
      <c r="B9" s="72">
        <v>364187.5</v>
      </c>
      <c r="C9" s="72">
        <v>7155.4</v>
      </c>
      <c r="D9" s="73">
        <v>7.39</v>
      </c>
      <c r="E9" s="74" t="s">
        <v>15</v>
      </c>
      <c r="F9" s="72">
        <v>114190.5</v>
      </c>
      <c r="G9" s="72">
        <v>-2580.6999999999998</v>
      </c>
      <c r="H9" s="75">
        <v>-4.5199907172663218</v>
      </c>
      <c r="I9" s="76"/>
      <c r="J9" s="77">
        <v>2.8700092827336778</v>
      </c>
      <c r="K9" s="239"/>
    </row>
    <row r="10" spans="1:11" s="235" customFormat="1" ht="15">
      <c r="A10" s="71" t="s">
        <v>106</v>
      </c>
      <c r="B10" s="72">
        <v>16641</v>
      </c>
      <c r="C10" s="72">
        <v>368</v>
      </c>
      <c r="D10" s="73">
        <v>4.4228111291388741</v>
      </c>
      <c r="E10" s="74" t="s">
        <v>107</v>
      </c>
      <c r="F10" s="72">
        <v>38339</v>
      </c>
      <c r="G10" s="72">
        <v>-814</v>
      </c>
      <c r="H10" s="75">
        <v>-4.2463288035681686</v>
      </c>
      <c r="I10" s="76"/>
      <c r="J10" s="77">
        <v>0.17648232557070553</v>
      </c>
      <c r="K10" s="239"/>
    </row>
    <row r="11" spans="1:11" s="235" customFormat="1" ht="13.5">
      <c r="A11" s="78" t="s">
        <v>16</v>
      </c>
      <c r="B11" s="79">
        <v>2304626.7000000002</v>
      </c>
      <c r="C11" s="79">
        <v>65630.900000000009</v>
      </c>
      <c r="D11" s="80">
        <v>5.6955775093640986</v>
      </c>
      <c r="E11" s="81" t="s">
        <v>17</v>
      </c>
      <c r="F11" s="79">
        <v>1695904.1</v>
      </c>
      <c r="G11" s="79">
        <v>-35308.899999999994</v>
      </c>
      <c r="H11" s="82">
        <v>-4.1640208311307214</v>
      </c>
      <c r="I11" s="83"/>
      <c r="J11" s="84">
        <v>1.5315566782333772</v>
      </c>
      <c r="K11" s="239"/>
    </row>
    <row r="12" spans="1:11" s="235" customFormat="1" ht="13.5">
      <c r="A12" s="3"/>
      <c r="B12" s="3"/>
      <c r="C12" s="3"/>
      <c r="D12" s="3"/>
      <c r="E12" s="3"/>
      <c r="F12" s="3"/>
      <c r="G12" s="3"/>
      <c r="H12" s="3"/>
      <c r="I12" s="3"/>
      <c r="J12" s="3"/>
    </row>
    <row r="13" spans="1:11" s="235" customFormat="1" ht="15">
      <c r="A13" s="85" t="s">
        <v>108</v>
      </c>
      <c r="B13" s="86">
        <v>2304626700</v>
      </c>
      <c r="C13" s="86">
        <v>30322000</v>
      </c>
      <c r="D13" s="87">
        <f>C13/B13*100*2</f>
        <v>2.6314023004246194</v>
      </c>
      <c r="E13" s="85"/>
      <c r="F13" s="85"/>
      <c r="G13" s="85"/>
      <c r="H13" s="85"/>
      <c r="I13" s="85"/>
      <c r="J13" s="85"/>
    </row>
    <row r="14" spans="1:11" s="235" customFormat="1" ht="13.5">
      <c r="A14" s="88"/>
      <c r="B14" s="89"/>
      <c r="C14" s="89"/>
      <c r="D14" s="90"/>
      <c r="E14" s="88"/>
      <c r="F14" s="88"/>
      <c r="G14" s="88"/>
      <c r="H14" s="88"/>
      <c r="I14" s="88"/>
      <c r="J14" s="88"/>
    </row>
    <row r="15" spans="1:11" s="235" customFormat="1" ht="13.5">
      <c r="A15" s="271" t="s">
        <v>18</v>
      </c>
      <c r="B15" s="271"/>
      <c r="C15" s="271"/>
      <c r="D15" s="271"/>
      <c r="E15" s="271"/>
      <c r="F15" s="271"/>
      <c r="G15" s="271"/>
      <c r="H15" s="271"/>
      <c r="I15" s="271"/>
      <c r="J15" s="271"/>
    </row>
    <row r="16" spans="1:11" s="235" customFormat="1" ht="13.5">
      <c r="A16" s="68"/>
      <c r="B16" s="274" t="str">
        <f>B4</f>
        <v>הנכסים</v>
      </c>
      <c r="C16" s="272"/>
      <c r="D16" s="272"/>
      <c r="E16" s="68"/>
      <c r="F16" s="272" t="str">
        <f>F4</f>
        <v>ההתחייבויות</v>
      </c>
      <c r="G16" s="272"/>
      <c r="H16" s="272"/>
      <c r="I16" s="163"/>
      <c r="J16" s="68"/>
    </row>
    <row r="17" spans="1:11" s="235" customFormat="1" ht="27">
      <c r="A17" s="91"/>
      <c r="B17" s="92" t="s">
        <v>19</v>
      </c>
      <c r="C17" s="92" t="s">
        <v>4</v>
      </c>
      <c r="D17" s="92" t="s">
        <v>109</v>
      </c>
      <c r="E17" s="91"/>
      <c r="F17" s="91" t="s">
        <v>5</v>
      </c>
      <c r="G17" s="91" t="s">
        <v>6</v>
      </c>
      <c r="H17" s="91" t="s">
        <v>7</v>
      </c>
      <c r="I17" s="91"/>
      <c r="J17" s="93" t="s">
        <v>8</v>
      </c>
    </row>
    <row r="18" spans="1:11" s="235" customFormat="1" ht="13.5">
      <c r="A18" s="94" t="s">
        <v>9</v>
      </c>
      <c r="B18" s="72">
        <v>1448596</v>
      </c>
      <c r="C18" s="72">
        <v>46718.9</v>
      </c>
      <c r="D18" s="95">
        <v>6.45</v>
      </c>
      <c r="E18" s="74" t="s">
        <v>10</v>
      </c>
      <c r="F18" s="72">
        <v>1301274</v>
      </c>
      <c r="G18" s="72">
        <v>-24417.1</v>
      </c>
      <c r="H18" s="95">
        <v>-3.7527991798806402</v>
      </c>
      <c r="I18" s="72"/>
      <c r="J18" s="95">
        <v>2.69720082011936</v>
      </c>
      <c r="K18" s="239"/>
    </row>
    <row r="19" spans="1:11" s="235" customFormat="1" ht="13.5">
      <c r="A19" s="94" t="s">
        <v>11</v>
      </c>
      <c r="B19" s="72">
        <v>35536</v>
      </c>
      <c r="C19" s="72">
        <v>644.9</v>
      </c>
      <c r="D19" s="95">
        <v>3.63</v>
      </c>
      <c r="E19" s="74" t="s">
        <v>12</v>
      </c>
      <c r="F19" s="72">
        <v>26882</v>
      </c>
      <c r="G19" s="72">
        <v>-326</v>
      </c>
      <c r="H19" s="95">
        <v>-2.4254147756863329</v>
      </c>
      <c r="I19" s="72"/>
      <c r="J19" s="95">
        <v>1.204585224313667</v>
      </c>
      <c r="K19" s="239"/>
    </row>
    <row r="20" spans="1:11" s="235" customFormat="1" ht="13.5">
      <c r="A20" s="94" t="s">
        <v>13</v>
      </c>
      <c r="B20" s="72">
        <v>350321.1</v>
      </c>
      <c r="C20" s="72">
        <v>7168.9</v>
      </c>
      <c r="D20" s="95">
        <v>4.09</v>
      </c>
      <c r="E20" s="74" t="s">
        <v>14</v>
      </c>
      <c r="F20" s="72">
        <v>34071.1</v>
      </c>
      <c r="G20" s="72">
        <v>-10.199999999999999</v>
      </c>
      <c r="H20" s="95">
        <v>-5.98747912453663E-2</v>
      </c>
      <c r="I20" s="72"/>
      <c r="J20" s="95">
        <v>4.030125208754634</v>
      </c>
      <c r="K20" s="239"/>
    </row>
    <row r="21" spans="1:11" s="235" customFormat="1" ht="13.5">
      <c r="A21" s="94" t="s">
        <v>15</v>
      </c>
      <c r="B21" s="72">
        <v>319884.90000000002</v>
      </c>
      <c r="C21" s="72">
        <v>5030.3999999999996</v>
      </c>
      <c r="D21" s="95">
        <v>6.58</v>
      </c>
      <c r="E21" s="74" t="s">
        <v>15</v>
      </c>
      <c r="F21" s="72">
        <v>111828.1</v>
      </c>
      <c r="G21" s="72">
        <v>-2754.9</v>
      </c>
      <c r="H21" s="95">
        <v>-4.9270263913989414</v>
      </c>
      <c r="I21" s="72"/>
      <c r="J21" s="95">
        <v>1.6529736086010587</v>
      </c>
      <c r="K21" s="239"/>
    </row>
    <row r="22" spans="1:11" s="235" customFormat="1" ht="15">
      <c r="A22" s="94" t="s">
        <v>106</v>
      </c>
      <c r="B22" s="72">
        <v>15264</v>
      </c>
      <c r="C22" s="72">
        <v>313</v>
      </c>
      <c r="D22" s="95">
        <v>4.1011530398322851</v>
      </c>
      <c r="E22" s="74" t="s">
        <v>107</v>
      </c>
      <c r="F22" s="72">
        <v>39119</v>
      </c>
      <c r="G22" s="72">
        <v>-865</v>
      </c>
      <c r="H22" s="95">
        <v>-4.4224034356706454</v>
      </c>
      <c r="I22" s="72"/>
      <c r="J22" s="95">
        <v>-0.32125039583836035</v>
      </c>
      <c r="K22" s="239"/>
    </row>
    <row r="23" spans="1:11" s="235" customFormat="1" ht="13.5">
      <c r="A23" s="96" t="s">
        <v>16</v>
      </c>
      <c r="B23" s="97">
        <v>2169602</v>
      </c>
      <c r="C23" s="97">
        <v>59876.1</v>
      </c>
      <c r="D23" s="98">
        <f>C23/B23*100*2</f>
        <v>5.5195469030725448</v>
      </c>
      <c r="E23" s="81" t="s">
        <v>17</v>
      </c>
      <c r="F23" s="97">
        <v>1513174.2000000002</v>
      </c>
      <c r="G23" s="97">
        <v>-28373.200000000001</v>
      </c>
      <c r="H23" s="98">
        <v>-3.7501564591836152</v>
      </c>
      <c r="I23" s="97"/>
      <c r="J23" s="98">
        <v>1.7693904438889296</v>
      </c>
      <c r="K23" s="239"/>
    </row>
    <row r="24" spans="1:11" s="235" customFormat="1" ht="13.5">
      <c r="A24" s="85"/>
      <c r="B24" s="85"/>
      <c r="C24" s="85"/>
      <c r="D24" s="99"/>
      <c r="E24" s="85"/>
      <c r="F24" s="85"/>
      <c r="G24" s="85"/>
      <c r="H24" s="85"/>
      <c r="I24" s="85"/>
      <c r="J24" s="85"/>
    </row>
    <row r="25" spans="1:11" s="235" customFormat="1" ht="15">
      <c r="A25" s="85" t="s">
        <v>108</v>
      </c>
      <c r="B25" s="86">
        <v>2169602000</v>
      </c>
      <c r="C25" s="86">
        <v>31502900</v>
      </c>
      <c r="D25" s="100">
        <f>C25/B25*100*2</f>
        <v>2.904025715315528</v>
      </c>
      <c r="E25" s="85"/>
      <c r="F25" s="85"/>
      <c r="G25" s="85"/>
      <c r="H25" s="85"/>
      <c r="I25" s="85"/>
      <c r="J25" s="85"/>
    </row>
    <row r="26" spans="1:11" s="235" customFormat="1" ht="13.5">
      <c r="A26" s="3"/>
      <c r="B26" s="3"/>
      <c r="C26" s="3"/>
      <c r="D26" s="3"/>
      <c r="E26" s="3"/>
      <c r="F26" s="3"/>
      <c r="G26" s="3"/>
      <c r="H26" s="3"/>
      <c r="I26" s="3"/>
      <c r="J26" s="3"/>
    </row>
    <row r="27" spans="1:11" s="238" customFormat="1" ht="12">
      <c r="A27" s="101" t="s">
        <v>20</v>
      </c>
      <c r="B27" s="240"/>
      <c r="C27" s="240"/>
      <c r="D27" s="240"/>
      <c r="E27" s="240"/>
      <c r="F27" s="240"/>
      <c r="G27" s="240"/>
      <c r="H27" s="240"/>
      <c r="I27" s="240"/>
      <c r="J27" s="240"/>
    </row>
    <row r="28" spans="1:11" s="238" customFormat="1" ht="12">
      <c r="A28" s="101" t="s">
        <v>21</v>
      </c>
      <c r="B28" s="240"/>
      <c r="C28" s="240"/>
      <c r="D28" s="240"/>
      <c r="E28" s="240"/>
      <c r="F28" s="240"/>
      <c r="G28" s="240"/>
      <c r="H28" s="240"/>
      <c r="I28" s="240"/>
      <c r="J28" s="240"/>
    </row>
    <row r="29" spans="1:11" s="238" customFormat="1" ht="12">
      <c r="A29" s="101" t="s">
        <v>256</v>
      </c>
      <c r="B29" s="240"/>
      <c r="C29" s="240"/>
      <c r="D29" s="240"/>
      <c r="E29" s="240"/>
      <c r="F29" s="240"/>
      <c r="G29" s="240"/>
      <c r="H29" s="240"/>
      <c r="I29" s="240"/>
      <c r="J29" s="240"/>
    </row>
    <row r="30" spans="1:11" s="238" customFormat="1" ht="12">
      <c r="A30" s="102" t="s">
        <v>22</v>
      </c>
      <c r="B30" s="219"/>
      <c r="C30" s="219"/>
      <c r="D30" s="219"/>
      <c r="E30" s="219"/>
      <c r="F30" s="219"/>
      <c r="G30" s="219"/>
      <c r="H30" s="219"/>
      <c r="I30" s="219"/>
      <c r="J30" s="219"/>
    </row>
  </sheetData>
  <mergeCells count="8">
    <mergeCell ref="B16:D16"/>
    <mergeCell ref="F16:H16"/>
    <mergeCell ref="A1:J1"/>
    <mergeCell ref="A2:J2"/>
    <mergeCell ref="A3:J3"/>
    <mergeCell ref="B4:D4"/>
    <mergeCell ref="F4:H4"/>
    <mergeCell ref="A15:J15"/>
  </mergeCells>
  <pageMargins left="0.70866141732283472" right="0.70866141732283472" top="0.74803149606299213" bottom="0.74803149606299213" header="0.31496062992125984" footer="0.31496062992125984"/>
  <pageSetup paperSize="9" scale="6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9"/>
  <sheetViews>
    <sheetView rightToLeft="1" topLeftCell="A12" zoomScaleNormal="100" workbookViewId="0">
      <selection activeCell="A22" sqref="A1:I22"/>
    </sheetView>
  </sheetViews>
  <sheetFormatPr defaultRowHeight="13.5"/>
  <cols>
    <col min="1" max="1" width="16.125" style="2" customWidth="1"/>
    <col min="2" max="4" width="9" style="2"/>
    <col min="5" max="5" width="10.625" style="2" bestFit="1" customWidth="1"/>
    <col min="6" max="16384" width="9" style="2"/>
  </cols>
  <sheetData>
    <row r="1" spans="1:17" s="241" customFormat="1" ht="17.25">
      <c r="A1" s="260" t="s">
        <v>244</v>
      </c>
      <c r="B1" s="260"/>
      <c r="C1" s="260"/>
      <c r="D1" s="260"/>
      <c r="E1" s="260"/>
      <c r="F1" s="260"/>
      <c r="G1" s="260"/>
      <c r="H1" s="260"/>
      <c r="I1" s="260"/>
    </row>
    <row r="2" spans="1:17" s="241" customFormat="1" ht="18.75">
      <c r="A2" s="258" t="s">
        <v>257</v>
      </c>
      <c r="B2" s="258"/>
      <c r="C2" s="258"/>
      <c r="D2" s="258"/>
      <c r="E2" s="258"/>
      <c r="F2" s="258"/>
      <c r="G2" s="258"/>
      <c r="H2" s="258"/>
      <c r="I2" s="258"/>
    </row>
    <row r="3" spans="1:17">
      <c r="A3" s="277" t="s">
        <v>23</v>
      </c>
      <c r="B3" s="277"/>
      <c r="C3" s="277"/>
      <c r="D3" s="277"/>
      <c r="E3" s="277"/>
      <c r="F3" s="277"/>
      <c r="G3" s="277"/>
      <c r="H3" s="277"/>
      <c r="I3" s="277"/>
    </row>
    <row r="4" spans="1:17">
      <c r="A4" s="151"/>
      <c r="B4" s="162" t="s">
        <v>258</v>
      </c>
      <c r="C4" s="162" t="s">
        <v>24</v>
      </c>
      <c r="D4" s="162" t="s">
        <v>25</v>
      </c>
      <c r="E4" s="162" t="s">
        <v>26</v>
      </c>
      <c r="F4" s="162" t="s">
        <v>27</v>
      </c>
      <c r="G4" s="162" t="s">
        <v>28</v>
      </c>
      <c r="H4" s="162" t="s">
        <v>29</v>
      </c>
      <c r="I4" s="162" t="s">
        <v>30</v>
      </c>
    </row>
    <row r="5" spans="1:17" ht="15">
      <c r="A5" s="3" t="s">
        <v>31</v>
      </c>
      <c r="B5" s="5">
        <v>2020</v>
      </c>
      <c r="C5" s="6">
        <v>1.3750761112238685</v>
      </c>
      <c r="D5" s="6">
        <v>1.495280527065953</v>
      </c>
      <c r="E5" s="6">
        <v>1.3511550654894977</v>
      </c>
      <c r="F5" s="6">
        <v>2.4128192534381139</v>
      </c>
      <c r="G5" s="6">
        <v>1.663386081686566</v>
      </c>
      <c r="H5" s="6">
        <v>2.7919433665658615</v>
      </c>
      <c r="I5" s="6">
        <v>1.6031887265949889</v>
      </c>
      <c r="K5" s="7"/>
      <c r="L5" s="7"/>
      <c r="M5" s="7"/>
      <c r="N5" s="7"/>
      <c r="O5" s="7"/>
      <c r="P5" s="7"/>
      <c r="Q5" s="7"/>
    </row>
    <row r="6" spans="1:17">
      <c r="A6" s="3"/>
      <c r="B6" s="5">
        <v>2021</v>
      </c>
      <c r="C6" s="6">
        <v>1.2252482290560986</v>
      </c>
      <c r="D6" s="6">
        <v>1.3243571911678971</v>
      </c>
      <c r="E6" s="6">
        <v>1.4800421578100267</v>
      </c>
      <c r="F6" s="6">
        <v>2.1804065450348697</v>
      </c>
      <c r="G6" s="6">
        <v>1.5230525372722887</v>
      </c>
      <c r="H6" s="6">
        <v>2.8458717215129248</v>
      </c>
      <c r="I6" s="6">
        <v>1.4876567952818338</v>
      </c>
      <c r="K6" s="7"/>
      <c r="L6" s="7"/>
      <c r="M6" s="7"/>
      <c r="N6" s="7"/>
      <c r="O6" s="7"/>
      <c r="P6" s="7"/>
      <c r="Q6" s="7"/>
    </row>
    <row r="7" spans="1:17">
      <c r="A7" s="3"/>
      <c r="B7" s="5">
        <v>2022</v>
      </c>
      <c r="C7" s="6">
        <v>1.0083946828757322</v>
      </c>
      <c r="D7" s="6">
        <v>1.22257375392406</v>
      </c>
      <c r="E7" s="6">
        <v>1.5045767357290054</v>
      </c>
      <c r="F7" s="6">
        <v>2.0276971575152913</v>
      </c>
      <c r="G7" s="6">
        <v>1.4637710035199574</v>
      </c>
      <c r="H7" s="6">
        <v>2.7417035491072679</v>
      </c>
      <c r="I7" s="6">
        <v>1.3772355324279446</v>
      </c>
      <c r="K7" s="7"/>
      <c r="L7" s="7"/>
      <c r="M7" s="7"/>
      <c r="N7" s="7"/>
      <c r="O7" s="7"/>
      <c r="P7" s="7"/>
      <c r="Q7" s="7"/>
    </row>
    <row r="8" spans="1:17">
      <c r="A8" s="3"/>
      <c r="B8" s="5">
        <v>2023</v>
      </c>
      <c r="C8" s="6">
        <v>0.96374897512551871</v>
      </c>
      <c r="D8" s="6">
        <v>1.2177089289531713</v>
      </c>
      <c r="E8" s="6">
        <v>1.2707416805096656</v>
      </c>
      <c r="F8" s="6">
        <v>2.0624535585479458</v>
      </c>
      <c r="G8" s="6">
        <v>1.3780451588799372</v>
      </c>
      <c r="H8" s="6">
        <v>2.6818747591001824</v>
      </c>
      <c r="I8" s="6">
        <v>1.3122498019193298</v>
      </c>
      <c r="K8" s="7"/>
      <c r="L8" s="7"/>
      <c r="M8" s="7"/>
      <c r="N8" s="7"/>
      <c r="O8" s="7"/>
      <c r="P8" s="7"/>
      <c r="Q8" s="7"/>
    </row>
    <row r="9" spans="1:17">
      <c r="A9" s="3"/>
      <c r="B9" s="8" t="s">
        <v>0</v>
      </c>
      <c r="C9" s="6">
        <v>0.94873138565002846</v>
      </c>
      <c r="D9" s="6">
        <v>1.2069958517719277</v>
      </c>
      <c r="E9" s="6">
        <v>1.1460751213336147</v>
      </c>
      <c r="F9" s="6">
        <v>2.0320796571210615</v>
      </c>
      <c r="G9" s="6">
        <v>1.287846444337833</v>
      </c>
      <c r="H9" s="6">
        <v>2.5563605713415893</v>
      </c>
      <c r="I9" s="6">
        <v>1.2704184054358294</v>
      </c>
      <c r="K9" s="7"/>
      <c r="L9" s="7"/>
      <c r="M9" s="7"/>
      <c r="N9" s="7"/>
      <c r="O9" s="7"/>
      <c r="P9" s="7"/>
      <c r="Q9" s="7"/>
    </row>
    <row r="10" spans="1:17">
      <c r="A10" s="3"/>
      <c r="B10" s="5"/>
      <c r="C10" s="6"/>
      <c r="D10" s="6"/>
      <c r="E10" s="6"/>
      <c r="F10" s="6"/>
      <c r="G10" s="6"/>
      <c r="H10" s="6"/>
      <c r="I10" s="6"/>
    </row>
    <row r="11" spans="1:17" ht="15">
      <c r="A11" s="3" t="s">
        <v>32</v>
      </c>
      <c r="B11" s="5">
        <v>2020</v>
      </c>
      <c r="C11" s="9">
        <v>53.831461532584612</v>
      </c>
      <c r="D11" s="9">
        <v>56.929265330904677</v>
      </c>
      <c r="E11" s="9">
        <v>53.939241144585907</v>
      </c>
      <c r="F11" s="9">
        <v>67.450782433114583</v>
      </c>
      <c r="G11" s="9">
        <v>61.754807692307686</v>
      </c>
      <c r="H11" s="9">
        <v>69.096457026614672</v>
      </c>
      <c r="I11" s="9">
        <v>58.3048293960031</v>
      </c>
      <c r="K11" s="10"/>
      <c r="L11" s="10"/>
      <c r="M11" s="10"/>
      <c r="N11" s="10"/>
      <c r="O11" s="10"/>
      <c r="P11" s="10"/>
      <c r="Q11" s="10"/>
    </row>
    <row r="12" spans="1:17">
      <c r="A12" s="3"/>
      <c r="B12" s="5">
        <v>2021</v>
      </c>
      <c r="C12" s="9">
        <v>46.843665258245572</v>
      </c>
      <c r="D12" s="9">
        <v>54.217620900500272</v>
      </c>
      <c r="E12" s="9">
        <v>53.953488372093027</v>
      </c>
      <c r="F12" s="9">
        <v>65.370317414927086</v>
      </c>
      <c r="G12" s="9">
        <v>58.285714285714285</v>
      </c>
      <c r="H12" s="9">
        <v>73.466731739059696</v>
      </c>
      <c r="I12" s="9">
        <v>54.933963828306908</v>
      </c>
      <c r="K12" s="10"/>
      <c r="L12" s="10"/>
      <c r="M12" s="10"/>
      <c r="N12" s="10"/>
      <c r="O12" s="10"/>
      <c r="P12" s="10"/>
      <c r="Q12" s="10"/>
    </row>
    <row r="13" spans="1:17">
      <c r="A13" s="3"/>
      <c r="B13" s="5">
        <v>2022</v>
      </c>
      <c r="C13" s="9">
        <v>37.495199956113886</v>
      </c>
      <c r="D13" s="9">
        <v>44.486607142857146</v>
      </c>
      <c r="E13" s="9">
        <v>45.163886450102432</v>
      </c>
      <c r="F13" s="9">
        <v>55.755562422744134</v>
      </c>
      <c r="G13" s="9">
        <v>50.886590321388994</v>
      </c>
      <c r="H13" s="9">
        <v>59.763385778753509</v>
      </c>
      <c r="I13" s="9">
        <v>45.951673051077407</v>
      </c>
      <c r="K13" s="10"/>
      <c r="L13" s="10"/>
      <c r="M13" s="10"/>
      <c r="N13" s="10"/>
      <c r="O13" s="10"/>
      <c r="P13" s="10"/>
      <c r="Q13" s="10"/>
    </row>
    <row r="14" spans="1:17">
      <c r="A14" s="3"/>
      <c r="B14" s="5">
        <v>2023</v>
      </c>
      <c r="C14" s="9">
        <v>32.552648975351779</v>
      </c>
      <c r="D14" s="9">
        <v>38.494995790852123</v>
      </c>
      <c r="E14" s="9">
        <v>37.67929634641407</v>
      </c>
      <c r="F14" s="9">
        <v>49.55829289535896</v>
      </c>
      <c r="G14" s="9">
        <v>43.472348141432455</v>
      </c>
      <c r="H14" s="9">
        <v>61.198879551820731</v>
      </c>
      <c r="I14" s="9">
        <v>39.645842729951994</v>
      </c>
      <c r="K14" s="10"/>
      <c r="L14" s="10"/>
      <c r="M14" s="10"/>
      <c r="N14" s="10"/>
      <c r="O14" s="10"/>
      <c r="P14" s="10"/>
      <c r="Q14" s="10"/>
    </row>
    <row r="15" spans="1:17">
      <c r="A15" s="3"/>
      <c r="B15" s="8" t="s">
        <v>0</v>
      </c>
      <c r="C15" s="9">
        <v>28.875228443263001</v>
      </c>
      <c r="D15" s="9">
        <v>38.246165218998335</v>
      </c>
      <c r="E15" s="9">
        <v>35.073321673617656</v>
      </c>
      <c r="F15" s="9">
        <v>52.043701799485866</v>
      </c>
      <c r="G15" s="9">
        <v>45.434782608695649</v>
      </c>
      <c r="H15" s="9">
        <v>62.138281422575659</v>
      </c>
      <c r="I15" s="9">
        <v>38.363951257255238</v>
      </c>
      <c r="K15" s="10"/>
      <c r="L15" s="10"/>
      <c r="M15" s="10"/>
      <c r="N15" s="10"/>
      <c r="O15" s="10"/>
      <c r="P15" s="10"/>
      <c r="Q15" s="10"/>
    </row>
    <row r="16" spans="1:17">
      <c r="A16" s="3"/>
      <c r="B16" s="4"/>
      <c r="C16" s="11"/>
      <c r="D16" s="11"/>
      <c r="E16" s="11"/>
      <c r="F16" s="11"/>
      <c r="G16" s="11"/>
      <c r="H16" s="11"/>
      <c r="I16" s="11"/>
    </row>
    <row r="17" spans="1:9" s="242" customFormat="1" ht="12">
      <c r="A17" s="101" t="s">
        <v>33</v>
      </c>
      <c r="B17" s="219"/>
      <c r="C17" s="219"/>
      <c r="D17" s="219"/>
      <c r="E17" s="219"/>
      <c r="F17" s="219"/>
      <c r="G17" s="219"/>
      <c r="H17" s="219"/>
      <c r="I17" s="219"/>
    </row>
    <row r="18" spans="1:9" s="242" customFormat="1" ht="12">
      <c r="A18" s="101" t="s">
        <v>34</v>
      </c>
      <c r="B18" s="219"/>
      <c r="C18" s="219"/>
      <c r="D18" s="219"/>
      <c r="E18" s="219"/>
      <c r="F18" s="219"/>
      <c r="G18" s="219"/>
      <c r="H18" s="219"/>
      <c r="I18" s="219"/>
    </row>
    <row r="19" spans="1:9" s="242" customFormat="1" ht="12">
      <c r="A19" s="101" t="s">
        <v>35</v>
      </c>
      <c r="B19" s="219"/>
      <c r="C19" s="219"/>
      <c r="D19" s="219"/>
      <c r="E19" s="219"/>
      <c r="F19" s="219"/>
      <c r="G19" s="219"/>
      <c r="H19" s="219"/>
      <c r="I19" s="219"/>
    </row>
    <row r="20" spans="1:9" s="242" customFormat="1" ht="12">
      <c r="A20" s="101" t="s">
        <v>36</v>
      </c>
      <c r="B20" s="219"/>
      <c r="C20" s="219"/>
      <c r="D20" s="219"/>
      <c r="E20" s="219"/>
      <c r="F20" s="219"/>
      <c r="G20" s="219"/>
      <c r="H20" s="219"/>
      <c r="I20" s="219"/>
    </row>
    <row r="21" spans="1:9" s="242" customFormat="1" ht="12">
      <c r="A21" s="101" t="s">
        <v>37</v>
      </c>
      <c r="B21" s="219"/>
      <c r="C21" s="219"/>
      <c r="D21" s="219"/>
      <c r="E21" s="219"/>
      <c r="F21" s="219"/>
      <c r="G21" s="219"/>
      <c r="H21" s="219"/>
      <c r="I21" s="219"/>
    </row>
    <row r="22" spans="1:9" s="242" customFormat="1" ht="12">
      <c r="A22" s="101" t="s">
        <v>255</v>
      </c>
      <c r="B22" s="219"/>
      <c r="C22" s="219"/>
      <c r="D22" s="219"/>
      <c r="E22" s="219"/>
      <c r="F22" s="219"/>
      <c r="G22" s="219"/>
      <c r="H22" s="219"/>
      <c r="I22" s="219"/>
    </row>
    <row r="29" spans="1:9" ht="15">
      <c r="A29"/>
    </row>
  </sheetData>
  <mergeCells count="3">
    <mergeCell ref="A2:I2"/>
    <mergeCell ref="A3:I3"/>
    <mergeCell ref="A1:I1"/>
  </mergeCells>
  <pageMargins left="0.70866141732283472" right="0.70866141732283472" top="0.74803149606299213" bottom="0.74803149606299213" header="0.31496062992125984" footer="0.31496062992125984"/>
  <pageSetup paperSize="9"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6"/>
  <sheetViews>
    <sheetView rightToLeft="1" workbookViewId="0">
      <selection sqref="A1:U26"/>
    </sheetView>
  </sheetViews>
  <sheetFormatPr defaultRowHeight="14.25"/>
  <cols>
    <col min="1" max="1" width="22.125" style="20" customWidth="1"/>
    <col min="2" max="3" width="10.125" style="20" customWidth="1"/>
    <col min="4" max="4" width="4.625" style="20" customWidth="1"/>
    <col min="5" max="6" width="10.125" style="20" customWidth="1"/>
    <col min="7" max="7" width="4.625" style="20" customWidth="1"/>
    <col min="8" max="9" width="10.125" style="20" customWidth="1"/>
    <col min="10" max="10" width="4.625" style="20" customWidth="1"/>
    <col min="11" max="12" width="10.125" style="20" customWidth="1"/>
    <col min="13" max="13" width="4.625" style="20" customWidth="1"/>
    <col min="14" max="15" width="10.125" style="20" customWidth="1"/>
    <col min="16" max="16" width="4.625" style="20" customWidth="1"/>
    <col min="17" max="18" width="10.125" style="20" customWidth="1"/>
    <col min="19" max="19" width="4.625" style="20" customWidth="1"/>
    <col min="20" max="21" width="10.125" style="20" customWidth="1"/>
    <col min="22" max="16384" width="9" style="20"/>
  </cols>
  <sheetData>
    <row r="1" spans="1:21" ht="17.25">
      <c r="A1" s="279" t="s">
        <v>245</v>
      </c>
      <c r="B1" s="279"/>
      <c r="C1" s="279"/>
      <c r="D1" s="279"/>
      <c r="E1" s="279"/>
      <c r="F1" s="279"/>
      <c r="G1" s="279"/>
      <c r="H1" s="279"/>
      <c r="I1" s="279"/>
      <c r="J1" s="279"/>
      <c r="K1" s="279"/>
      <c r="L1" s="279"/>
      <c r="M1" s="279"/>
      <c r="N1" s="279"/>
      <c r="O1" s="279"/>
      <c r="P1" s="279"/>
      <c r="Q1" s="279"/>
      <c r="R1" s="279"/>
      <c r="S1" s="279"/>
      <c r="T1" s="279"/>
      <c r="U1" s="279"/>
    </row>
    <row r="2" spans="1:21" ht="17.25">
      <c r="A2" s="280" t="s">
        <v>60</v>
      </c>
      <c r="B2" s="280"/>
      <c r="C2" s="280"/>
      <c r="D2" s="280"/>
      <c r="E2" s="280"/>
      <c r="F2" s="280"/>
      <c r="G2" s="280"/>
      <c r="H2" s="280"/>
      <c r="I2" s="280"/>
      <c r="J2" s="280"/>
      <c r="K2" s="280"/>
      <c r="L2" s="280"/>
      <c r="M2" s="280"/>
      <c r="N2" s="280"/>
      <c r="O2" s="280"/>
      <c r="P2" s="280"/>
      <c r="Q2" s="280"/>
      <c r="R2" s="280"/>
      <c r="S2" s="280"/>
      <c r="T2" s="280"/>
      <c r="U2" s="280"/>
    </row>
    <row r="3" spans="1:21" s="243" customFormat="1" ht="13.5">
      <c r="A3" s="138"/>
      <c r="B3" s="281" t="s">
        <v>24</v>
      </c>
      <c r="C3" s="281"/>
      <c r="D3" s="138"/>
      <c r="E3" s="281" t="s">
        <v>25</v>
      </c>
      <c r="F3" s="281"/>
      <c r="G3" s="138"/>
      <c r="H3" s="281" t="s">
        <v>27</v>
      </c>
      <c r="I3" s="281"/>
      <c r="J3" s="138"/>
      <c r="K3" s="281" t="s">
        <v>26</v>
      </c>
      <c r="L3" s="281"/>
      <c r="M3" s="138"/>
      <c r="N3" s="281" t="s">
        <v>28</v>
      </c>
      <c r="O3" s="281"/>
      <c r="P3" s="138"/>
      <c r="Q3" s="281" t="s">
        <v>29</v>
      </c>
      <c r="R3" s="281"/>
      <c r="S3" s="138"/>
      <c r="T3" s="281" t="s">
        <v>61</v>
      </c>
      <c r="U3" s="281"/>
    </row>
    <row r="4" spans="1:21" s="243" customFormat="1" ht="13.5">
      <c r="A4" s="138"/>
      <c r="B4" s="139" t="s">
        <v>62</v>
      </c>
      <c r="C4" s="139" t="s">
        <v>0</v>
      </c>
      <c r="D4" s="28"/>
      <c r="E4" s="139" t="str">
        <f>B4</f>
        <v>דצמבר 2023</v>
      </c>
      <c r="F4" s="139" t="str">
        <f>C4</f>
        <v>יוני 2024</v>
      </c>
      <c r="G4" s="28"/>
      <c r="H4" s="139" t="str">
        <f>B4</f>
        <v>דצמבר 2023</v>
      </c>
      <c r="I4" s="139" t="str">
        <f>C4</f>
        <v>יוני 2024</v>
      </c>
      <c r="J4" s="28"/>
      <c r="K4" s="139" t="str">
        <f>B4</f>
        <v>דצמבר 2023</v>
      </c>
      <c r="L4" s="139" t="str">
        <f>C4</f>
        <v>יוני 2024</v>
      </c>
      <c r="M4" s="28"/>
      <c r="N4" s="139" t="str">
        <f>B4</f>
        <v>דצמבר 2023</v>
      </c>
      <c r="O4" s="139" t="str">
        <f>C4</f>
        <v>יוני 2024</v>
      </c>
      <c r="P4" s="28"/>
      <c r="Q4" s="139" t="str">
        <f>B4</f>
        <v>דצמבר 2023</v>
      </c>
      <c r="R4" s="139" t="str">
        <f>C4</f>
        <v>יוני 2024</v>
      </c>
      <c r="S4" s="28"/>
      <c r="T4" s="139" t="str">
        <f>B4</f>
        <v>דצמבר 2023</v>
      </c>
      <c r="U4" s="139" t="str">
        <f>C4</f>
        <v>יוני 2024</v>
      </c>
    </row>
    <row r="5" spans="1:21" s="243" customFormat="1" ht="15">
      <c r="A5" s="29" t="s">
        <v>78</v>
      </c>
      <c r="B5" s="30">
        <v>53892</v>
      </c>
      <c r="C5" s="30">
        <v>58151</v>
      </c>
      <c r="D5" s="30"/>
      <c r="E5" s="30">
        <v>52641</v>
      </c>
      <c r="F5" s="30">
        <v>55596</v>
      </c>
      <c r="G5" s="30"/>
      <c r="H5" s="30">
        <v>28890</v>
      </c>
      <c r="I5" s="30">
        <v>30708</v>
      </c>
      <c r="J5" s="30"/>
      <c r="K5" s="30">
        <v>28434</v>
      </c>
      <c r="L5" s="30">
        <v>30252</v>
      </c>
      <c r="M5" s="30"/>
      <c r="N5" s="30">
        <v>12292</v>
      </c>
      <c r="O5" s="30">
        <v>12834</v>
      </c>
      <c r="P5" s="30"/>
      <c r="Q5" s="30">
        <v>1366.1</v>
      </c>
      <c r="R5" s="30">
        <v>1432.4</v>
      </c>
      <c r="S5" s="30"/>
      <c r="T5" s="30">
        <v>188973.4</v>
      </c>
      <c r="U5" s="30">
        <v>188973.4</v>
      </c>
    </row>
    <row r="6" spans="1:21" s="243" customFormat="1" ht="15">
      <c r="A6" s="29" t="s">
        <v>79</v>
      </c>
      <c r="B6" s="30">
        <v>14141</v>
      </c>
      <c r="C6" s="30">
        <v>14525</v>
      </c>
      <c r="D6" s="30"/>
      <c r="E6" s="30">
        <v>13338</v>
      </c>
      <c r="F6" s="30">
        <v>13680</v>
      </c>
      <c r="G6" s="30"/>
      <c r="H6" s="30">
        <v>7469</v>
      </c>
      <c r="I6" s="30">
        <v>7692</v>
      </c>
      <c r="J6" s="30"/>
      <c r="K6" s="30">
        <v>8366</v>
      </c>
      <c r="L6" s="30">
        <v>9289</v>
      </c>
      <c r="M6" s="30"/>
      <c r="N6" s="30">
        <v>3569</v>
      </c>
      <c r="O6" s="30">
        <v>3038</v>
      </c>
      <c r="P6" s="30"/>
      <c r="Q6" s="30">
        <v>365.8</v>
      </c>
      <c r="R6" s="30">
        <v>361.3</v>
      </c>
      <c r="S6" s="30"/>
      <c r="T6" s="30">
        <v>48585.3</v>
      </c>
      <c r="U6" s="30">
        <v>48585.3</v>
      </c>
    </row>
    <row r="7" spans="1:21" s="243" customFormat="1" ht="27">
      <c r="A7" s="29" t="s">
        <v>64</v>
      </c>
      <c r="B7" s="30">
        <v>68033</v>
      </c>
      <c r="C7" s="30">
        <v>72676</v>
      </c>
      <c r="D7" s="30"/>
      <c r="E7" s="30">
        <v>65979</v>
      </c>
      <c r="F7" s="30">
        <v>69276</v>
      </c>
      <c r="G7" s="30"/>
      <c r="H7" s="30">
        <v>36359</v>
      </c>
      <c r="I7" s="30">
        <v>38400</v>
      </c>
      <c r="J7" s="30"/>
      <c r="K7" s="30">
        <v>36800</v>
      </c>
      <c r="L7" s="30">
        <v>39541</v>
      </c>
      <c r="M7" s="30"/>
      <c r="N7" s="30">
        <v>15861</v>
      </c>
      <c r="O7" s="30">
        <v>15872</v>
      </c>
      <c r="P7" s="30"/>
      <c r="Q7" s="30">
        <v>1731.9</v>
      </c>
      <c r="R7" s="30">
        <v>1793.7</v>
      </c>
      <c r="S7" s="30"/>
      <c r="T7" s="30">
        <v>237558.7</v>
      </c>
      <c r="U7" s="30">
        <v>237558.7</v>
      </c>
    </row>
    <row r="8" spans="1:21" s="243" customFormat="1" ht="13.5">
      <c r="A8" s="29"/>
      <c r="B8" s="30"/>
      <c r="C8" s="30"/>
      <c r="D8" s="30"/>
      <c r="E8" s="30"/>
      <c r="F8" s="30"/>
      <c r="G8" s="30"/>
      <c r="H8" s="30"/>
      <c r="I8" s="30"/>
      <c r="J8" s="30"/>
      <c r="K8" s="30"/>
      <c r="L8" s="30"/>
      <c r="M8" s="30"/>
      <c r="N8" s="30"/>
      <c r="O8" s="30"/>
      <c r="P8" s="30"/>
      <c r="Q8" s="30"/>
      <c r="R8" s="30"/>
      <c r="S8" s="30"/>
      <c r="T8" s="30"/>
      <c r="U8" s="30"/>
    </row>
    <row r="9" spans="1:21" s="243" customFormat="1" ht="13.5">
      <c r="A9" s="29" t="s">
        <v>65</v>
      </c>
      <c r="B9" s="30">
        <v>426399</v>
      </c>
      <c r="C9" s="30">
        <v>442762</v>
      </c>
      <c r="D9" s="30"/>
      <c r="E9" s="30">
        <v>403897</v>
      </c>
      <c r="F9" s="30">
        <v>428028</v>
      </c>
      <c r="G9" s="30"/>
      <c r="H9" s="30">
        <v>245154</v>
      </c>
      <c r="I9" s="30">
        <v>260232</v>
      </c>
      <c r="J9" s="30"/>
      <c r="K9" s="30">
        <v>252842</v>
      </c>
      <c r="L9" s="30">
        <v>265789</v>
      </c>
      <c r="M9" s="30"/>
      <c r="N9" s="30">
        <v>97053</v>
      </c>
      <c r="O9" s="30">
        <v>100468</v>
      </c>
      <c r="P9" s="30"/>
      <c r="Q9" s="30">
        <v>11742.4</v>
      </c>
      <c r="R9" s="30">
        <v>12080.5</v>
      </c>
      <c r="S9" s="30"/>
      <c r="T9" s="30">
        <v>1509359.5</v>
      </c>
      <c r="U9" s="30">
        <v>1509359.5</v>
      </c>
    </row>
    <row r="10" spans="1:21" s="243" customFormat="1" ht="27">
      <c r="A10" s="29" t="s">
        <v>66</v>
      </c>
      <c r="B10" s="30">
        <v>711900</v>
      </c>
      <c r="C10" s="30">
        <v>733311</v>
      </c>
      <c r="D10" s="30"/>
      <c r="E10" s="30">
        <v>689175</v>
      </c>
      <c r="F10" s="30">
        <v>702237</v>
      </c>
      <c r="G10" s="30"/>
      <c r="H10" s="30">
        <v>395711</v>
      </c>
      <c r="I10" s="30">
        <v>403819</v>
      </c>
      <c r="J10" s="30"/>
      <c r="K10" s="30">
        <v>458835</v>
      </c>
      <c r="L10" s="30">
        <v>473479.08</v>
      </c>
      <c r="M10" s="30"/>
      <c r="N10" s="30">
        <v>215193</v>
      </c>
      <c r="O10" s="30">
        <v>227517</v>
      </c>
      <c r="P10" s="30"/>
      <c r="Q10" s="30">
        <v>22467.3</v>
      </c>
      <c r="R10" s="30">
        <v>22918.5</v>
      </c>
      <c r="S10" s="30"/>
      <c r="T10" s="30">
        <v>2563281.58</v>
      </c>
      <c r="U10" s="30">
        <v>2563281.58</v>
      </c>
    </row>
    <row r="11" spans="1:21" s="243" customFormat="1" ht="15">
      <c r="A11" s="29" t="s">
        <v>80</v>
      </c>
      <c r="B11" s="30">
        <v>54.69</v>
      </c>
      <c r="C11" s="30">
        <v>0</v>
      </c>
      <c r="D11" s="30"/>
      <c r="E11" s="30">
        <v>55.255631733594498</v>
      </c>
      <c r="F11" s="30">
        <v>0</v>
      </c>
      <c r="G11" s="30"/>
      <c r="H11" s="30">
        <v>58.1009878421373</v>
      </c>
      <c r="I11" s="30">
        <v>0</v>
      </c>
      <c r="J11" s="30"/>
      <c r="K11" s="30">
        <v>52.931446455731802</v>
      </c>
      <c r="L11" s="30">
        <v>0</v>
      </c>
      <c r="M11" s="30"/>
      <c r="N11" s="30">
        <v>42.499059000000003</v>
      </c>
      <c r="O11" s="30">
        <v>0</v>
      </c>
      <c r="P11" s="30"/>
      <c r="Q11" s="30">
        <v>51.45</v>
      </c>
      <c r="R11" s="30">
        <v>0</v>
      </c>
      <c r="S11" s="30"/>
      <c r="T11" s="30">
        <v>0</v>
      </c>
      <c r="U11" s="30">
        <v>0</v>
      </c>
    </row>
    <row r="12" spans="1:21" s="243" customFormat="1" ht="13.5">
      <c r="A12" s="29" t="s">
        <v>67</v>
      </c>
      <c r="B12" s="30">
        <v>5834</v>
      </c>
      <c r="C12" s="30">
        <v>7768</v>
      </c>
      <c r="D12" s="30"/>
      <c r="E12" s="30">
        <v>4245</v>
      </c>
      <c r="F12" s="30">
        <v>4871</v>
      </c>
      <c r="G12" s="30"/>
      <c r="H12" s="30">
        <v>4209</v>
      </c>
      <c r="I12" s="30">
        <v>5738</v>
      </c>
      <c r="J12" s="30"/>
      <c r="K12" s="30">
        <v>1957</v>
      </c>
      <c r="L12" s="30">
        <v>1820</v>
      </c>
      <c r="M12" s="30"/>
      <c r="N12" s="30">
        <v>886</v>
      </c>
      <c r="O12" s="30">
        <v>1259</v>
      </c>
      <c r="P12" s="30"/>
      <c r="Q12" s="30">
        <v>15.4</v>
      </c>
      <c r="R12" s="30">
        <v>44.3</v>
      </c>
      <c r="S12" s="30"/>
      <c r="T12" s="30">
        <v>21500.3</v>
      </c>
      <c r="U12" s="30">
        <v>21500.3</v>
      </c>
    </row>
    <row r="13" spans="1:21" s="243" customFormat="1" ht="13.5">
      <c r="A13" s="29" t="s">
        <v>68</v>
      </c>
      <c r="B13" s="30">
        <v>29943</v>
      </c>
      <c r="C13" s="30">
        <v>32562</v>
      </c>
      <c r="D13" s="30"/>
      <c r="E13" s="30">
        <v>29710</v>
      </c>
      <c r="F13" s="30">
        <v>31963</v>
      </c>
      <c r="G13" s="30"/>
      <c r="H13" s="30">
        <v>20406</v>
      </c>
      <c r="I13" s="30">
        <v>21710</v>
      </c>
      <c r="J13" s="30"/>
      <c r="K13" s="30">
        <v>20641</v>
      </c>
      <c r="L13" s="30">
        <v>22199</v>
      </c>
      <c r="M13" s="30"/>
      <c r="N13" s="30">
        <v>10360</v>
      </c>
      <c r="O13" s="30">
        <v>11419</v>
      </c>
      <c r="P13" s="30"/>
      <c r="Q13" s="30">
        <v>1276.8</v>
      </c>
      <c r="R13" s="30">
        <v>1366.8</v>
      </c>
      <c r="S13" s="30"/>
      <c r="T13" s="30">
        <v>121219.8</v>
      </c>
      <c r="U13" s="30">
        <v>121219.8</v>
      </c>
    </row>
    <row r="14" spans="1:21" s="243" customFormat="1" ht="13.5">
      <c r="A14" s="29" t="s">
        <v>69</v>
      </c>
      <c r="B14" s="30">
        <v>462176</v>
      </c>
      <c r="C14" s="30">
        <v>483092</v>
      </c>
      <c r="D14" s="30"/>
      <c r="E14" s="30">
        <v>437852</v>
      </c>
      <c r="F14" s="30">
        <v>464862</v>
      </c>
      <c r="G14" s="30"/>
      <c r="H14" s="30">
        <v>269769</v>
      </c>
      <c r="I14" s="30">
        <v>287680</v>
      </c>
      <c r="J14" s="30"/>
      <c r="K14" s="30">
        <v>275440</v>
      </c>
      <c r="L14" s="30">
        <v>289808</v>
      </c>
      <c r="M14" s="30"/>
      <c r="N14" s="30">
        <v>108299</v>
      </c>
      <c r="O14" s="30">
        <v>113146</v>
      </c>
      <c r="P14" s="30"/>
      <c r="Q14" s="30">
        <v>13034.6</v>
      </c>
      <c r="R14" s="30">
        <v>13491.6</v>
      </c>
      <c r="S14" s="30"/>
      <c r="T14" s="30">
        <v>1652079.6</v>
      </c>
      <c r="U14" s="30">
        <v>1652079.6</v>
      </c>
    </row>
    <row r="15" spans="1:21" s="243" customFormat="1" ht="13.5">
      <c r="A15" s="29"/>
      <c r="B15" s="30"/>
      <c r="C15" s="30"/>
      <c r="D15" s="30"/>
      <c r="E15" s="30"/>
      <c r="F15" s="30"/>
      <c r="G15" s="30"/>
      <c r="H15" s="30"/>
      <c r="I15" s="30"/>
      <c r="J15" s="30"/>
      <c r="K15" s="30"/>
      <c r="L15" s="30"/>
      <c r="M15" s="30"/>
      <c r="N15" s="30"/>
      <c r="O15" s="30"/>
      <c r="P15" s="30"/>
      <c r="Q15" s="30"/>
      <c r="R15" s="30"/>
      <c r="S15" s="30"/>
      <c r="T15" s="30"/>
      <c r="U15" s="30"/>
    </row>
    <row r="16" spans="1:21" s="243" customFormat="1" ht="13.5">
      <c r="A16" s="29"/>
      <c r="B16" s="278" t="s">
        <v>23</v>
      </c>
      <c r="C16" s="278"/>
      <c r="D16" s="278"/>
      <c r="E16" s="278"/>
      <c r="F16" s="278"/>
      <c r="G16" s="278"/>
      <c r="H16" s="278"/>
      <c r="I16" s="278"/>
      <c r="J16" s="278"/>
      <c r="K16" s="278"/>
      <c r="L16" s="278"/>
      <c r="M16" s="278"/>
      <c r="N16" s="278"/>
      <c r="O16" s="278"/>
      <c r="P16" s="278"/>
      <c r="Q16" s="278"/>
      <c r="R16" s="278"/>
      <c r="S16" s="278"/>
      <c r="T16" s="278"/>
      <c r="U16" s="278"/>
    </row>
    <row r="17" spans="1:21" s="243" customFormat="1" ht="13.5">
      <c r="A17" s="31" t="s">
        <v>70</v>
      </c>
      <c r="B17" s="32">
        <v>11.66</v>
      </c>
      <c r="C17" s="32">
        <v>12.04</v>
      </c>
      <c r="D17" s="32"/>
      <c r="E17" s="32">
        <v>12.02</v>
      </c>
      <c r="F17" s="32">
        <v>11.96</v>
      </c>
      <c r="G17" s="32"/>
      <c r="H17" s="32">
        <v>10.709172333185901</v>
      </c>
      <c r="I17" s="32">
        <v>10.67</v>
      </c>
      <c r="J17" s="32"/>
      <c r="K17" s="32">
        <v>10.32</v>
      </c>
      <c r="L17" s="32">
        <v>10.44</v>
      </c>
      <c r="M17" s="32"/>
      <c r="N17" s="32">
        <v>11.35</v>
      </c>
      <c r="O17" s="32">
        <v>11.34</v>
      </c>
      <c r="P17" s="32"/>
      <c r="Q17" s="32">
        <v>10.48</v>
      </c>
      <c r="R17" s="32">
        <v>10.62</v>
      </c>
      <c r="S17" s="32"/>
      <c r="T17" s="32">
        <v>10.98</v>
      </c>
      <c r="U17" s="32">
        <v>11.6</v>
      </c>
    </row>
    <row r="18" spans="1:21" s="243" customFormat="1" ht="13.5">
      <c r="A18" s="31" t="s">
        <v>71</v>
      </c>
      <c r="B18" s="32">
        <v>14.72</v>
      </c>
      <c r="C18" s="32">
        <v>15.04</v>
      </c>
      <c r="D18" s="32"/>
      <c r="E18" s="32">
        <v>15.07</v>
      </c>
      <c r="F18" s="32">
        <v>14.9</v>
      </c>
      <c r="G18" s="32"/>
      <c r="H18" s="32">
        <v>13.478166323482</v>
      </c>
      <c r="I18" s="32">
        <v>13.35</v>
      </c>
      <c r="J18" s="32"/>
      <c r="K18" s="32">
        <v>13.36</v>
      </c>
      <c r="L18" s="32">
        <v>13.64</v>
      </c>
      <c r="M18" s="32"/>
      <c r="N18" s="32">
        <v>14.645565</v>
      </c>
      <c r="O18" s="32">
        <v>14.027893000000001</v>
      </c>
      <c r="P18" s="32"/>
      <c r="Q18" s="32">
        <v>13.29</v>
      </c>
      <c r="R18" s="32">
        <v>13.29</v>
      </c>
      <c r="S18" s="32"/>
      <c r="T18" s="32">
        <v>14.03</v>
      </c>
      <c r="U18" s="32">
        <v>14.59</v>
      </c>
    </row>
    <row r="19" spans="1:21" s="243" customFormat="1" ht="13.5">
      <c r="A19" s="29"/>
      <c r="B19" s="33"/>
      <c r="C19" s="33"/>
      <c r="D19" s="33"/>
      <c r="E19" s="33"/>
      <c r="F19" s="33"/>
      <c r="G19" s="33"/>
      <c r="H19" s="33"/>
      <c r="I19" s="33"/>
      <c r="J19" s="33"/>
      <c r="K19" s="33"/>
      <c r="L19" s="33"/>
      <c r="M19" s="33"/>
      <c r="N19" s="33"/>
      <c r="O19" s="33"/>
      <c r="P19" s="33"/>
      <c r="Q19" s="33"/>
      <c r="R19" s="33"/>
      <c r="S19" s="33"/>
      <c r="T19" s="33"/>
      <c r="U19" s="33"/>
    </row>
    <row r="20" spans="1:21" s="243" customFormat="1" ht="35.25" customHeight="1">
      <c r="A20" s="34" t="s">
        <v>72</v>
      </c>
      <c r="B20" s="33">
        <v>10.220000000000001</v>
      </c>
      <c r="C20" s="33">
        <v>10.23</v>
      </c>
      <c r="D20" s="33"/>
      <c r="E20" s="33">
        <v>10.23</v>
      </c>
      <c r="F20" s="33">
        <v>10.23</v>
      </c>
      <c r="G20" s="33"/>
      <c r="H20" s="33">
        <v>9.1999999999999993</v>
      </c>
      <c r="I20" s="33">
        <v>9.19</v>
      </c>
      <c r="J20" s="33"/>
      <c r="K20" s="33">
        <v>9.6</v>
      </c>
      <c r="L20" s="33">
        <v>9.6</v>
      </c>
      <c r="M20" s="33"/>
      <c r="N20" s="33">
        <v>9.24</v>
      </c>
      <c r="O20" s="33">
        <v>9.24</v>
      </c>
      <c r="P20" s="33"/>
      <c r="Q20" s="33">
        <v>9.5</v>
      </c>
      <c r="R20" s="33">
        <v>9.5</v>
      </c>
      <c r="S20" s="33"/>
      <c r="T20" s="33"/>
      <c r="U20" s="33"/>
    </row>
    <row r="21" spans="1:21" s="243" customFormat="1" ht="23.25" customHeight="1">
      <c r="A21" s="29" t="s">
        <v>73</v>
      </c>
      <c r="B21" s="33">
        <v>13.5</v>
      </c>
      <c r="C21" s="33">
        <v>13.5</v>
      </c>
      <c r="D21" s="33"/>
      <c r="E21" s="33">
        <v>13.5</v>
      </c>
      <c r="F21" s="33">
        <v>13.5</v>
      </c>
      <c r="G21" s="33"/>
      <c r="H21" s="33">
        <v>12.5</v>
      </c>
      <c r="I21" s="33">
        <v>12.5</v>
      </c>
      <c r="J21" s="33"/>
      <c r="K21" s="33">
        <v>12.5</v>
      </c>
      <c r="L21" s="33">
        <v>12.5</v>
      </c>
      <c r="M21" s="33"/>
      <c r="N21" s="33">
        <v>12.5</v>
      </c>
      <c r="O21" s="33">
        <v>12.5</v>
      </c>
      <c r="P21" s="33"/>
      <c r="Q21" s="33">
        <v>12.5</v>
      </c>
      <c r="R21" s="33">
        <v>12.5</v>
      </c>
      <c r="S21" s="33"/>
      <c r="T21" s="33"/>
      <c r="U21" s="33"/>
    </row>
    <row r="22" spans="1:21" ht="15">
      <c r="A22" s="23"/>
      <c r="B22" s="22"/>
      <c r="C22" s="22"/>
      <c r="D22" s="22"/>
      <c r="E22" s="22"/>
      <c r="F22" s="22"/>
      <c r="G22" s="22"/>
      <c r="H22" s="22"/>
      <c r="I22" s="22"/>
      <c r="J22" s="22"/>
      <c r="K22" s="22"/>
      <c r="L22" s="22"/>
      <c r="M22" s="22"/>
      <c r="N22" s="22"/>
      <c r="O22" s="22"/>
      <c r="P22" s="22"/>
      <c r="Q22" s="22"/>
      <c r="R22" s="22"/>
      <c r="S22" s="22"/>
      <c r="T22" s="22"/>
      <c r="U22" s="22"/>
    </row>
    <row r="23" spans="1:21" s="244" customFormat="1" ht="12">
      <c r="A23" s="24" t="s">
        <v>74</v>
      </c>
      <c r="B23" s="42"/>
      <c r="C23" s="42"/>
      <c r="D23" s="42"/>
      <c r="E23" s="42"/>
      <c r="F23" s="42"/>
      <c r="G23" s="42"/>
      <c r="H23" s="42"/>
      <c r="I23" s="42"/>
      <c r="J23" s="42"/>
      <c r="K23" s="42"/>
      <c r="L23" s="42"/>
      <c r="M23" s="42"/>
      <c r="N23" s="42"/>
      <c r="O23" s="42"/>
      <c r="P23" s="42"/>
      <c r="Q23" s="42"/>
      <c r="R23" s="42"/>
      <c r="S23" s="42"/>
      <c r="T23" s="42"/>
      <c r="U23" s="42"/>
    </row>
    <row r="24" spans="1:21" s="244" customFormat="1" ht="12">
      <c r="A24" s="24" t="s">
        <v>75</v>
      </c>
      <c r="B24" s="42"/>
      <c r="C24" s="42"/>
      <c r="D24" s="42"/>
      <c r="E24" s="42"/>
      <c r="F24" s="42"/>
      <c r="G24" s="42"/>
      <c r="H24" s="42"/>
      <c r="I24" s="42"/>
      <c r="J24" s="42"/>
      <c r="K24" s="42"/>
      <c r="L24" s="42"/>
      <c r="M24" s="42"/>
      <c r="N24" s="42"/>
      <c r="O24" s="42"/>
      <c r="P24" s="42"/>
      <c r="Q24" s="42"/>
      <c r="R24" s="42"/>
      <c r="S24" s="42"/>
      <c r="T24" s="42"/>
      <c r="U24" s="42"/>
    </row>
    <row r="25" spans="1:21" s="244" customFormat="1" ht="12">
      <c r="A25" s="24" t="s">
        <v>76</v>
      </c>
      <c r="B25" s="42"/>
      <c r="C25" s="42"/>
      <c r="D25" s="42"/>
      <c r="E25" s="42"/>
      <c r="F25" s="42"/>
      <c r="G25" s="42"/>
      <c r="H25" s="42"/>
      <c r="I25" s="42"/>
      <c r="J25" s="42"/>
      <c r="K25" s="42"/>
      <c r="L25" s="42"/>
      <c r="M25" s="42"/>
      <c r="N25" s="42"/>
      <c r="O25" s="42"/>
      <c r="P25" s="42"/>
      <c r="Q25" s="42"/>
      <c r="R25" s="42"/>
      <c r="S25" s="42"/>
      <c r="T25" s="42"/>
      <c r="U25" s="42"/>
    </row>
    <row r="26" spans="1:21" s="244" customFormat="1" ht="12">
      <c r="A26" s="25" t="s">
        <v>77</v>
      </c>
      <c r="B26" s="42"/>
      <c r="C26" s="42"/>
      <c r="D26" s="42"/>
      <c r="E26" s="42"/>
      <c r="F26" s="42"/>
      <c r="G26" s="42"/>
      <c r="H26" s="42"/>
      <c r="I26" s="42"/>
      <c r="J26" s="42"/>
      <c r="K26" s="42"/>
      <c r="L26" s="42"/>
      <c r="M26" s="42"/>
      <c r="N26" s="42"/>
      <c r="O26" s="42"/>
      <c r="P26" s="42"/>
      <c r="Q26" s="42"/>
      <c r="R26" s="42"/>
      <c r="S26" s="42"/>
      <c r="T26" s="42"/>
      <c r="U26" s="42"/>
    </row>
  </sheetData>
  <mergeCells count="10">
    <mergeCell ref="B16:U16"/>
    <mergeCell ref="A1:U1"/>
    <mergeCell ref="A2:U2"/>
    <mergeCell ref="B3:C3"/>
    <mergeCell ref="E3:F3"/>
    <mergeCell ref="H3:I3"/>
    <mergeCell ref="K3:L3"/>
    <mergeCell ref="N3:O3"/>
    <mergeCell ref="Q3:R3"/>
    <mergeCell ref="T3:U3"/>
  </mergeCells>
  <pageMargins left="0.70866141732283472" right="0.70866141732283472" top="0.74803149606299213" bottom="0.74803149606299213" header="0.31496062992125984" footer="0.31496062992125984"/>
  <pageSetup paperSize="9" scale="6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9"/>
  <sheetViews>
    <sheetView rightToLeft="1" workbookViewId="0">
      <selection sqref="A1:U18"/>
    </sheetView>
  </sheetViews>
  <sheetFormatPr defaultRowHeight="15"/>
  <cols>
    <col min="1" max="1" width="28.125" style="35" customWidth="1"/>
    <col min="2" max="3" width="8.25" style="35" customWidth="1"/>
    <col min="4" max="4" width="5" style="35" customWidth="1"/>
    <col min="5" max="6" width="8.25" style="35" customWidth="1"/>
    <col min="7" max="7" width="5" style="35" customWidth="1"/>
    <col min="8" max="9" width="8.25" style="35" customWidth="1"/>
    <col min="10" max="10" width="5" style="35" customWidth="1"/>
    <col min="11" max="12" width="8.25" style="35" customWidth="1"/>
    <col min="13" max="13" width="5" style="35" customWidth="1"/>
    <col min="14" max="15" width="8.25" style="35" customWidth="1"/>
    <col min="16" max="16" width="5" style="35" customWidth="1"/>
    <col min="17" max="18" width="8.25" style="35" customWidth="1"/>
    <col min="19" max="19" width="5" style="35" customWidth="1"/>
    <col min="20" max="21" width="8.25" style="35" customWidth="1"/>
    <col min="22" max="16384" width="9" style="35"/>
  </cols>
  <sheetData>
    <row r="1" spans="1:22" ht="18.75">
      <c r="A1" s="284" t="s">
        <v>247</v>
      </c>
      <c r="B1" s="284"/>
      <c r="C1" s="284"/>
      <c r="D1" s="284"/>
      <c r="E1" s="284"/>
      <c r="F1" s="284"/>
      <c r="G1" s="284"/>
      <c r="H1" s="284"/>
      <c r="I1" s="284"/>
      <c r="J1" s="284"/>
      <c r="K1" s="284"/>
      <c r="L1" s="284"/>
      <c r="M1" s="284"/>
      <c r="N1" s="284"/>
      <c r="O1" s="284"/>
      <c r="P1" s="284"/>
      <c r="Q1" s="284"/>
      <c r="R1" s="284"/>
      <c r="S1" s="284"/>
      <c r="T1" s="284"/>
      <c r="U1" s="284"/>
    </row>
    <row r="2" spans="1:22" ht="18.75">
      <c r="A2" s="285" t="s">
        <v>259</v>
      </c>
      <c r="B2" s="285"/>
      <c r="C2" s="285"/>
      <c r="D2" s="285"/>
      <c r="E2" s="285"/>
      <c r="F2" s="285"/>
      <c r="G2" s="285"/>
      <c r="H2" s="285"/>
      <c r="I2" s="285"/>
      <c r="J2" s="285"/>
      <c r="K2" s="285"/>
      <c r="L2" s="285"/>
      <c r="M2" s="285"/>
      <c r="N2" s="285"/>
      <c r="O2" s="285"/>
      <c r="P2" s="285"/>
      <c r="Q2" s="285"/>
      <c r="R2" s="285"/>
      <c r="S2" s="285"/>
      <c r="T2" s="285"/>
      <c r="U2" s="285"/>
    </row>
    <row r="3" spans="1:22" s="245" customFormat="1" ht="13.5">
      <c r="A3" s="26"/>
      <c r="B3" s="286" t="s">
        <v>24</v>
      </c>
      <c r="C3" s="286"/>
      <c r="D3" s="26"/>
      <c r="E3" s="286" t="s">
        <v>25</v>
      </c>
      <c r="F3" s="286"/>
      <c r="G3" s="26"/>
      <c r="H3" s="286" t="s">
        <v>27</v>
      </c>
      <c r="I3" s="286"/>
      <c r="J3" s="26"/>
      <c r="K3" s="286" t="s">
        <v>26</v>
      </c>
      <c r="L3" s="286"/>
      <c r="M3" s="26"/>
      <c r="N3" s="286" t="s">
        <v>28</v>
      </c>
      <c r="O3" s="286"/>
      <c r="P3" s="26"/>
      <c r="Q3" s="286" t="s">
        <v>29</v>
      </c>
      <c r="R3" s="286"/>
      <c r="S3" s="26"/>
      <c r="T3" s="286" t="s">
        <v>61</v>
      </c>
      <c r="U3" s="286"/>
    </row>
    <row r="4" spans="1:22" s="245" customFormat="1" ht="13.5">
      <c r="A4" s="26"/>
      <c r="B4" s="139" t="s">
        <v>62</v>
      </c>
      <c r="C4" s="139" t="s">
        <v>0</v>
      </c>
      <c r="D4" s="27"/>
      <c r="E4" s="139" t="str">
        <f>B4</f>
        <v>דצמבר 2023</v>
      </c>
      <c r="F4" s="139" t="str">
        <f>C4</f>
        <v>יוני 2024</v>
      </c>
      <c r="G4" s="27"/>
      <c r="H4" s="139" t="str">
        <f>B4</f>
        <v>דצמבר 2023</v>
      </c>
      <c r="I4" s="139" t="str">
        <f>C4</f>
        <v>יוני 2024</v>
      </c>
      <c r="J4" s="28"/>
      <c r="K4" s="139" t="str">
        <f>B4</f>
        <v>דצמבר 2023</v>
      </c>
      <c r="L4" s="139" t="str">
        <f>C4</f>
        <v>יוני 2024</v>
      </c>
      <c r="M4" s="28"/>
      <c r="N4" s="139" t="str">
        <f>B4</f>
        <v>דצמבר 2023</v>
      </c>
      <c r="O4" s="139" t="str">
        <f>C4</f>
        <v>יוני 2024</v>
      </c>
      <c r="P4" s="28"/>
      <c r="Q4" s="139" t="str">
        <f>B4</f>
        <v>דצמבר 2023</v>
      </c>
      <c r="R4" s="139" t="str">
        <f>C4</f>
        <v>יוני 2024</v>
      </c>
      <c r="S4" s="28"/>
      <c r="T4" s="139" t="str">
        <f>B4</f>
        <v>דצמבר 2023</v>
      </c>
      <c r="U4" s="139" t="str">
        <f>C4</f>
        <v>יוני 2024</v>
      </c>
      <c r="V4" s="246"/>
    </row>
    <row r="5" spans="1:22" s="245" customFormat="1" ht="13.5">
      <c r="A5" s="26"/>
      <c r="B5" s="282" t="s">
        <v>63</v>
      </c>
      <c r="C5" s="282"/>
      <c r="D5" s="282"/>
      <c r="E5" s="282"/>
      <c r="F5" s="282"/>
      <c r="G5" s="282"/>
      <c r="H5" s="282"/>
      <c r="I5" s="282"/>
      <c r="J5" s="282"/>
      <c r="K5" s="282"/>
      <c r="L5" s="282"/>
      <c r="M5" s="282"/>
      <c r="N5" s="282"/>
      <c r="O5" s="282"/>
      <c r="P5" s="282"/>
      <c r="Q5" s="282"/>
      <c r="R5" s="282"/>
      <c r="S5" s="282"/>
      <c r="T5" s="282"/>
      <c r="U5" s="282"/>
    </row>
    <row r="6" spans="1:22" s="245" customFormat="1" ht="13.5">
      <c r="A6" s="26" t="s">
        <v>81</v>
      </c>
      <c r="B6" s="36">
        <v>53892</v>
      </c>
      <c r="C6" s="36">
        <v>58151</v>
      </c>
      <c r="D6" s="36"/>
      <c r="E6" s="36">
        <v>52641</v>
      </c>
      <c r="F6" s="36">
        <v>55596</v>
      </c>
      <c r="G6" s="36"/>
      <c r="H6" s="36">
        <v>28890</v>
      </c>
      <c r="I6" s="36">
        <v>30708</v>
      </c>
      <c r="J6" s="36"/>
      <c r="K6" s="36">
        <v>28434</v>
      </c>
      <c r="L6" s="36">
        <v>30252</v>
      </c>
      <c r="M6" s="36"/>
      <c r="N6" s="36">
        <v>12292</v>
      </c>
      <c r="O6" s="36">
        <v>12834</v>
      </c>
      <c r="P6" s="36"/>
      <c r="Q6" s="36">
        <v>1366.1</v>
      </c>
      <c r="R6" s="36">
        <v>1432.4</v>
      </c>
      <c r="S6" s="36"/>
      <c r="T6" s="36">
        <v>177515.1</v>
      </c>
      <c r="U6" s="36">
        <v>188973.4</v>
      </c>
    </row>
    <row r="7" spans="1:22" s="245" customFormat="1" ht="13.5">
      <c r="A7" s="26"/>
      <c r="B7" s="36"/>
      <c r="C7" s="36"/>
      <c r="D7" s="36"/>
      <c r="E7" s="36"/>
      <c r="F7" s="36"/>
      <c r="G7" s="36"/>
      <c r="H7" s="36"/>
      <c r="I7" s="36"/>
      <c r="J7" s="36"/>
      <c r="K7" s="36"/>
      <c r="L7" s="36"/>
      <c r="M7" s="36"/>
      <c r="N7" s="36"/>
      <c r="O7" s="36"/>
      <c r="P7" s="36"/>
      <c r="Q7" s="36"/>
      <c r="R7" s="36"/>
      <c r="S7" s="36"/>
      <c r="T7" s="36"/>
      <c r="U7" s="36"/>
    </row>
    <row r="8" spans="1:22" s="245" customFormat="1" ht="13.5">
      <c r="A8" s="26" t="s">
        <v>82</v>
      </c>
      <c r="B8" s="36">
        <v>682277</v>
      </c>
      <c r="C8" s="36">
        <v>685965</v>
      </c>
      <c r="D8" s="36"/>
      <c r="E8" s="36">
        <v>648724</v>
      </c>
      <c r="F8" s="36">
        <v>654067</v>
      </c>
      <c r="G8" s="36"/>
      <c r="H8" s="36">
        <v>381827</v>
      </c>
      <c r="I8" s="36">
        <v>389585</v>
      </c>
      <c r="J8" s="36"/>
      <c r="K8" s="36">
        <v>442835</v>
      </c>
      <c r="L8" s="36">
        <v>456243</v>
      </c>
      <c r="M8" s="36"/>
      <c r="N8" s="36">
        <v>217965</v>
      </c>
      <c r="O8" s="36">
        <v>230385</v>
      </c>
      <c r="P8" s="36"/>
      <c r="Q8" s="36">
        <v>21980.400000000001</v>
      </c>
      <c r="R8" s="36">
        <v>22335.599999999999</v>
      </c>
      <c r="S8" s="36"/>
      <c r="T8" s="36">
        <v>2395608.4</v>
      </c>
      <c r="U8" s="36">
        <v>2438580.6</v>
      </c>
    </row>
    <row r="9" spans="1:22" s="245" customFormat="1" ht="13.5">
      <c r="A9" s="26" t="s">
        <v>83</v>
      </c>
      <c r="B9" s="36">
        <v>42010</v>
      </c>
      <c r="C9" s="36">
        <v>53283</v>
      </c>
      <c r="D9" s="36"/>
      <c r="E9" s="36">
        <v>27683</v>
      </c>
      <c r="F9" s="36">
        <v>26858</v>
      </c>
      <c r="G9" s="36"/>
      <c r="H9" s="36">
        <v>9448</v>
      </c>
      <c r="I9" s="36">
        <v>11036</v>
      </c>
      <c r="J9" s="36"/>
      <c r="K9" s="36">
        <v>8615</v>
      </c>
      <c r="L9" s="36">
        <v>9495</v>
      </c>
      <c r="M9" s="36"/>
      <c r="N9" s="36">
        <v>3460</v>
      </c>
      <c r="O9" s="36">
        <v>4100</v>
      </c>
      <c r="P9" s="36"/>
      <c r="Q9" s="36">
        <v>8.4</v>
      </c>
      <c r="R9" s="36">
        <v>14.9</v>
      </c>
      <c r="S9" s="36"/>
      <c r="T9" s="36">
        <v>91224.4</v>
      </c>
      <c r="U9" s="36">
        <v>104786.9</v>
      </c>
    </row>
    <row r="10" spans="1:22" s="245" customFormat="1" ht="13.5">
      <c r="A10" s="37" t="s">
        <v>84</v>
      </c>
      <c r="B10" s="36">
        <v>15177</v>
      </c>
      <c r="C10" s="36">
        <v>18003</v>
      </c>
      <c r="D10" s="36"/>
      <c r="E10" s="36">
        <v>11986</v>
      </c>
      <c r="F10" s="36">
        <v>10161</v>
      </c>
      <c r="G10" s="36"/>
      <c r="H10" s="36">
        <v>5008</v>
      </c>
      <c r="I10" s="36">
        <v>4247</v>
      </c>
      <c r="J10" s="36"/>
      <c r="K10" s="36">
        <v>2524</v>
      </c>
      <c r="L10" s="36">
        <v>3924</v>
      </c>
      <c r="M10" s="36"/>
      <c r="N10" s="36">
        <v>57</v>
      </c>
      <c r="O10" s="36">
        <v>29</v>
      </c>
      <c r="P10" s="36"/>
      <c r="Q10" s="36">
        <v>0</v>
      </c>
      <c r="R10" s="36">
        <v>0</v>
      </c>
      <c r="S10" s="36"/>
      <c r="T10" s="36">
        <v>34752</v>
      </c>
      <c r="U10" s="36">
        <v>36364</v>
      </c>
    </row>
    <row r="11" spans="1:22" s="245" customFormat="1" ht="13.5">
      <c r="A11" s="26" t="s">
        <v>85</v>
      </c>
      <c r="B11" s="36">
        <v>70550</v>
      </c>
      <c r="C11" s="36">
        <v>74324</v>
      </c>
      <c r="D11" s="36"/>
      <c r="E11" s="36">
        <v>72003</v>
      </c>
      <c r="F11" s="36">
        <v>75660</v>
      </c>
      <c r="G11" s="36"/>
      <c r="H11" s="36">
        <v>37910</v>
      </c>
      <c r="I11" s="36">
        <v>37631</v>
      </c>
      <c r="J11" s="36"/>
      <c r="K11" s="36">
        <v>33509</v>
      </c>
      <c r="L11" s="36">
        <v>35674</v>
      </c>
      <c r="M11" s="36"/>
      <c r="N11" s="36">
        <v>12187</v>
      </c>
      <c r="O11" s="36">
        <v>12318</v>
      </c>
      <c r="P11" s="36"/>
      <c r="Q11" s="36">
        <v>644.20000000000005</v>
      </c>
      <c r="R11" s="36">
        <v>790.5</v>
      </c>
      <c r="S11" s="36"/>
      <c r="T11" s="36">
        <v>226803.20000000001</v>
      </c>
      <c r="U11" s="36">
        <v>236397.5</v>
      </c>
    </row>
    <row r="12" spans="1:22" s="245" customFormat="1" ht="13.5">
      <c r="A12" s="26" t="s">
        <v>86</v>
      </c>
      <c r="B12" s="36">
        <v>810014</v>
      </c>
      <c r="C12" s="36">
        <v>831575</v>
      </c>
      <c r="D12" s="36"/>
      <c r="E12" s="36">
        <v>760396</v>
      </c>
      <c r="F12" s="36">
        <v>766746</v>
      </c>
      <c r="G12" s="36"/>
      <c r="H12" s="36">
        <v>434193</v>
      </c>
      <c r="I12" s="36">
        <v>442499</v>
      </c>
      <c r="J12" s="36"/>
      <c r="K12" s="36">
        <v>487483</v>
      </c>
      <c r="L12" s="36">
        <v>505336</v>
      </c>
      <c r="M12" s="36"/>
      <c r="N12" s="36">
        <v>233669</v>
      </c>
      <c r="O12" s="36">
        <v>246832</v>
      </c>
      <c r="P12" s="36"/>
      <c r="Q12" s="36">
        <v>22633</v>
      </c>
      <c r="R12" s="36">
        <v>23141</v>
      </c>
      <c r="S12" s="36"/>
      <c r="T12" s="36">
        <v>2748388</v>
      </c>
      <c r="U12" s="36">
        <v>2816129</v>
      </c>
    </row>
    <row r="13" spans="1:22" s="245" customFormat="1" ht="13.5">
      <c r="A13" s="26"/>
      <c r="B13" s="36"/>
      <c r="C13" s="36"/>
      <c r="D13" s="36"/>
      <c r="E13" s="36"/>
      <c r="F13" s="36"/>
      <c r="G13" s="36"/>
      <c r="H13" s="36"/>
      <c r="I13" s="36"/>
      <c r="J13" s="36"/>
      <c r="K13" s="36"/>
      <c r="L13" s="36"/>
      <c r="M13" s="36"/>
      <c r="N13" s="36"/>
      <c r="O13" s="36"/>
      <c r="P13" s="36"/>
      <c r="Q13" s="36"/>
      <c r="R13" s="36"/>
      <c r="S13" s="36"/>
      <c r="T13" s="36"/>
      <c r="U13" s="36"/>
    </row>
    <row r="14" spans="1:22" s="245" customFormat="1" ht="13.5">
      <c r="A14" s="26"/>
      <c r="B14" s="283" t="s">
        <v>23</v>
      </c>
      <c r="C14" s="283"/>
      <c r="D14" s="283"/>
      <c r="E14" s="283"/>
      <c r="F14" s="283"/>
      <c r="G14" s="283"/>
      <c r="H14" s="283"/>
      <c r="I14" s="283"/>
      <c r="J14" s="283"/>
      <c r="K14" s="283"/>
      <c r="L14" s="283"/>
      <c r="M14" s="283"/>
      <c r="N14" s="283"/>
      <c r="O14" s="283"/>
      <c r="P14" s="283"/>
      <c r="Q14" s="283"/>
      <c r="R14" s="283"/>
      <c r="S14" s="283"/>
      <c r="T14" s="283"/>
      <c r="U14" s="283"/>
    </row>
    <row r="15" spans="1:22" s="245" customFormat="1" ht="13.5">
      <c r="A15" s="38" t="s">
        <v>87</v>
      </c>
      <c r="B15" s="39">
        <v>6.65</v>
      </c>
      <c r="C15" s="39">
        <v>6.99</v>
      </c>
      <c r="D15" s="39"/>
      <c r="E15" s="39">
        <v>6.92</v>
      </c>
      <c r="F15" s="39">
        <v>7.25</v>
      </c>
      <c r="G15" s="39"/>
      <c r="H15" s="39">
        <v>6.6537323188744297</v>
      </c>
      <c r="I15" s="39">
        <v>6.93967669983435</v>
      </c>
      <c r="J15" s="39"/>
      <c r="K15" s="39">
        <v>5.83</v>
      </c>
      <c r="L15" s="39">
        <v>5.99</v>
      </c>
      <c r="M15" s="39"/>
      <c r="N15" s="39">
        <v>5.26</v>
      </c>
      <c r="O15" s="39">
        <v>5.2</v>
      </c>
      <c r="P15" s="39"/>
      <c r="Q15" s="39">
        <v>6.0358899320762198</v>
      </c>
      <c r="R15" s="39">
        <v>6.19</v>
      </c>
      <c r="S15" s="39"/>
      <c r="T15" s="39">
        <v>6.46</v>
      </c>
      <c r="U15" s="39">
        <v>6.71</v>
      </c>
    </row>
    <row r="16" spans="1:22" s="245" customFormat="1" ht="13.5">
      <c r="A16" s="26" t="s">
        <v>88</v>
      </c>
      <c r="B16" s="40">
        <v>5.5</v>
      </c>
      <c r="C16" s="40">
        <v>5.5</v>
      </c>
      <c r="D16" s="40"/>
      <c r="E16" s="40">
        <v>5.5</v>
      </c>
      <c r="F16" s="40">
        <v>5.5</v>
      </c>
      <c r="G16" s="40"/>
      <c r="H16" s="40">
        <v>4.5</v>
      </c>
      <c r="I16" s="40">
        <v>4.5</v>
      </c>
      <c r="J16" s="40"/>
      <c r="K16" s="40">
        <v>4.5</v>
      </c>
      <c r="L16" s="40">
        <v>4.5</v>
      </c>
      <c r="M16" s="40"/>
      <c r="N16" s="40">
        <v>4.5</v>
      </c>
      <c r="O16" s="40">
        <v>4.5</v>
      </c>
      <c r="P16" s="40"/>
      <c r="Q16" s="40">
        <v>4.5</v>
      </c>
      <c r="R16" s="40">
        <v>4.5</v>
      </c>
      <c r="S16" s="40"/>
      <c r="T16" s="40"/>
      <c r="U16" s="40"/>
    </row>
    <row r="17" spans="1:21">
      <c r="A17" s="21"/>
      <c r="B17" s="41"/>
      <c r="C17" s="41"/>
      <c r="D17" s="41"/>
      <c r="E17" s="41"/>
      <c r="F17" s="41"/>
      <c r="G17" s="41"/>
      <c r="H17" s="41"/>
      <c r="I17" s="41"/>
      <c r="J17" s="41"/>
      <c r="K17" s="41"/>
      <c r="L17" s="41"/>
      <c r="M17" s="41"/>
      <c r="N17" s="41"/>
      <c r="O17" s="41"/>
      <c r="P17" s="41"/>
      <c r="Q17" s="41"/>
      <c r="R17" s="41"/>
      <c r="S17" s="41"/>
      <c r="T17" s="41"/>
      <c r="U17" s="41"/>
    </row>
    <row r="18" spans="1:21" s="247" customFormat="1" ht="12">
      <c r="A18" s="42" t="s">
        <v>77</v>
      </c>
      <c r="B18" s="42"/>
      <c r="C18" s="42"/>
      <c r="D18" s="42"/>
      <c r="E18" s="42"/>
      <c r="F18" s="42"/>
      <c r="G18" s="42"/>
      <c r="H18" s="42"/>
      <c r="I18" s="42"/>
      <c r="J18" s="42"/>
      <c r="K18" s="42"/>
      <c r="L18" s="42"/>
      <c r="M18" s="42"/>
      <c r="N18" s="42"/>
      <c r="O18" s="42"/>
      <c r="P18" s="42"/>
      <c r="Q18" s="42"/>
      <c r="R18" s="42"/>
      <c r="S18" s="42"/>
      <c r="T18" s="42"/>
      <c r="U18" s="42"/>
    </row>
    <row r="19" spans="1:21">
      <c r="A19" s="21"/>
      <c r="B19" s="21"/>
      <c r="C19" s="21"/>
      <c r="D19" s="21"/>
      <c r="E19" s="21"/>
      <c r="F19" s="21"/>
      <c r="G19" s="21"/>
      <c r="H19" s="21"/>
      <c r="I19" s="21"/>
      <c r="J19" s="21"/>
      <c r="K19" s="21"/>
      <c r="L19" s="21"/>
      <c r="M19" s="21"/>
      <c r="N19" s="21"/>
      <c r="O19" s="21"/>
      <c r="P19" s="21"/>
      <c r="Q19" s="21"/>
      <c r="R19" s="21"/>
      <c r="S19" s="21"/>
      <c r="T19" s="21"/>
      <c r="U19" s="21"/>
    </row>
  </sheetData>
  <mergeCells count="11">
    <mergeCell ref="B5:U5"/>
    <mergeCell ref="B14:U14"/>
    <mergeCell ref="A1:U1"/>
    <mergeCell ref="A2:U2"/>
    <mergeCell ref="B3:C3"/>
    <mergeCell ref="E3:F3"/>
    <mergeCell ref="H3:I3"/>
    <mergeCell ref="K3:L3"/>
    <mergeCell ref="N3:O3"/>
    <mergeCell ref="Q3:R3"/>
    <mergeCell ref="T3:U3"/>
  </mergeCells>
  <pageMargins left="0.70866141732283472" right="0.70866141732283472" top="0.74803149606299213" bottom="0.74803149606299213" header="0.31496062992125984" footer="0.31496062992125984"/>
  <pageSetup paperSize="9" scale="6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7"/>
  <sheetViews>
    <sheetView rightToLeft="1" workbookViewId="0">
      <selection sqref="A1:K37"/>
    </sheetView>
  </sheetViews>
  <sheetFormatPr defaultRowHeight="14.25"/>
  <cols>
    <col min="1" max="1" width="38.75" bestFit="1" customWidth="1"/>
    <col min="2" max="3" width="9.875" bestFit="1" customWidth="1"/>
    <col min="4" max="4" width="10.875" bestFit="1" customWidth="1"/>
    <col min="6" max="7" width="16" customWidth="1"/>
  </cols>
  <sheetData>
    <row r="1" spans="1:15" ht="17.25">
      <c r="A1" s="288" t="s">
        <v>246</v>
      </c>
      <c r="B1" s="288"/>
      <c r="C1" s="288"/>
      <c r="D1" s="288"/>
      <c r="E1" s="288"/>
      <c r="F1" s="288"/>
      <c r="G1" s="288"/>
      <c r="H1" s="288"/>
      <c r="I1" s="288"/>
      <c r="J1" s="288"/>
      <c r="K1" s="288"/>
    </row>
    <row r="2" spans="1:15" ht="18.75">
      <c r="A2" s="288" t="s">
        <v>260</v>
      </c>
      <c r="B2" s="288"/>
      <c r="C2" s="288"/>
      <c r="D2" s="288"/>
      <c r="E2" s="288"/>
      <c r="F2" s="288"/>
      <c r="G2" s="288"/>
      <c r="H2" s="288"/>
      <c r="I2" s="288"/>
      <c r="J2" s="288"/>
      <c r="K2" s="288"/>
    </row>
    <row r="3" spans="1:15" ht="17.25">
      <c r="A3" s="289" t="s">
        <v>213</v>
      </c>
      <c r="B3" s="289"/>
      <c r="C3" s="289"/>
      <c r="D3" s="289"/>
      <c r="E3" s="289"/>
      <c r="F3" s="289"/>
      <c r="G3" s="289"/>
      <c r="H3" s="289"/>
      <c r="I3" s="289"/>
      <c r="J3" s="289"/>
      <c r="K3" s="289"/>
    </row>
    <row r="4" spans="1:15" s="235" customFormat="1" ht="13.5">
      <c r="A4" s="216"/>
      <c r="B4" s="216"/>
      <c r="C4" s="216"/>
      <c r="D4" s="216"/>
      <c r="E4" s="216"/>
      <c r="F4" s="290" t="s">
        <v>214</v>
      </c>
      <c r="G4" s="290" t="s">
        <v>215</v>
      </c>
      <c r="H4" s="216"/>
      <c r="I4" s="215"/>
      <c r="J4" s="216"/>
      <c r="K4" s="216"/>
    </row>
    <row r="5" spans="1:15" s="235" customFormat="1" ht="15" customHeight="1">
      <c r="A5" s="12"/>
      <c r="B5" s="292" t="s">
        <v>216</v>
      </c>
      <c r="C5" s="292"/>
      <c r="D5" s="292"/>
      <c r="E5" s="154"/>
      <c r="F5" s="290"/>
      <c r="G5" s="290"/>
      <c r="H5" s="12"/>
      <c r="I5" s="293" t="s">
        <v>217</v>
      </c>
      <c r="J5" s="293"/>
      <c r="K5" s="293"/>
    </row>
    <row r="6" spans="1:15" s="235" customFormat="1" ht="13.5">
      <c r="A6" s="13"/>
      <c r="B6" s="214">
        <v>45444</v>
      </c>
      <c r="C6" s="214">
        <v>45078</v>
      </c>
      <c r="D6" s="217">
        <v>45261</v>
      </c>
      <c r="E6" s="13"/>
      <c r="F6" s="291"/>
      <c r="G6" s="291"/>
      <c r="H6" s="13"/>
      <c r="I6" s="214">
        <v>45444</v>
      </c>
      <c r="J6" s="217">
        <v>45078</v>
      </c>
      <c r="K6" s="217">
        <v>45261</v>
      </c>
    </row>
    <row r="7" spans="1:15" s="235" customFormat="1" ht="13.5">
      <c r="A7" s="3"/>
      <c r="B7" s="276" t="s">
        <v>63</v>
      </c>
      <c r="C7" s="276"/>
      <c r="D7" s="276"/>
      <c r="E7" s="3"/>
      <c r="F7" s="276" t="s">
        <v>23</v>
      </c>
      <c r="G7" s="276"/>
      <c r="H7" s="3"/>
      <c r="I7" s="276" t="s">
        <v>23</v>
      </c>
      <c r="J7" s="276"/>
      <c r="K7" s="276"/>
    </row>
    <row r="8" spans="1:15" s="235" customFormat="1" ht="13.5">
      <c r="A8" s="3" t="s">
        <v>218</v>
      </c>
      <c r="B8" s="209">
        <v>451621</v>
      </c>
      <c r="C8" s="209">
        <v>415640.1</v>
      </c>
      <c r="D8" s="209">
        <v>424894.1</v>
      </c>
      <c r="E8" s="210"/>
      <c r="F8" s="11">
        <f>(B8/C8-1)*100</f>
        <v>8.6567441399422407</v>
      </c>
      <c r="G8" s="11">
        <f>(B8/D8-1)*100</f>
        <v>6.2902497351693176</v>
      </c>
      <c r="H8" s="210"/>
      <c r="I8" s="11">
        <f>B8/$B$34*100</f>
        <v>17.800297672092611</v>
      </c>
      <c r="J8" s="11">
        <f>C8/$C$34*100</f>
        <v>17.258817591067604</v>
      </c>
      <c r="K8" s="11">
        <f>D8/$D$34*100</f>
        <v>16.95931165552761</v>
      </c>
      <c r="M8" s="248"/>
      <c r="N8" s="248"/>
      <c r="O8" s="248"/>
    </row>
    <row r="9" spans="1:15" s="235" customFormat="1" ht="13.5">
      <c r="A9" s="3" t="s">
        <v>118</v>
      </c>
      <c r="B9" s="209">
        <v>366768.5</v>
      </c>
      <c r="C9" s="209">
        <v>349286.1</v>
      </c>
      <c r="D9" s="209">
        <v>397592.8</v>
      </c>
      <c r="E9" s="210"/>
      <c r="F9" s="11">
        <f t="shared" ref="F9:F34" si="0">(B9/C9-1)*100</f>
        <v>5.0051805668762661</v>
      </c>
      <c r="G9" s="11">
        <f t="shared" ref="G9:G34" si="1">(B9/D9-1)*100</f>
        <v>-7.7527309347654167</v>
      </c>
      <c r="H9" s="210"/>
      <c r="I9" s="11">
        <f t="shared" ref="I9:I34" si="2">B9/$B$34*100</f>
        <v>14.455901024856905</v>
      </c>
      <c r="J9" s="11">
        <f t="shared" ref="J9:J34" si="3">C9/$C$34*100</f>
        <v>14.503569523237529</v>
      </c>
      <c r="K9" s="11">
        <f t="shared" ref="K9:K34" si="4">D9/$D$34*100</f>
        <v>15.869601877724019</v>
      </c>
      <c r="M9" s="248"/>
      <c r="N9" s="248"/>
      <c r="O9" s="248"/>
    </row>
    <row r="10" spans="1:15" s="235" customFormat="1" ht="13.5">
      <c r="A10" s="3" t="s">
        <v>219</v>
      </c>
      <c r="B10" s="209">
        <v>3974</v>
      </c>
      <c r="C10" s="209">
        <v>3481</v>
      </c>
      <c r="D10" s="209">
        <v>8790</v>
      </c>
      <c r="E10" s="210"/>
      <c r="F10" s="11">
        <f t="shared" si="0"/>
        <v>14.16259695489801</v>
      </c>
      <c r="G10" s="11">
        <f t="shared" si="1"/>
        <v>-54.789533560864626</v>
      </c>
      <c r="H10" s="210"/>
      <c r="I10" s="11">
        <f t="shared" si="2"/>
        <v>0.15663218262413847</v>
      </c>
      <c r="J10" s="11">
        <f t="shared" si="3"/>
        <v>0.14454318540127944</v>
      </c>
      <c r="K10" s="11">
        <f t="shared" si="4"/>
        <v>0.35084589184007892</v>
      </c>
      <c r="M10" s="248"/>
      <c r="N10" s="248"/>
      <c r="O10" s="248"/>
    </row>
    <row r="11" spans="1:15" s="235" customFormat="1" ht="13.5">
      <c r="A11" s="3"/>
      <c r="B11" s="209"/>
      <c r="C11" s="209"/>
      <c r="D11" s="209"/>
      <c r="E11" s="210"/>
      <c r="F11" s="11"/>
      <c r="G11" s="11"/>
      <c r="H11" s="210"/>
      <c r="I11" s="11"/>
      <c r="J11" s="11"/>
      <c r="K11" s="11"/>
      <c r="M11" s="248"/>
      <c r="N11" s="248"/>
      <c r="O11" s="248"/>
    </row>
    <row r="12" spans="1:15" s="249" customFormat="1" ht="13.5">
      <c r="A12" s="85" t="s">
        <v>9</v>
      </c>
      <c r="B12" s="211">
        <v>1615307</v>
      </c>
      <c r="C12" s="211">
        <v>1533454.7</v>
      </c>
      <c r="D12" s="211">
        <v>1567456.3</v>
      </c>
      <c r="E12" s="212"/>
      <c r="F12" s="213">
        <f t="shared" si="0"/>
        <v>5.3377709820837893</v>
      </c>
      <c r="G12" s="213">
        <f t="shared" si="1"/>
        <v>3.05276134333059</v>
      </c>
      <c r="H12" s="212"/>
      <c r="I12" s="213">
        <f t="shared" si="2"/>
        <v>63.666094871174948</v>
      </c>
      <c r="J12" s="213">
        <f t="shared" si="3"/>
        <v>63.674354210446246</v>
      </c>
      <c r="K12" s="213">
        <f t="shared" si="4"/>
        <v>62.563777416820287</v>
      </c>
      <c r="M12" s="250"/>
      <c r="N12" s="250"/>
      <c r="O12" s="250"/>
    </row>
    <row r="13" spans="1:15" s="235" customFormat="1" ht="13.5">
      <c r="A13" s="3" t="s">
        <v>220</v>
      </c>
      <c r="B13" s="209">
        <v>23564.5</v>
      </c>
      <c r="C13" s="209">
        <v>19902.900000000001</v>
      </c>
      <c r="D13" s="209">
        <v>23824.1</v>
      </c>
      <c r="E13" s="210"/>
      <c r="F13" s="11">
        <f t="shared" si="0"/>
        <v>18.397318983665677</v>
      </c>
      <c r="G13" s="11">
        <f t="shared" si="1"/>
        <v>-1.0896529144857503</v>
      </c>
      <c r="H13" s="210"/>
      <c r="I13" s="11">
        <f t="shared" si="2"/>
        <v>0.92877681616671137</v>
      </c>
      <c r="J13" s="11">
        <f t="shared" si="3"/>
        <v>0.82643739291098117</v>
      </c>
      <c r="K13" s="11">
        <f t="shared" si="4"/>
        <v>0.95092009235349539</v>
      </c>
      <c r="M13" s="248"/>
      <c r="N13" s="248"/>
      <c r="O13" s="248"/>
    </row>
    <row r="14" spans="1:15" s="235" customFormat="1" ht="13.5">
      <c r="A14" s="3" t="s">
        <v>221</v>
      </c>
      <c r="B14" s="209">
        <v>1591742.5</v>
      </c>
      <c r="C14" s="209">
        <v>1513551.8</v>
      </c>
      <c r="D14" s="209">
        <v>1543632.2</v>
      </c>
      <c r="E14" s="210"/>
      <c r="F14" s="11">
        <f t="shared" si="0"/>
        <v>5.1660405676237753</v>
      </c>
      <c r="G14" s="11">
        <f t="shared" si="1"/>
        <v>3.1166945079274644</v>
      </c>
      <c r="H14" s="210"/>
      <c r="I14" s="11">
        <f t="shared" si="2"/>
        <v>62.737318055008238</v>
      </c>
      <c r="J14" s="11">
        <f t="shared" si="3"/>
        <v>62.847916817535264</v>
      </c>
      <c r="K14" s="11">
        <f t="shared" si="4"/>
        <v>61.612857324466788</v>
      </c>
      <c r="M14" s="248"/>
      <c r="N14" s="248"/>
      <c r="O14" s="248"/>
    </row>
    <row r="15" spans="1:15" s="235" customFormat="1" ht="13.5">
      <c r="A15" s="3" t="s">
        <v>222</v>
      </c>
      <c r="B15" s="209">
        <v>9140</v>
      </c>
      <c r="C15" s="209">
        <v>8769</v>
      </c>
      <c r="D15" s="209">
        <v>9589</v>
      </c>
      <c r="E15" s="210"/>
      <c r="F15" s="11">
        <f t="shared" si="0"/>
        <v>4.2308130915725828</v>
      </c>
      <c r="G15" s="11">
        <f t="shared" si="1"/>
        <v>-4.6824486390655951</v>
      </c>
      <c r="H15" s="210"/>
      <c r="I15" s="11">
        <f t="shared" si="2"/>
        <v>0.36024613718787762</v>
      </c>
      <c r="J15" s="11">
        <f t="shared" si="3"/>
        <v>0.36411927399707544</v>
      </c>
      <c r="K15" s="11">
        <f t="shared" si="4"/>
        <v>0.3827373443520497</v>
      </c>
      <c r="M15" s="248"/>
      <c r="N15" s="248"/>
      <c r="O15" s="248"/>
    </row>
    <row r="16" spans="1:15" s="235" customFormat="1" ht="13.5">
      <c r="A16" s="3" t="s">
        <v>223</v>
      </c>
      <c r="B16" s="209">
        <v>6409</v>
      </c>
      <c r="C16" s="209">
        <v>6673</v>
      </c>
      <c r="D16" s="209">
        <v>7040</v>
      </c>
      <c r="E16" s="210"/>
      <c r="F16" s="11">
        <f t="shared" si="0"/>
        <v>-3.9562415705080123</v>
      </c>
      <c r="G16" s="11">
        <f t="shared" si="1"/>
        <v>-8.9630681818181799</v>
      </c>
      <c r="H16" s="210"/>
      <c r="I16" s="11">
        <f t="shared" si="2"/>
        <v>0.25260585265176233</v>
      </c>
      <c r="J16" s="11">
        <f t="shared" si="3"/>
        <v>0.2770860891073651</v>
      </c>
      <c r="K16" s="11">
        <f t="shared" si="4"/>
        <v>0.28099602713926686</v>
      </c>
      <c r="M16" s="248"/>
      <c r="N16" s="248"/>
      <c r="O16" s="248"/>
    </row>
    <row r="17" spans="1:15" s="235" customFormat="1" ht="13.5">
      <c r="A17" s="3" t="s">
        <v>224</v>
      </c>
      <c r="B17" s="209">
        <v>13700</v>
      </c>
      <c r="C17" s="209">
        <v>13024.8</v>
      </c>
      <c r="D17" s="209">
        <v>13721.5</v>
      </c>
      <c r="E17" s="210"/>
      <c r="F17" s="11">
        <f t="shared" si="0"/>
        <v>5.1839567594128111</v>
      </c>
      <c r="G17" s="11">
        <f t="shared" si="1"/>
        <v>-0.15668840870167733</v>
      </c>
      <c r="H17" s="210"/>
      <c r="I17" s="11">
        <f t="shared" si="2"/>
        <v>0.53997506339977286</v>
      </c>
      <c r="J17" s="11">
        <f t="shared" si="3"/>
        <v>0.54083484091197487</v>
      </c>
      <c r="K17" s="11">
        <f t="shared" si="4"/>
        <v>0.54768281056696744</v>
      </c>
      <c r="M17" s="248"/>
      <c r="N17" s="248"/>
      <c r="O17" s="248"/>
    </row>
    <row r="18" spans="1:15" s="235" customFormat="1" ht="13.5">
      <c r="A18" s="3" t="s">
        <v>225</v>
      </c>
      <c r="B18" s="209">
        <v>641</v>
      </c>
      <c r="C18" s="209">
        <v>634</v>
      </c>
      <c r="D18" s="209">
        <v>637</v>
      </c>
      <c r="E18" s="210"/>
      <c r="F18" s="11">
        <f t="shared" si="0"/>
        <v>1.1041009463722329</v>
      </c>
      <c r="G18" s="11">
        <f t="shared" si="1"/>
        <v>0.62794348508634634</v>
      </c>
      <c r="H18" s="210"/>
      <c r="I18" s="11">
        <f t="shared" si="2"/>
        <v>2.5264526688996668E-2</v>
      </c>
      <c r="J18" s="11">
        <f t="shared" si="3"/>
        <v>2.6325877490494452E-2</v>
      </c>
      <c r="K18" s="11">
        <f t="shared" si="4"/>
        <v>2.5425350751095598E-2</v>
      </c>
      <c r="M18" s="248"/>
      <c r="N18" s="248"/>
      <c r="O18" s="248"/>
    </row>
    <row r="19" spans="1:15" s="235" customFormat="1" ht="13.5">
      <c r="A19" s="3" t="s">
        <v>226</v>
      </c>
      <c r="B19" s="209">
        <v>67039.5</v>
      </c>
      <c r="C19" s="209">
        <v>72847.399999999994</v>
      </c>
      <c r="D19" s="209">
        <v>73679.3</v>
      </c>
      <c r="E19" s="210"/>
      <c r="F19" s="11">
        <f t="shared" si="0"/>
        <v>-7.9726936033406748</v>
      </c>
      <c r="G19" s="11">
        <f t="shared" si="1"/>
        <v>-9.0117577121389676</v>
      </c>
      <c r="H19" s="210"/>
      <c r="I19" s="11">
        <f t="shared" si="2"/>
        <v>2.642310822101392</v>
      </c>
      <c r="J19" s="11">
        <f t="shared" si="3"/>
        <v>3.0248765424306709</v>
      </c>
      <c r="K19" s="11">
        <f t="shared" si="4"/>
        <v>2.9408509350003107</v>
      </c>
      <c r="M19" s="248"/>
      <c r="N19" s="248"/>
      <c r="O19" s="248"/>
    </row>
    <row r="20" spans="1:15" s="235" customFormat="1" ht="13.5">
      <c r="A20" s="3" t="s">
        <v>227</v>
      </c>
      <c r="B20" s="209">
        <v>26118.7</v>
      </c>
      <c r="C20" s="209">
        <v>24369.599999999999</v>
      </c>
      <c r="D20" s="209">
        <v>25797.599999999999</v>
      </c>
      <c r="E20" s="210"/>
      <c r="F20" s="11">
        <f t="shared" si="0"/>
        <v>7.1773849386120414</v>
      </c>
      <c r="G20" s="11">
        <f t="shared" si="1"/>
        <v>1.2446894284739773</v>
      </c>
      <c r="H20" s="210"/>
      <c r="I20" s="11">
        <f t="shared" si="2"/>
        <v>1.0294486633882953</v>
      </c>
      <c r="J20" s="11">
        <f t="shared" si="3"/>
        <v>1.0119102588207469</v>
      </c>
      <c r="K20" s="11">
        <f t="shared" si="4"/>
        <v>1.0296907826318111</v>
      </c>
      <c r="M20" s="248"/>
      <c r="N20" s="248"/>
      <c r="O20" s="248"/>
    </row>
    <row r="21" spans="1:15" s="249" customFormat="1" ht="13.5">
      <c r="A21" s="85" t="s">
        <v>228</v>
      </c>
      <c r="B21" s="211">
        <v>2537154.2000000002</v>
      </c>
      <c r="C21" s="211">
        <v>2408276.7999999998</v>
      </c>
      <c r="D21" s="211">
        <v>2505373.5</v>
      </c>
      <c r="E21" s="212"/>
      <c r="F21" s="213">
        <f t="shared" si="0"/>
        <v>5.3514363465196446</v>
      </c>
      <c r="G21" s="213">
        <f t="shared" si="1"/>
        <v>1.2685014829126429</v>
      </c>
      <c r="H21" s="212"/>
      <c r="I21" s="213"/>
      <c r="J21" s="213"/>
      <c r="K21" s="213"/>
      <c r="M21" s="250"/>
      <c r="N21" s="250"/>
      <c r="O21" s="250"/>
    </row>
    <row r="22" spans="1:15" s="235" customFormat="1" ht="13.5">
      <c r="A22" s="85"/>
      <c r="B22" s="209"/>
      <c r="C22" s="209"/>
      <c r="D22" s="209"/>
      <c r="E22" s="210"/>
      <c r="F22" s="11"/>
      <c r="G22" s="11"/>
      <c r="H22" s="210"/>
      <c r="I22" s="11"/>
      <c r="J22" s="11"/>
      <c r="K22" s="11"/>
      <c r="M22" s="248"/>
      <c r="N22" s="248"/>
      <c r="O22" s="248"/>
    </row>
    <row r="23" spans="1:15" s="249" customFormat="1" ht="13.5">
      <c r="A23" s="85" t="s">
        <v>10</v>
      </c>
      <c r="B23" s="211">
        <v>2032210</v>
      </c>
      <c r="C23" s="211">
        <v>1895698.8</v>
      </c>
      <c r="D23" s="211">
        <v>1986173.1</v>
      </c>
      <c r="E23" s="212"/>
      <c r="F23" s="213">
        <f t="shared" si="0"/>
        <v>7.2011017784048725</v>
      </c>
      <c r="G23" s="213">
        <f t="shared" si="1"/>
        <v>2.3178694747199913</v>
      </c>
      <c r="H23" s="212"/>
      <c r="I23" s="213">
        <f t="shared" si="2"/>
        <v>80.09800902128849</v>
      </c>
      <c r="J23" s="213">
        <f t="shared" si="3"/>
        <v>78.715984807062057</v>
      </c>
      <c r="K23" s="213">
        <f t="shared" si="4"/>
        <v>79.276527032795713</v>
      </c>
      <c r="M23" s="250"/>
      <c r="N23" s="250"/>
      <c r="O23" s="250"/>
    </row>
    <row r="24" spans="1:15" s="235" customFormat="1" ht="13.5">
      <c r="A24" s="3" t="s">
        <v>12</v>
      </c>
      <c r="B24" s="209">
        <v>45973.2</v>
      </c>
      <c r="C24" s="209">
        <v>55834.3</v>
      </c>
      <c r="D24" s="209">
        <v>50270.8</v>
      </c>
      <c r="E24" s="210"/>
      <c r="F24" s="11">
        <f t="shared" si="0"/>
        <v>-17.661365862919396</v>
      </c>
      <c r="G24" s="11">
        <f t="shared" si="1"/>
        <v>-8.548899162137868</v>
      </c>
      <c r="H24" s="210"/>
      <c r="I24" s="11">
        <f t="shared" si="2"/>
        <v>1.81199865581682</v>
      </c>
      <c r="J24" s="11">
        <f t="shared" si="3"/>
        <v>2.318433661778414</v>
      </c>
      <c r="K24" s="11">
        <f t="shared" si="4"/>
        <v>2.0065191876580477</v>
      </c>
      <c r="M24" s="248"/>
      <c r="N24" s="248"/>
      <c r="O24" s="248"/>
    </row>
    <row r="25" spans="1:15" s="235" customFormat="1" ht="13.5">
      <c r="A25" s="3" t="s">
        <v>229</v>
      </c>
      <c r="B25" s="209">
        <v>3958</v>
      </c>
      <c r="C25" s="209">
        <v>3824</v>
      </c>
      <c r="D25" s="209">
        <v>3493</v>
      </c>
      <c r="E25" s="210"/>
      <c r="F25" s="11">
        <f t="shared" si="0"/>
        <v>3.5041841004184171</v>
      </c>
      <c r="G25" s="11">
        <f t="shared" si="1"/>
        <v>13.312338963641569</v>
      </c>
      <c r="H25" s="210"/>
      <c r="I25" s="11">
        <f t="shared" si="2"/>
        <v>0.15600155481286868</v>
      </c>
      <c r="J25" s="11">
        <f t="shared" si="3"/>
        <v>0.1587857342644334</v>
      </c>
      <c r="K25" s="11">
        <f t="shared" si="4"/>
        <v>0.13942032994282091</v>
      </c>
      <c r="M25" s="248"/>
      <c r="N25" s="248"/>
      <c r="O25" s="248"/>
    </row>
    <row r="26" spans="1:15" s="235" customFormat="1" ht="13.5">
      <c r="A26" s="3" t="s">
        <v>230</v>
      </c>
      <c r="B26" s="209">
        <v>26927</v>
      </c>
      <c r="C26" s="209">
        <v>35135</v>
      </c>
      <c r="D26" s="209">
        <v>32697</v>
      </c>
      <c r="E26" s="210"/>
      <c r="F26" s="11">
        <f t="shared" si="0"/>
        <v>-23.361320620463921</v>
      </c>
      <c r="G26" s="11">
        <f t="shared" si="1"/>
        <v>-17.64687891855522</v>
      </c>
      <c r="H26" s="210"/>
      <c r="I26" s="11">
        <f t="shared" si="2"/>
        <v>1.0613071921288819</v>
      </c>
      <c r="J26" s="11">
        <f t="shared" si="3"/>
        <v>1.4589269804866285</v>
      </c>
      <c r="K26" s="11">
        <f t="shared" si="4"/>
        <v>1.3050748720699727</v>
      </c>
      <c r="M26" s="248"/>
      <c r="N26" s="248"/>
      <c r="O26" s="248"/>
    </row>
    <row r="27" spans="1:15" s="235" customFormat="1" ht="13.5">
      <c r="A27" s="3" t="s">
        <v>231</v>
      </c>
      <c r="B27" s="209">
        <v>114177.1</v>
      </c>
      <c r="C27" s="209">
        <v>116957</v>
      </c>
      <c r="D27" s="209">
        <v>114705.3</v>
      </c>
      <c r="E27" s="210"/>
      <c r="F27" s="11">
        <f t="shared" si="0"/>
        <v>-2.3768564515163626</v>
      </c>
      <c r="G27" s="11">
        <f t="shared" si="1"/>
        <v>-0.46048438912587031</v>
      </c>
      <c r="H27" s="210"/>
      <c r="I27" s="11">
        <f t="shared" si="2"/>
        <v>4.5002034168833731</v>
      </c>
      <c r="J27" s="11">
        <f t="shared" si="3"/>
        <v>4.8564600215390525</v>
      </c>
      <c r="K27" s="11">
        <f t="shared" si="4"/>
        <v>4.5783712488377484</v>
      </c>
      <c r="M27" s="248"/>
      <c r="N27" s="248"/>
      <c r="O27" s="248"/>
    </row>
    <row r="28" spans="1:15" s="235" customFormat="1" ht="13.5">
      <c r="A28" s="3" t="s">
        <v>232</v>
      </c>
      <c r="B28" s="209">
        <v>59109.9</v>
      </c>
      <c r="C28" s="209">
        <v>63207.9</v>
      </c>
      <c r="D28" s="209">
        <v>72503.3</v>
      </c>
      <c r="E28" s="210"/>
      <c r="F28" s="11">
        <f t="shared" si="0"/>
        <v>-6.4833667943405837</v>
      </c>
      <c r="G28" s="11">
        <f t="shared" si="1"/>
        <v>-18.472814340864485</v>
      </c>
      <c r="H28" s="210"/>
      <c r="I28" s="11">
        <f t="shared" si="2"/>
        <v>2.3297716788360754</v>
      </c>
      <c r="J28" s="11">
        <f t="shared" si="3"/>
        <v>2.6246110912167575</v>
      </c>
      <c r="K28" s="11">
        <f t="shared" si="4"/>
        <v>2.8939118259213648</v>
      </c>
      <c r="M28" s="248"/>
      <c r="N28" s="248"/>
      <c r="O28" s="248"/>
    </row>
    <row r="29" spans="1:15" s="235" customFormat="1" ht="13.5">
      <c r="A29" s="3" t="s">
        <v>233</v>
      </c>
      <c r="B29" s="209">
        <v>64263</v>
      </c>
      <c r="C29" s="209">
        <v>68696.800000000003</v>
      </c>
      <c r="D29" s="209">
        <v>66644.2</v>
      </c>
      <c r="E29" s="210"/>
      <c r="F29" s="11">
        <f t="shared" si="0"/>
        <v>-6.4541579811577821</v>
      </c>
      <c r="G29" s="11">
        <f t="shared" si="1"/>
        <v>-3.5730041023824932</v>
      </c>
      <c r="H29" s="210"/>
      <c r="I29" s="11">
        <f t="shared" si="2"/>
        <v>2.5328771897269782</v>
      </c>
      <c r="J29" s="11">
        <f t="shared" si="3"/>
        <v>2.8525292441466865</v>
      </c>
      <c r="K29" s="11">
        <f t="shared" si="4"/>
        <v>2.6600504874822057</v>
      </c>
      <c r="M29" s="248"/>
      <c r="N29" s="248"/>
      <c r="O29" s="248"/>
    </row>
    <row r="30" spans="1:15" s="249" customFormat="1" ht="13.5">
      <c r="A30" s="85" t="s">
        <v>234</v>
      </c>
      <c r="B30" s="211">
        <v>2346618.2000000002</v>
      </c>
      <c r="C30" s="211">
        <v>2239353.7999999998</v>
      </c>
      <c r="D30" s="211">
        <v>2326486.7000000002</v>
      </c>
      <c r="E30" s="212"/>
      <c r="F30" s="213">
        <f t="shared" si="0"/>
        <v>4.789971106843427</v>
      </c>
      <c r="G30" s="213">
        <f t="shared" si="1"/>
        <v>0.86531764828055024</v>
      </c>
      <c r="H30" s="212"/>
      <c r="I30" s="213">
        <f t="shared" si="2"/>
        <v>92.490168709493489</v>
      </c>
      <c r="J30" s="213">
        <f t="shared" si="3"/>
        <v>92.985731540494015</v>
      </c>
      <c r="K30" s="213">
        <f t="shared" si="4"/>
        <v>92.859874984707886</v>
      </c>
      <c r="M30" s="250"/>
      <c r="N30" s="250"/>
      <c r="O30" s="250"/>
    </row>
    <row r="31" spans="1:15" s="235" customFormat="1" ht="13.5">
      <c r="A31" s="3" t="s">
        <v>235</v>
      </c>
      <c r="B31" s="209">
        <v>2794.9</v>
      </c>
      <c r="C31" s="209">
        <v>2411.3000000000002</v>
      </c>
      <c r="D31" s="209">
        <v>2624.6</v>
      </c>
      <c r="E31" s="210"/>
      <c r="F31" s="11">
        <f t="shared" si="0"/>
        <v>15.908431136731217</v>
      </c>
      <c r="G31" s="11">
        <f t="shared" si="1"/>
        <v>6.4886077878533843</v>
      </c>
      <c r="H31" s="210"/>
      <c r="I31" s="11">
        <f t="shared" si="2"/>
        <v>0.1101588543573741</v>
      </c>
      <c r="J31" s="11">
        <f t="shared" si="3"/>
        <v>0.10012553374263292</v>
      </c>
      <c r="K31" s="11">
        <f t="shared" si="4"/>
        <v>0.10475883136785794</v>
      </c>
      <c r="M31" s="248"/>
      <c r="N31" s="248"/>
      <c r="O31" s="248"/>
    </row>
    <row r="32" spans="1:15" s="235" customFormat="1" ht="13.5">
      <c r="A32" s="3" t="s">
        <v>236</v>
      </c>
      <c r="B32" s="209">
        <v>187741.1</v>
      </c>
      <c r="C32" s="209">
        <v>166511.70000000001</v>
      </c>
      <c r="D32" s="209">
        <v>176262.2</v>
      </c>
      <c r="E32" s="210"/>
      <c r="F32" s="11">
        <f t="shared" si="0"/>
        <v>12.749494479967471</v>
      </c>
      <c r="G32" s="11">
        <f t="shared" si="1"/>
        <v>6.5124002764064048</v>
      </c>
      <c r="H32" s="210"/>
      <c r="I32" s="11">
        <f t="shared" si="2"/>
        <v>7.3996724361491308</v>
      </c>
      <c r="J32" s="11">
        <f t="shared" si="3"/>
        <v>6.9141429257633513</v>
      </c>
      <c r="K32" s="11">
        <f t="shared" si="4"/>
        <v>7.0353661839242747</v>
      </c>
      <c r="M32" s="248"/>
      <c r="N32" s="248"/>
      <c r="O32" s="248"/>
    </row>
    <row r="33" spans="1:15" s="235" customFormat="1" ht="13.5">
      <c r="A33" s="3" t="s">
        <v>237</v>
      </c>
      <c r="B33" s="209">
        <v>190536</v>
      </c>
      <c r="C33" s="209">
        <v>168923</v>
      </c>
      <c r="D33" s="209">
        <v>178886.8</v>
      </c>
      <c r="E33" s="210"/>
      <c r="F33" s="11">
        <f t="shared" si="0"/>
        <v>12.794586882780923</v>
      </c>
      <c r="G33" s="11">
        <f t="shared" si="1"/>
        <v>6.5120511966226813</v>
      </c>
      <c r="H33" s="210"/>
      <c r="I33" s="11">
        <f t="shared" si="2"/>
        <v>7.5098312905065052</v>
      </c>
      <c r="J33" s="11">
        <f t="shared" si="3"/>
        <v>7.0142684595059848</v>
      </c>
      <c r="K33" s="11">
        <f t="shared" si="4"/>
        <v>7.1401250152921296</v>
      </c>
      <c r="M33" s="248"/>
      <c r="N33" s="248"/>
      <c r="O33" s="248"/>
    </row>
    <row r="34" spans="1:15" s="235" customFormat="1" ht="13.5">
      <c r="A34" s="3" t="s">
        <v>238</v>
      </c>
      <c r="B34" s="209">
        <v>2537154.2000000002</v>
      </c>
      <c r="C34" s="209">
        <v>2408276.7999999998</v>
      </c>
      <c r="D34" s="209">
        <v>2505373.5</v>
      </c>
      <c r="E34" s="210"/>
      <c r="F34" s="11">
        <f t="shared" si="0"/>
        <v>5.3514363465196446</v>
      </c>
      <c r="G34" s="11">
        <f t="shared" si="1"/>
        <v>1.2685014829126429</v>
      </c>
      <c r="H34" s="210"/>
      <c r="I34" s="11">
        <f t="shared" si="2"/>
        <v>100</v>
      </c>
      <c r="J34" s="11">
        <f t="shared" si="3"/>
        <v>100</v>
      </c>
      <c r="K34" s="11">
        <f t="shared" si="4"/>
        <v>100</v>
      </c>
      <c r="M34" s="248"/>
      <c r="N34" s="248"/>
      <c r="O34" s="248"/>
    </row>
    <row r="36" spans="1:15">
      <c r="A36" s="287" t="s">
        <v>239</v>
      </c>
      <c r="B36" s="287"/>
      <c r="C36" s="287"/>
      <c r="D36" s="287"/>
      <c r="E36" s="287"/>
      <c r="F36" s="287"/>
      <c r="G36" s="287"/>
      <c r="H36" s="287"/>
      <c r="I36" s="287"/>
      <c r="J36" s="287"/>
      <c r="K36" s="287"/>
    </row>
    <row r="37" spans="1:15">
      <c r="A37" s="219" t="s">
        <v>255</v>
      </c>
      <c r="B37" s="219"/>
      <c r="C37" s="219"/>
      <c r="D37" s="219"/>
      <c r="E37" s="219"/>
      <c r="F37" s="219"/>
      <c r="G37" s="219"/>
      <c r="H37" s="219"/>
      <c r="I37" s="219"/>
      <c r="J37" s="219"/>
      <c r="K37" s="219"/>
    </row>
  </sheetData>
  <mergeCells count="11">
    <mergeCell ref="B7:D7"/>
    <mergeCell ref="F7:G7"/>
    <mergeCell ref="I7:K7"/>
    <mergeCell ref="A36:K36"/>
    <mergeCell ref="A1:K1"/>
    <mergeCell ref="A2:K2"/>
    <mergeCell ref="A3:K3"/>
    <mergeCell ref="F4:F6"/>
    <mergeCell ref="G4:G6"/>
    <mergeCell ref="B5:D5"/>
    <mergeCell ref="I5:K5"/>
  </mergeCells>
  <pageMargins left="0.7" right="0.7" top="0.75" bottom="0.75" header="0.3" footer="0.3"/>
  <pageSetup scale="7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3"/>
  <sheetViews>
    <sheetView rightToLeft="1" zoomScale="85" zoomScaleNormal="85" workbookViewId="0">
      <selection sqref="A1:Z33"/>
    </sheetView>
  </sheetViews>
  <sheetFormatPr defaultRowHeight="14.25"/>
  <cols>
    <col min="3" max="3" width="23.625" bestFit="1" customWidth="1"/>
    <col min="4" max="4" width="18.375" bestFit="1" customWidth="1"/>
    <col min="7" max="7" width="10.75" customWidth="1"/>
    <col min="10" max="10" width="9.375" customWidth="1"/>
    <col min="13" max="13" width="11.5" bestFit="1" customWidth="1"/>
    <col min="16" max="16" width="10.625" customWidth="1"/>
    <col min="19" max="19" width="11" customWidth="1"/>
    <col min="21" max="21" width="9" customWidth="1"/>
    <col min="22" max="22" width="9.625" customWidth="1"/>
    <col min="25" max="25" width="11.375" customWidth="1"/>
  </cols>
  <sheetData>
    <row r="1" spans="1:26" s="234" customFormat="1" ht="17.25">
      <c r="A1" s="294" t="s">
        <v>248</v>
      </c>
      <c r="B1" s="294"/>
      <c r="C1" s="294"/>
      <c r="D1" s="294"/>
      <c r="E1" s="294"/>
      <c r="F1" s="294"/>
      <c r="G1" s="294"/>
      <c r="H1" s="294"/>
      <c r="I1" s="294"/>
      <c r="J1" s="294"/>
      <c r="K1" s="294"/>
      <c r="L1" s="294"/>
      <c r="M1" s="294"/>
      <c r="N1" s="294"/>
      <c r="O1" s="294"/>
      <c r="P1" s="294"/>
      <c r="Q1" s="294"/>
      <c r="R1" s="294"/>
      <c r="S1" s="294"/>
      <c r="T1" s="294"/>
      <c r="U1" s="294"/>
      <c r="V1" s="294"/>
      <c r="W1" s="294"/>
      <c r="X1" s="294"/>
      <c r="Y1" s="294"/>
      <c r="Z1" s="294"/>
    </row>
    <row r="2" spans="1:26" s="234" customFormat="1" ht="17.25">
      <c r="A2" s="295" t="s">
        <v>110</v>
      </c>
      <c r="B2" s="295"/>
      <c r="C2" s="295"/>
      <c r="D2" s="296"/>
      <c r="E2" s="296"/>
      <c r="F2" s="296"/>
      <c r="G2" s="296"/>
      <c r="H2" s="296"/>
      <c r="I2" s="296"/>
      <c r="J2" s="296"/>
      <c r="K2" s="296"/>
      <c r="L2" s="296"/>
      <c r="M2" s="296"/>
      <c r="N2" s="296"/>
      <c r="O2" s="296"/>
      <c r="P2" s="296"/>
      <c r="Q2" s="296"/>
      <c r="R2" s="296"/>
      <c r="S2" s="296"/>
      <c r="T2" s="296"/>
      <c r="U2" s="296"/>
      <c r="V2" s="296"/>
      <c r="W2" s="296"/>
      <c r="X2" s="296"/>
      <c r="Y2" s="296"/>
      <c r="Z2" s="296"/>
    </row>
    <row r="3" spans="1:26" s="235" customFormat="1" ht="13.5">
      <c r="A3" s="103"/>
      <c r="B3" s="103"/>
      <c r="C3" s="104"/>
      <c r="D3" s="297" t="s">
        <v>111</v>
      </c>
      <c r="E3" s="297"/>
      <c r="F3" s="297"/>
      <c r="G3" s="297"/>
      <c r="H3" s="297"/>
      <c r="I3" s="105"/>
      <c r="J3" s="298" t="s">
        <v>112</v>
      </c>
      <c r="K3" s="298"/>
      <c r="L3" s="298"/>
      <c r="M3" s="298"/>
      <c r="N3" s="298"/>
      <c r="O3" s="140"/>
      <c r="P3" s="297" t="s">
        <v>113</v>
      </c>
      <c r="Q3" s="297"/>
      <c r="R3" s="297"/>
      <c r="S3" s="297"/>
      <c r="T3" s="297"/>
      <c r="U3" s="103"/>
      <c r="V3" s="297" t="s">
        <v>114</v>
      </c>
      <c r="W3" s="297"/>
      <c r="X3" s="297"/>
      <c r="Y3" s="297"/>
      <c r="Z3" s="297"/>
    </row>
    <row r="4" spans="1:26" s="235" customFormat="1" ht="13.5">
      <c r="A4" s="103"/>
      <c r="B4" s="103"/>
      <c r="C4" s="104"/>
      <c r="D4" s="302" t="s">
        <v>62</v>
      </c>
      <c r="E4" s="302"/>
      <c r="F4" s="252"/>
      <c r="G4" s="299" t="s">
        <v>0</v>
      </c>
      <c r="H4" s="299"/>
      <c r="I4" s="142"/>
      <c r="J4" s="303" t="str">
        <f>D4</f>
        <v>דצמבר 2023</v>
      </c>
      <c r="K4" s="304"/>
      <c r="L4" s="141"/>
      <c r="M4" s="303" t="str">
        <f>G4</f>
        <v>יוני 2024</v>
      </c>
      <c r="N4" s="304"/>
      <c r="O4" s="142"/>
      <c r="P4" s="299" t="str">
        <f>D4</f>
        <v>דצמבר 2023</v>
      </c>
      <c r="Q4" s="300"/>
      <c r="R4" s="141"/>
      <c r="S4" s="299" t="str">
        <f>G4</f>
        <v>יוני 2024</v>
      </c>
      <c r="T4" s="300"/>
      <c r="U4" s="141"/>
      <c r="V4" s="299" t="str">
        <f>D4</f>
        <v>דצמבר 2023</v>
      </c>
      <c r="W4" s="300"/>
      <c r="X4" s="141"/>
      <c r="Y4" s="299" t="str">
        <f>D4</f>
        <v>דצמבר 2023</v>
      </c>
      <c r="Z4" s="300"/>
    </row>
    <row r="5" spans="1:26" s="235" customFormat="1" ht="13.5">
      <c r="A5" s="107"/>
      <c r="B5" s="107"/>
      <c r="C5" s="108"/>
      <c r="D5" s="143" t="s">
        <v>115</v>
      </c>
      <c r="E5" s="144" t="s">
        <v>116</v>
      </c>
      <c r="F5" s="145"/>
      <c r="G5" s="146" t="s">
        <v>115</v>
      </c>
      <c r="H5" s="147" t="s">
        <v>116</v>
      </c>
      <c r="I5" s="148"/>
      <c r="J5" s="146" t="s">
        <v>115</v>
      </c>
      <c r="K5" s="147" t="s">
        <v>116</v>
      </c>
      <c r="L5" s="145"/>
      <c r="M5" s="146" t="s">
        <v>115</v>
      </c>
      <c r="N5" s="147" t="s">
        <v>116</v>
      </c>
      <c r="O5" s="149"/>
      <c r="P5" s="146" t="s">
        <v>115</v>
      </c>
      <c r="Q5" s="147" t="s">
        <v>116</v>
      </c>
      <c r="R5" s="145"/>
      <c r="S5" s="146" t="s">
        <v>115</v>
      </c>
      <c r="T5" s="147" t="s">
        <v>116</v>
      </c>
      <c r="U5" s="145"/>
      <c r="V5" s="146" t="s">
        <v>115</v>
      </c>
      <c r="W5" s="147" t="s">
        <v>116</v>
      </c>
      <c r="X5" s="147"/>
      <c r="Y5" s="146" t="s">
        <v>115</v>
      </c>
      <c r="Z5" s="147" t="s">
        <v>116</v>
      </c>
    </row>
    <row r="6" spans="1:26" s="235" customFormat="1" ht="13.5">
      <c r="A6" s="104"/>
      <c r="B6" s="104"/>
      <c r="C6" s="109"/>
      <c r="D6" s="110" t="s">
        <v>117</v>
      </c>
      <c r="E6" s="110" t="s">
        <v>23</v>
      </c>
      <c r="F6" s="111"/>
      <c r="G6" s="110" t="s">
        <v>117</v>
      </c>
      <c r="H6" s="110" t="s">
        <v>23</v>
      </c>
      <c r="I6" s="111"/>
      <c r="J6" s="110" t="s">
        <v>117</v>
      </c>
      <c r="K6" s="110" t="s">
        <v>23</v>
      </c>
      <c r="L6" s="110"/>
      <c r="M6" s="110" t="s">
        <v>117</v>
      </c>
      <c r="N6" s="110" t="s">
        <v>23</v>
      </c>
      <c r="O6" s="110"/>
      <c r="P6" s="110" t="s">
        <v>117</v>
      </c>
      <c r="Q6" s="110" t="s">
        <v>23</v>
      </c>
      <c r="R6" s="110"/>
      <c r="S6" s="110" t="s">
        <v>117</v>
      </c>
      <c r="T6" s="110" t="s">
        <v>23</v>
      </c>
      <c r="U6" s="110"/>
      <c r="V6" s="110" t="s">
        <v>117</v>
      </c>
      <c r="W6" s="110" t="s">
        <v>23</v>
      </c>
      <c r="X6" s="110"/>
      <c r="Y6" s="110" t="s">
        <v>117</v>
      </c>
      <c r="Z6" s="110" t="s">
        <v>23</v>
      </c>
    </row>
    <row r="7" spans="1:26" s="235" customFormat="1" ht="13.5">
      <c r="A7" s="104"/>
      <c r="B7" s="104"/>
      <c r="C7" s="112"/>
      <c r="D7" s="113"/>
      <c r="E7" s="114"/>
      <c r="F7" s="113"/>
      <c r="G7" s="113"/>
      <c r="H7" s="114"/>
      <c r="I7" s="113"/>
      <c r="J7" s="113"/>
      <c r="K7" s="114"/>
      <c r="L7" s="113"/>
      <c r="M7" s="113"/>
      <c r="N7" s="114"/>
      <c r="O7" s="113"/>
      <c r="P7" s="113"/>
      <c r="Q7" s="114"/>
      <c r="R7" s="113"/>
      <c r="S7" s="113"/>
      <c r="T7" s="114"/>
      <c r="U7" s="114"/>
      <c r="V7" s="113"/>
      <c r="W7" s="114"/>
      <c r="X7" s="113"/>
      <c r="Y7" s="113"/>
      <c r="Z7" s="114"/>
    </row>
    <row r="8" spans="1:26" s="235" customFormat="1" ht="13.5">
      <c r="A8" s="301" t="s">
        <v>118</v>
      </c>
      <c r="B8" s="115"/>
      <c r="C8" s="104" t="s">
        <v>119</v>
      </c>
      <c r="D8" s="116">
        <v>95886</v>
      </c>
      <c r="E8" s="116">
        <f>D8/$D$16*100</f>
        <v>59.91077676696991</v>
      </c>
      <c r="F8" s="116"/>
      <c r="G8" s="116">
        <v>66175</v>
      </c>
      <c r="H8" s="116">
        <f>G8/$G$16*100</f>
        <v>51.46881538114534</v>
      </c>
      <c r="I8" s="117"/>
      <c r="J8" s="116">
        <v>84303</v>
      </c>
      <c r="K8" s="116">
        <f>J8/$J$16*100</f>
        <v>66.316609241516019</v>
      </c>
      <c r="L8" s="116"/>
      <c r="M8" s="116">
        <v>84943</v>
      </c>
      <c r="N8" s="116">
        <f>M8/$M$16*100</f>
        <v>68.531158227643857</v>
      </c>
      <c r="O8" s="117"/>
      <c r="P8" s="116">
        <v>19452</v>
      </c>
      <c r="Q8" s="116">
        <f>P8/$P$16*100</f>
        <v>84.31364050106194</v>
      </c>
      <c r="R8" s="116"/>
      <c r="S8" s="116">
        <v>21304</v>
      </c>
      <c r="T8" s="116">
        <f>S8/$S$16*100</f>
        <v>83.973196689002762</v>
      </c>
      <c r="U8" s="116"/>
      <c r="V8" s="116">
        <v>39369</v>
      </c>
      <c r="W8" s="116">
        <f>V8/$V$16*100</f>
        <v>66.425389755011139</v>
      </c>
      <c r="X8" s="116"/>
      <c r="Y8" s="116">
        <v>41312</v>
      </c>
      <c r="Z8" s="116">
        <f>Y8/$Y$16*100</f>
        <v>68.133390506976284</v>
      </c>
    </row>
    <row r="9" spans="1:26" s="235" customFormat="1" ht="13.5">
      <c r="A9" s="301"/>
      <c r="B9" s="115"/>
      <c r="C9" s="104" t="s">
        <v>120</v>
      </c>
      <c r="D9" s="116">
        <v>26916</v>
      </c>
      <c r="E9" s="116">
        <f t="shared" ref="E9:E15" si="0">D9/$D$16*100</f>
        <v>16.817454763570929</v>
      </c>
      <c r="F9" s="116"/>
      <c r="G9" s="116">
        <v>21303</v>
      </c>
      <c r="H9" s="116">
        <f t="shared" ref="H9:H15" si="1">G9/$G$16*100</f>
        <v>16.568797492475092</v>
      </c>
      <c r="I9" s="117"/>
      <c r="J9" s="116">
        <v>25641</v>
      </c>
      <c r="K9" s="116">
        <f t="shared" ref="K9:K15" si="2">J9/$J$16*100</f>
        <v>20.170387501769955</v>
      </c>
      <c r="L9" s="116"/>
      <c r="M9" s="116">
        <v>23205</v>
      </c>
      <c r="N9" s="116">
        <f t="shared" ref="N9:N15" si="3">M9/$M$16*100</f>
        <v>18.721560654468004</v>
      </c>
      <c r="O9" s="117"/>
      <c r="P9" s="116">
        <v>583</v>
      </c>
      <c r="Q9" s="116">
        <f t="shared" ref="Q9:Q15" si="4">P9/$P$16*100</f>
        <v>2.5269819253608423</v>
      </c>
      <c r="R9" s="116"/>
      <c r="S9" s="116">
        <v>878</v>
      </c>
      <c r="T9" s="116">
        <f t="shared" ref="T9:T15" si="5">S9/$S$16*100</f>
        <v>3.4607804493496257</v>
      </c>
      <c r="U9" s="116"/>
      <c r="V9" s="116">
        <v>5423</v>
      </c>
      <c r="W9" s="116">
        <f t="shared" ref="W9:W15" si="6">V9/$V$16*100</f>
        <v>9.1499628804751296</v>
      </c>
      <c r="X9" s="116"/>
      <c r="Y9" s="116">
        <v>4942</v>
      </c>
      <c r="Z9" s="116">
        <f t="shared" ref="Z9:Z15" si="7">Y9/$Y$16*100</f>
        <v>8.1505425998614633</v>
      </c>
    </row>
    <row r="10" spans="1:26" s="235" customFormat="1" ht="13.5">
      <c r="A10" s="301"/>
      <c r="B10" s="115"/>
      <c r="C10" s="104" t="s">
        <v>121</v>
      </c>
      <c r="D10" s="116">
        <v>481</v>
      </c>
      <c r="E10" s="116">
        <f t="shared" si="0"/>
        <v>0.30053483954813559</v>
      </c>
      <c r="F10" s="116"/>
      <c r="G10" s="116">
        <v>452</v>
      </c>
      <c r="H10" s="116">
        <f t="shared" si="1"/>
        <v>0.3515512588179478</v>
      </c>
      <c r="I10" s="117"/>
      <c r="J10" s="116">
        <v>458</v>
      </c>
      <c r="K10" s="116">
        <f t="shared" si="2"/>
        <v>0.36028382184043678</v>
      </c>
      <c r="L10" s="116"/>
      <c r="M10" s="116">
        <v>635</v>
      </c>
      <c r="N10" s="116">
        <f t="shared" si="3"/>
        <v>0.51231161454803631</v>
      </c>
      <c r="O10" s="117"/>
      <c r="P10" s="116">
        <v>776</v>
      </c>
      <c r="Q10" s="116">
        <f t="shared" si="4"/>
        <v>3.3635299726929913</v>
      </c>
      <c r="R10" s="116"/>
      <c r="S10" s="116">
        <v>856</v>
      </c>
      <c r="T10" s="116">
        <f t="shared" si="5"/>
        <v>3.3740638549467876</v>
      </c>
      <c r="U10" s="116"/>
      <c r="V10" s="116">
        <v>99</v>
      </c>
      <c r="W10" s="116">
        <f t="shared" si="6"/>
        <v>0.16703786191536749</v>
      </c>
      <c r="X10" s="116"/>
      <c r="Y10" s="116">
        <v>127</v>
      </c>
      <c r="Z10" s="116">
        <f t="shared" si="7"/>
        <v>0.20945344196325494</v>
      </c>
    </row>
    <row r="11" spans="1:26" s="235" customFormat="1" ht="13.5">
      <c r="A11" s="301"/>
      <c r="B11" s="118"/>
      <c r="C11" s="104" t="s">
        <v>122</v>
      </c>
      <c r="D11" s="116">
        <v>10297</v>
      </c>
      <c r="E11" s="116">
        <f t="shared" si="0"/>
        <v>6.4336948915325403</v>
      </c>
      <c r="F11" s="116"/>
      <c r="G11" s="116">
        <v>10650</v>
      </c>
      <c r="H11" s="116">
        <f t="shared" si="1"/>
        <v>8.2832320938299642</v>
      </c>
      <c r="I11" s="119"/>
      <c r="J11" s="116">
        <v>9023</v>
      </c>
      <c r="K11" s="116">
        <f t="shared" si="2"/>
        <v>7.0979059486162903</v>
      </c>
      <c r="L11" s="116"/>
      <c r="M11" s="116">
        <v>8777</v>
      </c>
      <c r="N11" s="116">
        <f t="shared" si="3"/>
        <v>7.0811953399812815</v>
      </c>
      <c r="O11" s="119"/>
      <c r="P11" s="116">
        <v>251</v>
      </c>
      <c r="Q11" s="116">
        <f t="shared" si="4"/>
        <v>1.0879459061159031</v>
      </c>
      <c r="R11" s="116"/>
      <c r="S11" s="116">
        <v>162</v>
      </c>
      <c r="T11" s="116">
        <f t="shared" si="5"/>
        <v>0.63854946787544342</v>
      </c>
      <c r="U11" s="116"/>
      <c r="V11" s="116">
        <v>630</v>
      </c>
      <c r="W11" s="116">
        <f t="shared" si="6"/>
        <v>1.0629682121887021</v>
      </c>
      <c r="X11" s="116"/>
      <c r="Y11" s="116">
        <v>595</v>
      </c>
      <c r="Z11" s="116">
        <f t="shared" si="7"/>
        <v>0.98129762179635183</v>
      </c>
    </row>
    <row r="12" spans="1:26" s="235" customFormat="1" ht="15">
      <c r="A12" s="301"/>
      <c r="B12" s="118"/>
      <c r="C12" s="104" t="s">
        <v>123</v>
      </c>
      <c r="D12" s="116">
        <v>15567</v>
      </c>
      <c r="E12" s="116">
        <f t="shared" si="0"/>
        <v>9.7264570628811367</v>
      </c>
      <c r="F12" s="116"/>
      <c r="G12" s="116">
        <v>17920</v>
      </c>
      <c r="H12" s="116">
        <f t="shared" si="1"/>
        <v>13.937607429242533</v>
      </c>
      <c r="I12" s="119"/>
      <c r="J12" s="116">
        <v>0</v>
      </c>
      <c r="K12" s="116">
        <f t="shared" si="2"/>
        <v>0</v>
      </c>
      <c r="L12" s="116"/>
      <c r="M12" s="116">
        <v>0</v>
      </c>
      <c r="N12" s="116">
        <f t="shared" si="3"/>
        <v>0</v>
      </c>
      <c r="O12" s="119"/>
      <c r="P12" s="116">
        <v>56</v>
      </c>
      <c r="Q12" s="116">
        <f t="shared" si="4"/>
        <v>0.24272896710155609</v>
      </c>
      <c r="R12" s="116"/>
      <c r="S12" s="116">
        <v>56</v>
      </c>
      <c r="T12" s="116">
        <f t="shared" si="5"/>
        <v>0.2207331493890422</v>
      </c>
      <c r="U12" s="116"/>
      <c r="V12" s="116">
        <v>9297</v>
      </c>
      <c r="W12" s="116">
        <f t="shared" si="6"/>
        <v>15.68637375987042</v>
      </c>
      <c r="X12" s="116"/>
      <c r="Y12" s="116">
        <v>9351</v>
      </c>
      <c r="Z12" s="116">
        <f t="shared" si="7"/>
        <v>15.422040439357456</v>
      </c>
    </row>
    <row r="13" spans="1:26" s="235" customFormat="1" ht="13.5">
      <c r="A13" s="301"/>
      <c r="B13" s="118"/>
      <c r="C13" s="104" t="s">
        <v>124</v>
      </c>
      <c r="D13" s="116">
        <v>982</v>
      </c>
      <c r="E13" s="116">
        <f t="shared" si="0"/>
        <v>0.61356593022093375</v>
      </c>
      <c r="F13" s="116"/>
      <c r="G13" s="116">
        <v>1063</v>
      </c>
      <c r="H13" s="116">
        <f t="shared" si="1"/>
        <v>0.82676767283955421</v>
      </c>
      <c r="I13" s="119"/>
      <c r="J13" s="116">
        <v>0</v>
      </c>
      <c r="K13" s="116">
        <f t="shared" si="2"/>
        <v>0</v>
      </c>
      <c r="L13" s="116"/>
      <c r="M13" s="116">
        <v>0</v>
      </c>
      <c r="N13" s="116">
        <f t="shared" si="3"/>
        <v>0</v>
      </c>
      <c r="O13" s="119"/>
      <c r="P13" s="116">
        <v>1100</v>
      </c>
      <c r="Q13" s="116">
        <f t="shared" si="4"/>
        <v>4.7678904252091368</v>
      </c>
      <c r="R13" s="116"/>
      <c r="S13" s="116">
        <v>1173</v>
      </c>
      <c r="T13" s="116">
        <f t="shared" si="5"/>
        <v>4.6235711470240446</v>
      </c>
      <c r="U13" s="116"/>
      <c r="V13" s="116">
        <v>287</v>
      </c>
      <c r="W13" s="116">
        <f t="shared" si="6"/>
        <v>0.48424107444151987</v>
      </c>
      <c r="X13" s="116"/>
      <c r="Y13" s="116">
        <v>285</v>
      </c>
      <c r="Z13" s="116">
        <f t="shared" si="7"/>
        <v>0.47003331464195008</v>
      </c>
    </row>
    <row r="14" spans="1:26" s="235" customFormat="1" ht="13.5">
      <c r="A14" s="301"/>
      <c r="B14" s="118"/>
      <c r="C14" s="104" t="s">
        <v>125</v>
      </c>
      <c r="D14" s="116">
        <v>5002</v>
      </c>
      <c r="E14" s="116">
        <f t="shared" si="0"/>
        <v>3.1253124062781161</v>
      </c>
      <c r="F14" s="116"/>
      <c r="G14" s="116">
        <v>5429</v>
      </c>
      <c r="H14" s="116">
        <f t="shared" si="1"/>
        <v>4.2225039471739789</v>
      </c>
      <c r="I14" s="119"/>
      <c r="J14" s="116">
        <v>3264</v>
      </c>
      <c r="K14" s="116">
        <f t="shared" si="2"/>
        <v>2.5676122150375229</v>
      </c>
      <c r="L14" s="116"/>
      <c r="M14" s="116">
        <v>1778</v>
      </c>
      <c r="N14" s="116">
        <f t="shared" si="3"/>
        <v>1.4344725207345015</v>
      </c>
      <c r="O14" s="119"/>
      <c r="P14" s="116">
        <v>235</v>
      </c>
      <c r="Q14" s="116">
        <f t="shared" si="4"/>
        <v>1.0185947726583156</v>
      </c>
      <c r="R14" s="116"/>
      <c r="S14" s="116">
        <v>196</v>
      </c>
      <c r="T14" s="116">
        <f t="shared" si="5"/>
        <v>0.77256602286164766</v>
      </c>
      <c r="U14" s="116"/>
      <c r="V14" s="116">
        <v>2160</v>
      </c>
      <c r="W14" s="116">
        <f t="shared" si="6"/>
        <v>3.6444624417898357</v>
      </c>
      <c r="X14" s="116"/>
      <c r="Y14" s="116">
        <v>1860</v>
      </c>
      <c r="Z14" s="116">
        <f t="shared" si="7"/>
        <v>3.0675858429264111</v>
      </c>
    </row>
    <row r="15" spans="1:26" s="235" customFormat="1" ht="13.5">
      <c r="A15" s="159"/>
      <c r="B15" s="118"/>
      <c r="C15" s="104" t="s">
        <v>126</v>
      </c>
      <c r="D15" s="116">
        <v>4917</v>
      </c>
      <c r="E15" s="116">
        <f t="shared" si="0"/>
        <v>3.0722033389983006</v>
      </c>
      <c r="F15" s="116"/>
      <c r="G15" s="116">
        <v>5581</v>
      </c>
      <c r="H15" s="116">
        <f t="shared" si="1"/>
        <v>4.3407247244755895</v>
      </c>
      <c r="I15" s="119"/>
      <c r="J15" s="116">
        <v>4433</v>
      </c>
      <c r="K15" s="116">
        <f t="shared" si="2"/>
        <v>3.4872012712197731</v>
      </c>
      <c r="L15" s="116"/>
      <c r="M15" s="116">
        <v>4610</v>
      </c>
      <c r="N15" s="116">
        <f t="shared" si="3"/>
        <v>3.7193016426243264</v>
      </c>
      <c r="O15" s="119"/>
      <c r="P15" s="116">
        <v>618</v>
      </c>
      <c r="Q15" s="116">
        <f t="shared" si="4"/>
        <v>2.6786875297993151</v>
      </c>
      <c r="R15" s="116"/>
      <c r="S15" s="116">
        <v>745</v>
      </c>
      <c r="T15" s="116">
        <f t="shared" si="5"/>
        <v>2.9365392195506503</v>
      </c>
      <c r="U15" s="116"/>
      <c r="V15" s="116">
        <v>2003</v>
      </c>
      <c r="W15" s="116">
        <f t="shared" si="6"/>
        <v>3.3795640143078898</v>
      </c>
      <c r="X15" s="116"/>
      <c r="Y15" s="116">
        <v>2162</v>
      </c>
      <c r="Z15" s="116">
        <f t="shared" si="7"/>
        <v>3.5656562324768286</v>
      </c>
    </row>
    <row r="16" spans="1:26" s="235" customFormat="1" ht="13.5">
      <c r="A16" s="120"/>
      <c r="B16" s="159"/>
      <c r="C16" s="121" t="s">
        <v>127</v>
      </c>
      <c r="D16" s="122">
        <v>160048</v>
      </c>
      <c r="E16" s="123">
        <v>100</v>
      </c>
      <c r="F16" s="123"/>
      <c r="G16" s="123">
        <v>128573</v>
      </c>
      <c r="H16" s="123">
        <v>100</v>
      </c>
      <c r="I16" s="124"/>
      <c r="J16" s="123">
        <v>127122</v>
      </c>
      <c r="K16" s="123">
        <v>100</v>
      </c>
      <c r="L16" s="123"/>
      <c r="M16" s="123">
        <v>123948</v>
      </c>
      <c r="N16" s="123">
        <v>100</v>
      </c>
      <c r="O16" s="124"/>
      <c r="P16" s="123">
        <v>23071</v>
      </c>
      <c r="Q16" s="123">
        <v>100</v>
      </c>
      <c r="R16" s="123"/>
      <c r="S16" s="123">
        <v>25370</v>
      </c>
      <c r="T16" s="123">
        <v>100</v>
      </c>
      <c r="U16" s="123"/>
      <c r="V16" s="123">
        <v>59268</v>
      </c>
      <c r="W16" s="123">
        <v>100</v>
      </c>
      <c r="X16" s="123"/>
      <c r="Y16" s="123">
        <v>60634</v>
      </c>
      <c r="Z16" s="123">
        <v>100</v>
      </c>
    </row>
    <row r="17" spans="1:26" s="235" customFormat="1" ht="15">
      <c r="A17" s="125"/>
      <c r="B17" s="125"/>
      <c r="C17" s="126"/>
      <c r="D17" s="298" t="s">
        <v>128</v>
      </c>
      <c r="E17" s="298"/>
      <c r="F17" s="298"/>
      <c r="G17" s="298"/>
      <c r="H17" s="298"/>
      <c r="I17" s="105"/>
      <c r="J17" s="298" t="s">
        <v>129</v>
      </c>
      <c r="K17" s="298"/>
      <c r="L17" s="298"/>
      <c r="M17" s="298"/>
      <c r="N17" s="298"/>
      <c r="O17" s="140"/>
      <c r="P17" s="298" t="s">
        <v>133</v>
      </c>
      <c r="Q17" s="298"/>
      <c r="R17" s="298"/>
      <c r="S17" s="298"/>
      <c r="T17" s="298"/>
      <c r="U17" s="127"/>
      <c r="V17" s="127"/>
      <c r="W17" s="127"/>
      <c r="X17" s="127"/>
      <c r="Y17" s="127"/>
      <c r="Z17" s="127"/>
    </row>
    <row r="18" spans="1:26" s="235" customFormat="1" ht="13.5">
      <c r="A18" s="103"/>
      <c r="B18" s="103"/>
      <c r="C18" s="104"/>
      <c r="D18" s="302" t="str">
        <f>D4</f>
        <v>דצמבר 2023</v>
      </c>
      <c r="E18" s="306"/>
      <c r="F18" s="141"/>
      <c r="G18" s="299" t="str">
        <f>G4</f>
        <v>יוני 2024</v>
      </c>
      <c r="H18" s="300"/>
      <c r="I18" s="142"/>
      <c r="J18" s="299" t="str">
        <f>D4</f>
        <v>דצמבר 2023</v>
      </c>
      <c r="K18" s="300"/>
      <c r="L18" s="141"/>
      <c r="M18" s="299" t="str">
        <f>G4</f>
        <v>יוני 2024</v>
      </c>
      <c r="N18" s="300"/>
      <c r="O18" s="142"/>
      <c r="P18" s="299" t="str">
        <f>D4</f>
        <v>דצמבר 2023</v>
      </c>
      <c r="Q18" s="300"/>
      <c r="R18" s="141"/>
      <c r="S18" s="299" t="str">
        <f>G4</f>
        <v>יוני 2024</v>
      </c>
      <c r="T18" s="300"/>
      <c r="U18" s="106"/>
      <c r="V18" s="106"/>
      <c r="W18" s="106"/>
      <c r="X18" s="106"/>
      <c r="Y18" s="106"/>
      <c r="Z18" s="106"/>
    </row>
    <row r="19" spans="1:26" s="235" customFormat="1" ht="13.5">
      <c r="A19" s="107"/>
      <c r="B19" s="107"/>
      <c r="C19" s="108"/>
      <c r="D19" s="143" t="s">
        <v>115</v>
      </c>
      <c r="E19" s="144" t="s">
        <v>116</v>
      </c>
      <c r="F19" s="251"/>
      <c r="G19" s="143" t="s">
        <v>115</v>
      </c>
      <c r="H19" s="144" t="s">
        <v>116</v>
      </c>
      <c r="I19" s="103"/>
      <c r="J19" s="143" t="s">
        <v>115</v>
      </c>
      <c r="K19" s="144" t="s">
        <v>116</v>
      </c>
      <c r="L19" s="251"/>
      <c r="M19" s="143" t="s">
        <v>115</v>
      </c>
      <c r="N19" s="144" t="s">
        <v>116</v>
      </c>
      <c r="O19" s="150"/>
      <c r="P19" s="143" t="s">
        <v>115</v>
      </c>
      <c r="Q19" s="144" t="s">
        <v>116</v>
      </c>
      <c r="R19" s="251"/>
      <c r="S19" s="143" t="s">
        <v>115</v>
      </c>
      <c r="T19" s="144" t="s">
        <v>116</v>
      </c>
      <c r="U19" s="128"/>
      <c r="V19" s="128"/>
      <c r="W19" s="128"/>
      <c r="X19" s="128"/>
      <c r="Y19" s="128"/>
      <c r="Z19" s="128"/>
    </row>
    <row r="20" spans="1:26" s="235" customFormat="1" ht="13.5">
      <c r="A20" s="104"/>
      <c r="B20" s="104"/>
      <c r="C20" s="112"/>
      <c r="D20" s="110" t="s">
        <v>117</v>
      </c>
      <c r="E20" s="110" t="s">
        <v>23</v>
      </c>
      <c r="F20" s="129"/>
      <c r="G20" s="129" t="s">
        <v>117</v>
      </c>
      <c r="H20" s="129" t="s">
        <v>23</v>
      </c>
      <c r="I20" s="129"/>
      <c r="J20" s="110" t="s">
        <v>117</v>
      </c>
      <c r="K20" s="129" t="s">
        <v>23</v>
      </c>
      <c r="L20" s="129"/>
      <c r="M20" s="129" t="s">
        <v>117</v>
      </c>
      <c r="N20" s="129" t="s">
        <v>23</v>
      </c>
      <c r="O20" s="129"/>
      <c r="P20" s="129" t="s">
        <v>117</v>
      </c>
      <c r="Q20" s="129" t="s">
        <v>23</v>
      </c>
      <c r="R20" s="129"/>
      <c r="S20" s="129" t="s">
        <v>117</v>
      </c>
      <c r="T20" s="129" t="s">
        <v>23</v>
      </c>
      <c r="U20" s="114"/>
      <c r="V20" s="114"/>
      <c r="W20" s="114"/>
      <c r="X20" s="114"/>
      <c r="Y20" s="114"/>
      <c r="Z20" s="114"/>
    </row>
    <row r="21" spans="1:26" s="235" customFormat="1" ht="13.5">
      <c r="A21" s="104"/>
      <c r="B21" s="104"/>
      <c r="C21" s="112"/>
      <c r="D21" s="113"/>
      <c r="E21" s="114"/>
      <c r="F21" s="113"/>
      <c r="G21" s="113"/>
      <c r="H21" s="114"/>
      <c r="I21" s="113"/>
      <c r="J21" s="113"/>
      <c r="K21" s="114"/>
      <c r="L21" s="113"/>
      <c r="M21" s="113"/>
      <c r="N21" s="114"/>
      <c r="O21" s="113"/>
      <c r="P21" s="113"/>
      <c r="Q21" s="114"/>
      <c r="R21" s="113"/>
      <c r="S21" s="113"/>
      <c r="T21" s="114"/>
      <c r="U21" s="114"/>
      <c r="V21" s="114"/>
      <c r="W21" s="114"/>
      <c r="X21" s="114"/>
      <c r="Y21" s="114"/>
      <c r="Z21" s="114"/>
    </row>
    <row r="22" spans="1:26" s="235" customFormat="1" ht="13.5">
      <c r="A22" s="301" t="s">
        <v>118</v>
      </c>
      <c r="B22" s="115"/>
      <c r="C22" s="104" t="s">
        <v>119</v>
      </c>
      <c r="D22" s="116">
        <v>14897</v>
      </c>
      <c r="E22" s="116">
        <f t="shared" ref="E22:E29" si="8">D22/$D$30*100</f>
        <v>55.204743375949604</v>
      </c>
      <c r="F22" s="116"/>
      <c r="G22" s="116">
        <v>17954</v>
      </c>
      <c r="H22" s="116">
        <f>G22/$G$30*100</f>
        <v>65.917685501340088</v>
      </c>
      <c r="I22" s="117"/>
      <c r="J22" s="116">
        <v>698.3</v>
      </c>
      <c r="K22" s="116">
        <f>J22/$J$30*100</f>
        <v>63.551146705496905</v>
      </c>
      <c r="L22" s="116"/>
      <c r="M22" s="116">
        <v>596.9</v>
      </c>
      <c r="N22" s="116">
        <f>M22/$M$30*100</f>
        <v>59.304520615996026</v>
      </c>
      <c r="O22" s="117"/>
      <c r="P22" s="116">
        <v>254605.3</v>
      </c>
      <c r="Q22" s="116">
        <f>P22/$P$30*100</f>
        <v>64.036697847647133</v>
      </c>
      <c r="R22" s="116"/>
      <c r="S22" s="116">
        <v>232284.9</v>
      </c>
      <c r="T22" s="116">
        <f>S22/$S$30*100</f>
        <v>63.332838016350912</v>
      </c>
      <c r="U22" s="130"/>
      <c r="V22" s="130"/>
      <c r="W22" s="130"/>
      <c r="X22" s="130"/>
      <c r="Y22" s="130"/>
      <c r="Z22" s="130"/>
    </row>
    <row r="23" spans="1:26" s="235" customFormat="1" ht="13.5">
      <c r="A23" s="301"/>
      <c r="B23" s="115"/>
      <c r="C23" s="104" t="s">
        <v>120</v>
      </c>
      <c r="D23" s="116">
        <v>10407</v>
      </c>
      <c r="E23" s="116">
        <f t="shared" si="8"/>
        <v>38.565869927737637</v>
      </c>
      <c r="F23" s="116"/>
      <c r="G23" s="116">
        <v>6557</v>
      </c>
      <c r="H23" s="116">
        <f t="shared" ref="H23:H29" si="9">G23/$G$30*100</f>
        <v>24.073870103168485</v>
      </c>
      <c r="I23" s="117"/>
      <c r="J23" s="116">
        <v>74.599999999999994</v>
      </c>
      <c r="K23" s="116">
        <f t="shared" ref="K23:K29" si="10">J23/$J$30*100</f>
        <v>6.7892246086639965</v>
      </c>
      <c r="L23" s="116"/>
      <c r="M23" s="116">
        <v>77.2</v>
      </c>
      <c r="N23" s="116">
        <f t="shared" ref="N23:N29" si="11">M23/$M$30*100</f>
        <v>7.6701440635866867</v>
      </c>
      <c r="O23" s="117"/>
      <c r="P23" s="116">
        <v>69044.600000000006</v>
      </c>
      <c r="Q23" s="116">
        <f t="shared" ref="Q23:Q29" si="12">P23/$P$30*100</f>
        <v>17.365656520943038</v>
      </c>
      <c r="R23" s="116"/>
      <c r="S23" s="116">
        <v>56962.2</v>
      </c>
      <c r="T23" s="116">
        <f t="shared" ref="T23:T29" si="13">S23/$S$30*100</f>
        <v>15.530832118897886</v>
      </c>
      <c r="U23" s="130"/>
      <c r="V23" s="130"/>
      <c r="W23" s="130"/>
      <c r="X23" s="130"/>
      <c r="Y23" s="130"/>
      <c r="Z23" s="130"/>
    </row>
    <row r="24" spans="1:26" s="235" customFormat="1" ht="13.5">
      <c r="A24" s="301"/>
      <c r="B24" s="115"/>
      <c r="C24" s="104" t="s">
        <v>121</v>
      </c>
      <c r="D24" s="116">
        <v>484</v>
      </c>
      <c r="E24" s="116">
        <f t="shared" si="8"/>
        <v>1.7935890309431164</v>
      </c>
      <c r="F24" s="116"/>
      <c r="G24" s="116">
        <v>938</v>
      </c>
      <c r="H24" s="116">
        <f t="shared" si="9"/>
        <v>3.4438447699820096</v>
      </c>
      <c r="I24" s="117"/>
      <c r="J24" s="116">
        <v>74.7</v>
      </c>
      <c r="K24" s="116">
        <f t="shared" si="10"/>
        <v>6.7983254459410265</v>
      </c>
      <c r="L24" s="116"/>
      <c r="M24" s="116">
        <v>70.2</v>
      </c>
      <c r="N24" s="116">
        <f t="shared" si="11"/>
        <v>6.9746646795827125</v>
      </c>
      <c r="O24" s="117"/>
      <c r="P24" s="116">
        <v>2372.6999999999998</v>
      </c>
      <c r="Q24" s="116">
        <f t="shared" si="12"/>
        <v>0.59676633983311567</v>
      </c>
      <c r="R24" s="116"/>
      <c r="S24" s="116">
        <v>3078.2</v>
      </c>
      <c r="T24" s="116">
        <f t="shared" si="13"/>
        <v>0.83927600107424705</v>
      </c>
      <c r="U24" s="130"/>
      <c r="V24" s="130"/>
      <c r="W24" s="130"/>
      <c r="X24" s="130"/>
      <c r="Y24" s="130"/>
      <c r="Z24" s="130"/>
    </row>
    <row r="25" spans="1:26" s="235" customFormat="1" ht="13.5">
      <c r="A25" s="301"/>
      <c r="B25" s="118"/>
      <c r="C25" s="104" t="s">
        <v>122</v>
      </c>
      <c r="D25" s="116">
        <v>509</v>
      </c>
      <c r="E25" s="116">
        <f t="shared" si="8"/>
        <v>1.8862330924587734</v>
      </c>
      <c r="F25" s="116"/>
      <c r="G25" s="116">
        <v>469</v>
      </c>
      <c r="H25" s="116">
        <f t="shared" si="9"/>
        <v>1.7219223849910048</v>
      </c>
      <c r="I25" s="119"/>
      <c r="J25" s="116">
        <v>0</v>
      </c>
      <c r="K25" s="116">
        <f t="shared" si="10"/>
        <v>0</v>
      </c>
      <c r="L25" s="116"/>
      <c r="M25" s="116">
        <v>0</v>
      </c>
      <c r="N25" s="116">
        <f t="shared" si="11"/>
        <v>0</v>
      </c>
      <c r="O25" s="119"/>
      <c r="P25" s="116">
        <v>20710</v>
      </c>
      <c r="Q25" s="116">
        <f t="shared" si="12"/>
        <v>5.208846840284834</v>
      </c>
      <c r="R25" s="116"/>
      <c r="S25" s="116">
        <v>20653</v>
      </c>
      <c r="T25" s="116">
        <f t="shared" si="13"/>
        <v>5.6310724612391745</v>
      </c>
      <c r="U25" s="130"/>
      <c r="V25" s="130"/>
      <c r="W25" s="130"/>
      <c r="X25" s="130"/>
      <c r="Y25" s="130"/>
      <c r="Z25" s="130"/>
    </row>
    <row r="26" spans="1:26" s="235" customFormat="1" ht="15">
      <c r="A26" s="301"/>
      <c r="B26" s="118"/>
      <c r="C26" s="104" t="s">
        <v>123</v>
      </c>
      <c r="D26" s="116">
        <v>0</v>
      </c>
      <c r="E26" s="116">
        <f t="shared" si="8"/>
        <v>0</v>
      </c>
      <c r="F26" s="116"/>
      <c r="G26" s="116">
        <v>0</v>
      </c>
      <c r="H26" s="116">
        <f t="shared" si="9"/>
        <v>0</v>
      </c>
      <c r="I26" s="119"/>
      <c r="J26" s="116">
        <v>0</v>
      </c>
      <c r="K26" s="116">
        <f t="shared" si="10"/>
        <v>0</v>
      </c>
      <c r="L26" s="116"/>
      <c r="M26" s="116">
        <v>0</v>
      </c>
      <c r="N26" s="116">
        <f t="shared" si="11"/>
        <v>0</v>
      </c>
      <c r="O26" s="119"/>
      <c r="P26" s="116">
        <v>24920</v>
      </c>
      <c r="Q26" s="116">
        <f t="shared" si="12"/>
        <v>6.2677191337468896</v>
      </c>
      <c r="R26" s="116"/>
      <c r="S26" s="116">
        <v>27327</v>
      </c>
      <c r="T26" s="116">
        <f t="shared" si="13"/>
        <v>7.4507489056448408</v>
      </c>
      <c r="U26" s="130"/>
      <c r="V26" s="130"/>
      <c r="W26" s="130"/>
      <c r="X26" s="130"/>
      <c r="Y26" s="130"/>
      <c r="Z26" s="130"/>
    </row>
    <row r="27" spans="1:26" s="235" customFormat="1" ht="13.5">
      <c r="A27" s="301"/>
      <c r="B27" s="118"/>
      <c r="C27" s="104" t="s">
        <v>124</v>
      </c>
      <c r="D27" s="116">
        <v>104</v>
      </c>
      <c r="E27" s="116">
        <f t="shared" si="8"/>
        <v>0.3853992959051325</v>
      </c>
      <c r="F27" s="116"/>
      <c r="G27" s="116">
        <v>180</v>
      </c>
      <c r="H27" s="116">
        <f t="shared" si="9"/>
        <v>0.66086573411168636</v>
      </c>
      <c r="I27" s="119"/>
      <c r="J27" s="116">
        <v>162.6</v>
      </c>
      <c r="K27" s="116">
        <f t="shared" si="10"/>
        <v>14.797961412449945</v>
      </c>
      <c r="L27" s="116"/>
      <c r="M27" s="116">
        <v>153</v>
      </c>
      <c r="N27" s="116">
        <f t="shared" si="11"/>
        <v>15.201192250372578</v>
      </c>
      <c r="O27" s="119"/>
      <c r="P27" s="116">
        <v>2635.6</v>
      </c>
      <c r="Q27" s="116">
        <f t="shared" si="12"/>
        <v>0.66288926761249201</v>
      </c>
      <c r="R27" s="116"/>
      <c r="S27" s="116">
        <v>2854</v>
      </c>
      <c r="T27" s="116">
        <f t="shared" si="13"/>
        <v>0.77814752357413464</v>
      </c>
      <c r="U27" s="130"/>
      <c r="V27" s="130"/>
      <c r="W27" s="130"/>
      <c r="X27" s="130"/>
      <c r="Y27" s="130"/>
      <c r="Z27" s="130"/>
    </row>
    <row r="28" spans="1:26" s="235" customFormat="1" ht="13.5">
      <c r="A28" s="301"/>
      <c r="B28" s="118"/>
      <c r="C28" s="104" t="s">
        <v>125</v>
      </c>
      <c r="D28" s="116">
        <v>41</v>
      </c>
      <c r="E28" s="116">
        <f t="shared" si="8"/>
        <v>0.15193626088567724</v>
      </c>
      <c r="F28" s="116"/>
      <c r="G28" s="116">
        <v>24</v>
      </c>
      <c r="H28" s="116">
        <f t="shared" si="9"/>
        <v>8.8115431214891515E-2</v>
      </c>
      <c r="I28" s="119"/>
      <c r="J28" s="116">
        <v>0</v>
      </c>
      <c r="K28" s="116">
        <f t="shared" si="10"/>
        <v>0</v>
      </c>
      <c r="L28" s="116"/>
      <c r="M28" s="116">
        <v>0</v>
      </c>
      <c r="N28" s="116">
        <f t="shared" si="11"/>
        <v>0</v>
      </c>
      <c r="O28" s="119"/>
      <c r="P28" s="116">
        <v>10702</v>
      </c>
      <c r="Q28" s="116">
        <f t="shared" si="12"/>
        <v>2.6916986424301448</v>
      </c>
      <c r="R28" s="116"/>
      <c r="S28" s="116">
        <v>9287</v>
      </c>
      <c r="T28" s="116">
        <f t="shared" si="13"/>
        <v>2.5321149444404303</v>
      </c>
      <c r="U28" s="130"/>
      <c r="V28" s="130"/>
      <c r="W28" s="130"/>
      <c r="X28" s="130"/>
      <c r="Y28" s="130"/>
      <c r="Z28" s="130"/>
    </row>
    <row r="29" spans="1:26" s="235" customFormat="1" ht="13.5">
      <c r="A29" s="159"/>
      <c r="B29" s="118"/>
      <c r="C29" s="104" t="s">
        <v>126</v>
      </c>
      <c r="D29" s="116">
        <v>543</v>
      </c>
      <c r="E29" s="116">
        <f t="shared" si="8"/>
        <v>2.0122290161200667</v>
      </c>
      <c r="F29" s="116"/>
      <c r="G29" s="116">
        <v>1115</v>
      </c>
      <c r="H29" s="116">
        <f t="shared" si="9"/>
        <v>4.0936960751918345</v>
      </c>
      <c r="I29" s="119"/>
      <c r="J29" s="116">
        <v>88.6</v>
      </c>
      <c r="K29" s="116">
        <f t="shared" si="10"/>
        <v>8.0633418274481254</v>
      </c>
      <c r="L29" s="116"/>
      <c r="M29" s="116">
        <v>109.2</v>
      </c>
      <c r="N29" s="116">
        <f t="shared" si="11"/>
        <v>10.849478390461996</v>
      </c>
      <c r="O29" s="119"/>
      <c r="P29" s="116">
        <v>12602.6</v>
      </c>
      <c r="Q29" s="116">
        <f t="shared" si="12"/>
        <v>3.1697254075023498</v>
      </c>
      <c r="R29" s="116"/>
      <c r="S29" s="116">
        <v>14322.2</v>
      </c>
      <c r="T29" s="116">
        <f t="shared" si="13"/>
        <v>3.9049700287783713</v>
      </c>
      <c r="U29" s="130"/>
      <c r="V29" s="130"/>
      <c r="W29" s="130"/>
      <c r="X29" s="130"/>
      <c r="Y29" s="130"/>
      <c r="Z29" s="130"/>
    </row>
    <row r="30" spans="1:26" s="235" customFormat="1" ht="13.5">
      <c r="A30" s="131"/>
      <c r="B30" s="132"/>
      <c r="C30" s="133" t="s">
        <v>127</v>
      </c>
      <c r="D30" s="134">
        <v>26985</v>
      </c>
      <c r="E30" s="134">
        <v>100</v>
      </c>
      <c r="F30" s="134"/>
      <c r="G30" s="134">
        <v>27237</v>
      </c>
      <c r="H30" s="134">
        <v>100</v>
      </c>
      <c r="I30" s="135"/>
      <c r="J30" s="134">
        <v>1098.8</v>
      </c>
      <c r="K30" s="134">
        <v>100</v>
      </c>
      <c r="L30" s="134"/>
      <c r="M30" s="134">
        <v>1006.5</v>
      </c>
      <c r="N30" s="134">
        <v>100</v>
      </c>
      <c r="O30" s="135"/>
      <c r="P30" s="134">
        <v>397592.8</v>
      </c>
      <c r="Q30" s="134">
        <v>100</v>
      </c>
      <c r="R30" s="134"/>
      <c r="S30" s="134">
        <v>366768.5</v>
      </c>
      <c r="T30" s="134">
        <v>100</v>
      </c>
      <c r="U30" s="136"/>
      <c r="V30" s="136"/>
      <c r="W30" s="136"/>
      <c r="X30" s="136"/>
      <c r="Y30" s="136"/>
      <c r="Z30" s="136"/>
    </row>
    <row r="31" spans="1:26" s="238" customFormat="1" ht="13.5">
      <c r="A31" s="137" t="s">
        <v>130</v>
      </c>
      <c r="B31" s="160"/>
      <c r="C31" s="160"/>
      <c r="D31" s="160"/>
      <c r="E31" s="160"/>
      <c r="F31" s="160"/>
      <c r="G31" s="160"/>
      <c r="H31" s="160"/>
      <c r="I31" s="160"/>
      <c r="J31" s="160"/>
      <c r="K31" s="160"/>
      <c r="L31" s="160"/>
      <c r="M31" s="160"/>
      <c r="N31" s="160"/>
      <c r="O31" s="160"/>
      <c r="P31" s="160"/>
      <c r="Q31" s="160"/>
      <c r="R31" s="160"/>
      <c r="S31" s="160"/>
      <c r="T31" s="160"/>
      <c r="U31" s="160"/>
      <c r="V31" s="160"/>
      <c r="W31" s="160"/>
      <c r="X31" s="160"/>
      <c r="Y31" s="160"/>
      <c r="Z31" s="160"/>
    </row>
    <row r="32" spans="1:26" s="238" customFormat="1" ht="13.5">
      <c r="A32" s="137" t="s">
        <v>131</v>
      </c>
      <c r="B32" s="160"/>
      <c r="C32" s="160"/>
      <c r="D32" s="160"/>
      <c r="E32" s="160"/>
      <c r="F32" s="160"/>
      <c r="G32" s="160"/>
      <c r="H32" s="160"/>
      <c r="I32" s="160"/>
      <c r="J32" s="160"/>
      <c r="K32" s="160"/>
      <c r="L32" s="160"/>
      <c r="M32" s="160"/>
      <c r="N32" s="160"/>
      <c r="O32" s="160"/>
      <c r="P32" s="160"/>
      <c r="Q32" s="160"/>
      <c r="R32" s="160"/>
      <c r="S32" s="160"/>
      <c r="T32" s="160"/>
      <c r="U32" s="160"/>
      <c r="V32" s="160"/>
      <c r="W32" s="160"/>
      <c r="X32" s="160"/>
      <c r="Y32" s="160"/>
      <c r="Z32" s="160"/>
    </row>
    <row r="33" spans="1:26" s="238" customFormat="1" ht="12">
      <c r="A33" s="305" t="s">
        <v>132</v>
      </c>
      <c r="B33" s="305"/>
      <c r="C33" s="305"/>
      <c r="D33" s="305"/>
      <c r="E33" s="305"/>
      <c r="F33" s="305"/>
      <c r="G33" s="305"/>
      <c r="H33" s="305"/>
      <c r="I33" s="305"/>
      <c r="J33" s="305"/>
      <c r="K33" s="305"/>
      <c r="L33" s="305"/>
      <c r="M33" s="305"/>
      <c r="N33" s="305"/>
      <c r="O33" s="305"/>
      <c r="P33" s="305"/>
      <c r="Q33" s="305"/>
      <c r="R33" s="305"/>
      <c r="S33" s="305"/>
      <c r="T33" s="305"/>
      <c r="U33" s="160"/>
      <c r="V33" s="160"/>
      <c r="W33" s="160"/>
      <c r="X33" s="160"/>
      <c r="Y33" s="160"/>
      <c r="Z33" s="160"/>
    </row>
  </sheetData>
  <mergeCells count="26">
    <mergeCell ref="A22:A28"/>
    <mergeCell ref="A33:T33"/>
    <mergeCell ref="D18:E18"/>
    <mergeCell ref="G18:H18"/>
    <mergeCell ref="J18:K18"/>
    <mergeCell ref="M18:N18"/>
    <mergeCell ref="P18:Q18"/>
    <mergeCell ref="S18:T18"/>
    <mergeCell ref="V4:W4"/>
    <mergeCell ref="Y4:Z4"/>
    <mergeCell ref="A8:A14"/>
    <mergeCell ref="D17:H17"/>
    <mergeCell ref="J17:N17"/>
    <mergeCell ref="P17:T17"/>
    <mergeCell ref="D4:E4"/>
    <mergeCell ref="G4:H4"/>
    <mergeCell ref="J4:K4"/>
    <mergeCell ref="M4:N4"/>
    <mergeCell ref="P4:Q4"/>
    <mergeCell ref="S4:T4"/>
    <mergeCell ref="A1:Z1"/>
    <mergeCell ref="A2:Z2"/>
    <mergeCell ref="D3:H3"/>
    <mergeCell ref="J3:N3"/>
    <mergeCell ref="P3:T3"/>
    <mergeCell ref="V3:Z3"/>
  </mergeCells>
  <pageMargins left="0.70866141732283472" right="0.70866141732283472" top="0.74803149606299213" bottom="0.74803149606299213" header="0.31496062992125984" footer="0.31496062992125984"/>
  <pageSetup paperSize="9" scale="4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11</vt:i4>
      </vt:variant>
      <vt:variant>
        <vt:lpstr>טווחים בעלי שם</vt:lpstr>
      </vt:variant>
      <vt:variant>
        <vt:i4>11</vt:i4>
      </vt:variant>
    </vt:vector>
  </HeadingPairs>
  <TitlesOfParts>
    <vt:vector size="22" baseType="lpstr">
      <vt:lpstr>לוח 1</vt:lpstr>
      <vt:lpstr>לוח 2</vt:lpstr>
      <vt:lpstr>לוח 3</vt:lpstr>
      <vt:lpstr>לוח 4</vt:lpstr>
      <vt:lpstr>לוח 5</vt:lpstr>
      <vt:lpstr>לוח 6</vt:lpstr>
      <vt:lpstr>לוח 7</vt:lpstr>
      <vt:lpstr>לוח 8</vt:lpstr>
      <vt:lpstr>לוח 9</vt:lpstr>
      <vt:lpstr>לוח 10</vt:lpstr>
      <vt:lpstr>לוח 11</vt:lpstr>
      <vt:lpstr>'לוח 1'!WPrint_Area_W</vt:lpstr>
      <vt:lpstr>'לוח 10'!WPrint_Area_W</vt:lpstr>
      <vt:lpstr>'לוח 11'!WPrint_Area_W</vt:lpstr>
      <vt:lpstr>'לוח 2'!WPrint_Area_W</vt:lpstr>
      <vt:lpstr>'לוח 3'!WPrint_Area_W</vt:lpstr>
      <vt:lpstr>'לוח 4'!WPrint_Area_W</vt:lpstr>
      <vt:lpstr>'לוח 5'!WPrint_Area_W</vt:lpstr>
      <vt:lpstr>'לוח 6'!WPrint_Area_W</vt:lpstr>
      <vt:lpstr>'לוח 7'!WPrint_Area_W</vt:lpstr>
      <vt:lpstr>'לוח 8'!WPrint_Area_W</vt:lpstr>
      <vt:lpstr>'לוח 9'!WPrint_Area_W</vt:lpstr>
    </vt:vector>
  </TitlesOfParts>
  <Company>BOI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יעלה מאיר</dc:creator>
  <cp:lastModifiedBy>יעלה מאיר</cp:lastModifiedBy>
  <cp:lastPrinted>2024-11-12T10:44:16Z</cp:lastPrinted>
  <dcterms:created xsi:type="dcterms:W3CDTF">2024-10-13T07:11:57Z</dcterms:created>
  <dcterms:modified xsi:type="dcterms:W3CDTF">2024-11-12T11:46:51Z</dcterms:modified>
</cp:coreProperties>
</file>