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drawings/drawing3.xml" ContentType="application/vnd.openxmlformats-officedocument.drawingml.chartshapes+xml"/>
  <Override PartName="/xl/drawings/drawing16.xml" ContentType="application/vnd.openxmlformats-officedocument.drawingml.chartshapes+xml"/>
  <Override PartName="/xl/drawings/drawing12.xml" ContentType="application/vnd.openxmlformats-officedocument.drawingml.chartshapes+xml"/>
  <Override PartName="/xl/drawings/drawing22.xml" ContentType="application/vnd.openxmlformats-officedocument.drawingml.chartshapes+xml"/>
  <Override PartName="/xl/drawings/drawing29.xml" ContentType="application/vnd.openxmlformats-officedocument.drawingml.chartshapes+xml"/>
  <Override PartName="/xl/drawings/drawing8.xml" ContentType="application/vnd.openxmlformats-officedocument.drawingml.chartshapes+xml"/>
  <Override PartName="/xl/drawings/drawing23.xml" ContentType="application/vnd.openxmlformats-officedocument.drawingml.chartshapes+xml"/>
  <Override PartName="/xl/workbook.xml" ContentType="application/vnd.openxmlformats-officedocument.spreadsheetml.sheet.main+xml"/>
  <Override PartName="/xl/worksheets/sheet1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charts/colors16.xml" ContentType="application/vnd.ms-office.chartcolorstyle+xml"/>
  <Override PartName="/xl/charts/style16.xml" ContentType="application/vnd.ms-office.chartstyle+xml"/>
  <Override PartName="/xl/charts/chart24.xml" ContentType="application/vnd.openxmlformats-officedocument.drawingml.chart+xml"/>
  <Override PartName="/xl/charts/colors12.xml" ContentType="application/vnd.ms-office.chartcolorstyle+xml"/>
  <Override PartName="/xl/worksheets/sheet5.xml" ContentType="application/vnd.openxmlformats-officedocument.spreadsheetml.worksheet+xml"/>
  <Override PartName="/xl/drawings/drawing24.xml" ContentType="application/vnd.openxmlformats-officedocument.drawing+xml"/>
  <Override PartName="/xl/charts/chart19.xml" ContentType="application/vnd.openxmlformats-officedocument.drawingml.chart+xml"/>
  <Override PartName="/xl/drawings/drawing25.xml" ContentType="application/vnd.openxmlformats-officedocument.drawing+xml"/>
  <Override PartName="/xl/charts/style12.xml" ContentType="application/vnd.ms-office.chartstyle+xml"/>
  <Override PartName="/xl/charts/chart18.xml" ContentType="application/vnd.openxmlformats-officedocument.drawingml.chart+xml"/>
  <Override PartName="/xl/worksheets/sheet6.xml" ContentType="application/vnd.openxmlformats-officedocument.spreadsheetml.worksheet+xml"/>
  <Override PartName="/xl/drawings/drawing20.xml" ContentType="application/vnd.openxmlformats-officedocument.drawing+xml"/>
  <Override PartName="/xl/charts/chart16.xml" ContentType="application/vnd.openxmlformats-officedocument.drawingml.chart+xml"/>
  <Override PartName="/xl/drawings/drawing21.xml" ContentType="application/vnd.openxmlformats-officedocument.drawing+xml"/>
  <Override PartName="/xl/charts/chart17.xml" ContentType="application/vnd.openxmlformats-officedocument.drawingml.chart+xml"/>
  <Override PartName="/xl/charts/chart20.xml" ContentType="application/vnd.openxmlformats-officedocument.drawingml.chart+xml"/>
  <Override PartName="/xl/drawings/drawing26.xml" ContentType="application/vnd.openxmlformats-officedocument.drawing+xml"/>
  <Override PartName="/xl/charts/chart21.xml" ContentType="application/vnd.openxmlformats-officedocument.drawingml.chart+xml"/>
  <Override PartName="/xl/charts/chart23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worksheets/sheet4.xml" ContentType="application/vnd.openxmlformats-officedocument.spreadsheetml.worksheet+xml"/>
  <Override PartName="/xl/drawings/drawing30.xml" ContentType="application/vnd.openxmlformats-officedocument.drawing+xml"/>
  <Override PartName="/xl/drawings/drawing28.xml" ContentType="application/vnd.openxmlformats-officedocument.drawing+xml"/>
  <Override PartName="/xl/charts/colors14.xml" ContentType="application/vnd.ms-office.chartcolorstyle+xml"/>
  <Override PartName="/xl/charts/style14.xml" ContentType="application/vnd.ms-office.chartstyle+xml"/>
  <Override PartName="/xl/charts/style13.xml" ContentType="application/vnd.ms-office.chartstyle+xml"/>
  <Override PartName="/xl/charts/colors13.xml" ContentType="application/vnd.ms-office.chartcolorstyle+xml"/>
  <Override PartName="/xl/drawings/drawing27.xml" ContentType="application/vnd.openxmlformats-officedocument.drawing+xml"/>
  <Override PartName="/xl/charts/chart22.xml" ContentType="application/vnd.openxmlformats-officedocument.drawingml.chart+xml"/>
  <Override PartName="/xl/charts/chart15.xml" ContentType="application/vnd.openxmlformats-officedocument.drawingml.char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7.xml" ContentType="application/vnd.openxmlformats-officedocument.drawing+xml"/>
  <Override PartName="/xl/worksheets/sheet39.xml" ContentType="application/vnd.openxmlformats-officedocument.spreadsheetml.worksheet+xml"/>
  <Override PartName="/xl/charts/colors5.xml" ContentType="application/vnd.ms-office.chartcolorstyle+xml"/>
  <Override PartName="/xl/charts/style5.xml" ContentType="application/vnd.ms-office.chartstyle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worksheets/sheet40.xml" ContentType="application/vnd.openxmlformats-officedocument.spreadsheetml.worksheet+xml"/>
  <Override PartName="/xl/drawings/drawing19.xml" ContentType="application/vnd.openxmlformats-officedocument.drawing+xml"/>
  <Override PartName="/xl/charts/colors4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10.xml" ContentType="application/vnd.openxmlformats-officedocument.drawing+xml"/>
  <Override PartName="/xl/worksheets/sheet36.xml" ContentType="application/vnd.openxmlformats-officedocument.spreadsheetml.worksheet+xml"/>
  <Override PartName="/xl/charts/colors7.xml" ContentType="application/vnd.ms-office.chartcolorstyle+xml"/>
  <Override PartName="/xl/charts/style7.xml" ContentType="application/vnd.ms-office.chartstyle+xml"/>
  <Override PartName="/xl/charts/chart7.xml" ContentType="application/vnd.openxmlformats-officedocument.drawingml.chart+xml"/>
  <Override PartName="/xl/drawings/drawing9.xml" ContentType="application/vnd.openxmlformats-officedocument.drawing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9.xml" ContentType="application/vnd.openxmlformats-officedocument.spreadsheetml.worksheet+xml"/>
  <Override PartName="/xl/charts/style4.xml" ContentType="application/vnd.ms-office.chartstyle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charts/colors1.xml" ContentType="application/vnd.ms-office.chartcolorstyle+xml"/>
  <Override PartName="/xl/charts/style1.xml" ContentType="application/vnd.ms-office.chartstyle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theme/theme1.xml" ContentType="application/vnd.openxmlformats-officedocument.them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charts/colors3.xml" ContentType="application/vnd.ms-office.chartcolorstyle+xml"/>
  <Override PartName="/xl/charts/style3.xml" ContentType="application/vnd.ms-office.chartstyle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worksheets/sheet43.xml" ContentType="application/vnd.openxmlformats-officedocument.spreadsheetml.worksheet+xml"/>
  <Override PartName="/xl/worksheets/sheet10.xml" ContentType="application/vnd.openxmlformats-officedocument.spreadsheetml.worksheet+xml"/>
  <Override PartName="/xl/charts/colors2.xml" ContentType="application/vnd.ms-office.chartcolorstyle+xml"/>
  <Override PartName="/xl/styles.xml" ContentType="application/vnd.openxmlformats-officedocument.spreadsheetml.styles+xml"/>
  <Override PartName="/xl/charts/chart8.xml" ContentType="application/vnd.openxmlformats-officedocument.drawingml.chart+xml"/>
  <Override PartName="/xl/charts/colors8.xml" ContentType="application/vnd.ms-office.chartcolorstyle+xml"/>
  <Override PartName="/xl/charts/chart13.xml" ContentType="application/vnd.openxmlformats-officedocument.drawingml.chart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7.xml" ContentType="application/vnd.openxmlformats-officedocument.spreadsheetml.worksheet+xml"/>
  <Override PartName="/xl/charts/chart12.xml" ContentType="application/vnd.openxmlformats-officedocument.drawingml.chart+xml"/>
  <Override PartName="/xl/worksheets/sheet21.xml" ContentType="application/vnd.openxmlformats-officedocument.spreadsheetml.worksheet+xml"/>
  <Override PartName="/xl/drawings/drawing15.xml" ContentType="application/vnd.openxmlformats-officedocument.drawing+xml"/>
  <Override PartName="/xl/charts/style10.xml" ContentType="application/vnd.ms-office.chartstyle+xml"/>
  <Override PartName="/xl/charts/colors10.xml" ContentType="application/vnd.ms-office.chartcolorstyle+xml"/>
  <Override PartName="/xl/worksheets/sheet17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harts/colors11.xml" ContentType="application/vnd.ms-office.chartcolorstyle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charts/style11.xml" ContentType="application/vnd.ms-office.chartstyle+xml"/>
  <Override PartName="/xl/charts/chart14.xml" ContentType="application/vnd.openxmlformats-officedocument.drawingml.chart+xml"/>
  <Override PartName="/xl/drawings/drawing18.xml" ContentType="application/vnd.openxmlformats-officedocument.drawing+xml"/>
  <Override PartName="/xl/charts/style8.xml" ContentType="application/vnd.ms-office.chartstyle+xml"/>
  <Override PartName="/xl/worksheets/sheet22.xml" ContentType="application/vnd.openxmlformats-officedocument.spreadsheetml.worksheet+xml"/>
  <Override PartName="/xl/charts/chart11.xml" ContentType="application/vnd.openxmlformats-officedocument.drawingml.chart+xml"/>
  <Override PartName="/xl/worksheets/sheet31.xml" ContentType="application/vnd.openxmlformats-officedocument.spreadsheetml.worksheet+xml"/>
  <Override PartName="/xl/charts/colors9.xml" ContentType="application/vnd.ms-office.chartcolorstyle+xml"/>
  <Override PartName="/xl/charts/style9.xml" ContentType="application/vnd.ms-office.chartstyle+xml"/>
  <Override PartName="/xl/charts/chart9.xml" ContentType="application/vnd.openxmlformats-officedocument.drawingml.chart+xml"/>
  <Override PartName="/xl/drawings/drawing11.xml" ContentType="application/vnd.openxmlformats-officedocument.drawing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23.xml" ContentType="application/vnd.openxmlformats-officedocument.spreadsheetml.worksheet+xml"/>
  <Override PartName="/xl/worksheets/sheet8.xml" ContentType="application/vnd.openxmlformats-officedocument.spreadsheetml.worksheet+xml"/>
  <Override PartName="/xl/worksheets/sheet29.xml" ContentType="application/vnd.openxmlformats-officedocument.spreadsheetml.worksheet+xml"/>
  <Override PartName="/xl/worksheets/sheet24.xml" ContentType="application/vnd.openxmlformats-officedocument.spreadsheetml.worksheet+xml"/>
  <Override PartName="/xl/drawings/drawing14.xml" ContentType="application/vnd.openxmlformats-officedocument.drawing+xml"/>
  <Override PartName="/xl/worksheets/sheet25.xml" ContentType="application/vnd.openxmlformats-officedocument.spreadsheetml.worksheet+xml"/>
  <Override PartName="/xl/worksheets/sheet30.xml" ContentType="application/vnd.openxmlformats-officedocument.spreadsheetml.worksheet+xml"/>
  <Override PartName="/xl/worksheets/sheet26.xml" ContentType="application/vnd.openxmlformats-officedocument.spreadsheetml.worksheet+xml"/>
  <Override PartName="/xl/worksheets/sheet28.xml" ContentType="application/vnd.openxmlformats-officedocument.spreadsheetml.worksheet+xml"/>
  <Override PartName="/xl/drawings/drawing13.xml" ContentType="application/vnd.openxmlformats-officedocument.drawing+xml"/>
  <Override PartName="/xl/worksheets/sheet27.xml" ContentType="application/vnd.openxmlformats-officedocument.spreadsheetml.worksheet+xml"/>
  <Override PartName="/xl/charts/chart10.xml" ContentType="application/vnd.openxmlformats-officedocument.drawingml.chart+xml"/>
  <Override PartName="/xl/externalLinks/externalLink1.xml" ContentType="application/vnd.openxmlformats-officedocument.spreadsheetml.externalLink+xml"/>
  <Override PartName="/xl/tables/table12.xml" ContentType="application/vnd.openxmlformats-officedocument.spreadsheetml.table+xml"/>
  <Override PartName="/xl/tables/table22.xml" ContentType="application/vnd.openxmlformats-officedocument.spreadsheetml.table+xml"/>
  <Override PartName="/xl/tables/table11.xml" ContentType="application/vnd.openxmlformats-officedocument.spreadsheetml.table+xml"/>
  <Override PartName="/xl/tables/table23.xml" ContentType="application/vnd.openxmlformats-officedocument.spreadsheetml.table+xml"/>
  <Override PartName="/xl/tables/table21.xml" ContentType="application/vnd.openxmlformats-officedocument.spreadsheetml.table+xml"/>
  <Override PartName="/xl/tables/table20.xml" ContentType="application/vnd.openxmlformats-officedocument.spreadsheetml.table+xml"/>
  <Override PartName="/xl/tables/table13.xml" ContentType="application/vnd.openxmlformats-officedocument.spreadsheetml.table+xml"/>
  <Override PartName="/xl/tables/table16.xml" ContentType="application/vnd.openxmlformats-officedocument.spreadsheetml.table+xml"/>
  <Override PartName="/xl/tables/table15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4.xml" ContentType="application/vnd.openxmlformats-officedocument.spreadsheetml.table+xml"/>
  <Override PartName="/xl/tables/table19.xml" ContentType="application/vnd.openxmlformats-officedocument.spreadsheetml.table+xml"/>
  <Override PartName="/xl/tables/table10.xml" ContentType="application/vnd.openxmlformats-officedocument.spreadsheetml.table+xml"/>
  <Override PartName="/xl/tables/table24.xml" ContentType="application/vnd.openxmlformats-officedocument.spreadsheetml.table+xml"/>
  <Override PartName="/xl/tables/table4.xml" ContentType="application/vnd.openxmlformats-officedocument.spreadsheetml.table+xml"/>
  <Override PartName="/xl/tables/table3.xml" ContentType="application/vnd.openxmlformats-officedocument.spreadsheetml.table+xml"/>
  <Override PartName="/xl/tables/table2.xml" ContentType="application/vnd.openxmlformats-officedocument.spreadsheetml.table+xml"/>
  <Override PartName="/xl/tables/table1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tables/table9.xml" ContentType="application/vnd.openxmlformats-officedocument.spreadsheetml.table+xml"/>
  <Override PartName="/xl/tables/table8.xml" ContentType="application/vnd.openxmlformats-officedocument.spreadsheetml.table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nternet\Desktop\קבצי אקסל מבט 2019 עברית\"/>
    </mc:Choice>
  </mc:AlternateContent>
  <bookViews>
    <workbookView xWindow="0" yWindow="0" windowWidth="28800" windowHeight="12330" tabRatio="1000"/>
  </bookViews>
  <sheets>
    <sheet name="נתונים ג'-1" sheetId="1" r:id="rId1"/>
    <sheet name="איור ג'-1" sheetId="2" r:id="rId2"/>
    <sheet name="נתונים ג'-2" sheetId="3" r:id="rId3"/>
    <sheet name="איור ג'-2" sheetId="4" r:id="rId4"/>
    <sheet name="נתונים ג'-3" sheetId="5" r:id="rId5"/>
    <sheet name="איור ג'-3" sheetId="6" r:id="rId6"/>
    <sheet name="נתונים ג'-4" sheetId="7" r:id="rId7"/>
    <sheet name="איור ג'-4" sheetId="8" r:id="rId8"/>
    <sheet name="נתונים ג'-5" sheetId="9" r:id="rId9"/>
    <sheet name="איור ג'-5" sheetId="10" r:id="rId10"/>
    <sheet name="נתונים ג'-6" sheetId="11" r:id="rId11"/>
    <sheet name="איור ג'-6" sheetId="12" r:id="rId12"/>
    <sheet name="נתונים ג'-7" sheetId="13" r:id="rId13"/>
    <sheet name="איור ג'-7" sheetId="14" r:id="rId14"/>
    <sheet name="נתונים ג'-8" sheetId="15" r:id="rId15"/>
    <sheet name="איור ג'-8" sheetId="16" r:id="rId16"/>
    <sheet name="נתונים ג'-9" sheetId="17" r:id="rId17"/>
    <sheet name="איור ג'-9" sheetId="18" r:id="rId18"/>
    <sheet name="נתונים ג'-10" sheetId="19" r:id="rId19"/>
    <sheet name="איור ג'-10" sheetId="20" r:id="rId20"/>
    <sheet name="נתונים ג'-11" sheetId="22" r:id="rId21"/>
    <sheet name="איור ג'-11" sheetId="21" r:id="rId22"/>
    <sheet name="נתונים ג'-12" sheetId="23" r:id="rId23"/>
    <sheet name="איור ג'-12" sheetId="24" r:id="rId24"/>
    <sheet name="נתונים ג'-13" sheetId="25" r:id="rId25"/>
    <sheet name="איור ג'-13" sheetId="26" r:id="rId26"/>
    <sheet name="נתונים ג'-14" sheetId="29" r:id="rId27"/>
    <sheet name="איור ג'-14" sheetId="30" r:id="rId28"/>
    <sheet name="נתונים ג'-15" sheetId="31" r:id="rId29"/>
    <sheet name="איור ג'-15" sheetId="32" r:id="rId30"/>
    <sheet name="נתונים ג'-16" sheetId="33" r:id="rId31"/>
    <sheet name="איור ג'-16" sheetId="34" r:id="rId32"/>
    <sheet name="נתונים ג'-17" sheetId="35" r:id="rId33"/>
    <sheet name="איור ג'-17" sheetId="36" r:id="rId34"/>
    <sheet name="נתונים ג'-18" sheetId="37" r:id="rId35"/>
    <sheet name="איור ג'-18" sheetId="38" r:id="rId36"/>
    <sheet name="נתונים ג'-19" sheetId="39" r:id="rId37"/>
    <sheet name="איור ג'-19" sheetId="40" r:id="rId38"/>
    <sheet name="נתונים ג'-20" sheetId="43" r:id="rId39"/>
    <sheet name="איור ג'-20" sheetId="44" r:id="rId40"/>
    <sheet name="נתונים ג'-21" sheetId="50" r:id="rId41"/>
    <sheet name="איורג'-21" sheetId="51" r:id="rId42"/>
    <sheet name="נתונים ג'-22" sheetId="45" r:id="rId43"/>
    <sheet name="איור ג'-22" sheetId="46" r:id="rId44"/>
    <sheet name="נתונים ג'-23" sheetId="47" r:id="rId45"/>
    <sheet name="איור ג'-23" sheetId="48" r:id="rId46"/>
    <sheet name="מצבת הנכסים וההתחייבויות" sheetId="49" r:id="rId47"/>
  </sheets>
  <externalReferences>
    <externalReference r:id="rId48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37" l="1"/>
  <c r="G3" i="47" l="1"/>
  <c r="G4" i="47"/>
  <c r="G2" i="47"/>
  <c r="D10" i="31" l="1"/>
  <c r="D11" i="31"/>
  <c r="B20" i="33" l="1"/>
  <c r="B19" i="33"/>
</calcChain>
</file>

<file path=xl/sharedStrings.xml><?xml version="1.0" encoding="utf-8"?>
<sst xmlns="http://schemas.openxmlformats.org/spreadsheetml/2006/main" count="281" uniqueCount="157">
  <si>
    <t>2010</t>
  </si>
  <si>
    <t>2011</t>
  </si>
  <si>
    <t>2012</t>
  </si>
  <si>
    <t>2013</t>
  </si>
  <si>
    <t>2014</t>
  </si>
  <si>
    <t>2015</t>
  </si>
  <si>
    <t>2016</t>
  </si>
  <si>
    <t>2018</t>
  </si>
  <si>
    <t>סך כל השקעות תושבי ישראל בחו"ל</t>
  </si>
  <si>
    <t>השקעות ישירות</t>
  </si>
  <si>
    <t>השקעות פיננסיות בני"ע סחירים</t>
  </si>
  <si>
    <t>השקעות אחרות</t>
  </si>
  <si>
    <t>נכסי רזרבה</t>
  </si>
  <si>
    <t>2017</t>
  </si>
  <si>
    <t>2019</t>
  </si>
  <si>
    <t>תנועות נטו</t>
  </si>
  <si>
    <t>שינוי מחיר</t>
  </si>
  <si>
    <t>הפרשי שער</t>
  </si>
  <si>
    <t>סך השינוי</t>
  </si>
  <si>
    <t>הון מניות</t>
  </si>
  <si>
    <t>הלוואות בעלים</t>
  </si>
  <si>
    <t>השקעות חדשות</t>
  </si>
  <si>
    <t>רווחים צבורים</t>
  </si>
  <si>
    <t>סה"כ השקעות פיננסיות</t>
  </si>
  <si>
    <t>אג"ח סחירות</t>
  </si>
  <si>
    <t>שינויי מחיר</t>
  </si>
  <si>
    <t>תנועה נטו</t>
  </si>
  <si>
    <t>שינוי ביתרה</t>
  </si>
  <si>
    <t>מניות</t>
  </si>
  <si>
    <t>אג"ח</t>
  </si>
  <si>
    <t>מכשירים נגזרים</t>
  </si>
  <si>
    <t>מגזר עסקי</t>
  </si>
  <si>
    <t>גופים מוסדיים</t>
  </si>
  <si>
    <t xml:space="preserve"> משקי הבית</t>
  </si>
  <si>
    <t>בנקים</t>
  </si>
  <si>
    <t>נכסים אחרים</t>
  </si>
  <si>
    <t>הלוואות</t>
  </si>
  <si>
    <t>אשראי לקוחות</t>
  </si>
  <si>
    <t>פיקדונות בחו"ל</t>
  </si>
  <si>
    <t>עסקי</t>
  </si>
  <si>
    <t>משקי בית</t>
  </si>
  <si>
    <t>מוסדיים</t>
  </si>
  <si>
    <t>ממשלה</t>
  </si>
  <si>
    <t>בנקים ישראליים</t>
  </si>
  <si>
    <t>השקעות פיננסיות</t>
  </si>
  <si>
    <t>סך התנועות נטו בהשקעות הפיננסיות</t>
  </si>
  <si>
    <t>שינויים במחירים</t>
  </si>
  <si>
    <t xml:space="preserve">שינויים בשער החליפין </t>
  </si>
  <si>
    <t>מדד ת"א 90</t>
  </si>
  <si>
    <t>יתרת פיקדונות תושבי חוץ (כולל בנקים)</t>
  </si>
  <si>
    <t>הלוואות פיננסיות</t>
  </si>
  <si>
    <t>אשראי ספקים</t>
  </si>
  <si>
    <t>יתרת ההתחייבויות במכשירי חוב (החוב החיצוני ברוטו)</t>
  </si>
  <si>
    <t xml:space="preserve">תמ"ג שנתי </t>
  </si>
  <si>
    <t>יחס החוב החיצוני ברוטו לתמ"ג (הציר הימני)</t>
  </si>
  <si>
    <t>עודף הנכסים על ההתחייבויות - הציר הימני</t>
  </si>
  <si>
    <t>סך התחייבויות המשק לחו"ל</t>
  </si>
  <si>
    <t>סך הנכסים של המשק בחו"ל</t>
  </si>
  <si>
    <t>התנועות</t>
  </si>
  <si>
    <t>שינויים בשער החליפין</t>
  </si>
  <si>
    <t>מיליארדי דולרים</t>
  </si>
  <si>
    <t>השקעות תושבי חוץ בישראל (יבוא הון)</t>
  </si>
  <si>
    <t>השקעות תושבי ישראל בחו"ל ללא נכסי רזרבה (יצוא הון)</t>
  </si>
  <si>
    <t>יבוא הון נטו (+) ללא נכסי רזרבה</t>
  </si>
  <si>
    <t>יבוא הון נטו (+)</t>
  </si>
  <si>
    <t>השקעות תושבי ישראל בחו"ל (יצוא הון)</t>
  </si>
  <si>
    <t>יתרת הנכסים במכשירי חוב</t>
  </si>
  <si>
    <t>החוב החיצוני נטו השלילי</t>
  </si>
  <si>
    <t>נתונים במיליארדי דולרים</t>
  </si>
  <si>
    <t>היתרה לסוף שנת 2018</t>
  </si>
  <si>
    <t>השינוי במחירים</t>
  </si>
  <si>
    <t>הפרשי שער והתאמות אחרות</t>
  </si>
  <si>
    <t>נכסי המשק</t>
  </si>
  <si>
    <t>מזה:</t>
  </si>
  <si>
    <t xml:space="preserve"> מכשירי חוב*</t>
  </si>
  <si>
    <t>ההשקעות הישירות בחו"ל</t>
  </si>
  <si>
    <t>הון מניות ומקרקעין</t>
  </si>
  <si>
    <t xml:space="preserve">השקעות פיננסיות </t>
  </si>
  <si>
    <t xml:space="preserve">הון מניות </t>
  </si>
  <si>
    <t>השקעות אחרות בחו"ל</t>
  </si>
  <si>
    <t>פיקדונות תושבי ישראל (כולל בנקים)</t>
  </si>
  <si>
    <t>התחייבויות המשק</t>
  </si>
  <si>
    <t xml:space="preserve"> מכשירי חוב</t>
  </si>
  <si>
    <t>ההשקעות הישירות</t>
  </si>
  <si>
    <t xml:space="preserve">השקעות אחרות </t>
  </si>
  <si>
    <t>פיקדונות תושבי חוץ ובנקים מחו"ל</t>
  </si>
  <si>
    <t>ההתחייבויות נטו**</t>
  </si>
  <si>
    <t xml:space="preserve"> מכשירי חוב נטו</t>
  </si>
  <si>
    <t>*מכשירי חוב: הלוואות בעלים, אג"ח, פיקדונות, הלוואות, אשראי מסחרי ונכסי רזרבה.</t>
  </si>
  <si>
    <t>**התחייבויות נטו: התחייבויות בניכוי נכסים.</t>
  </si>
  <si>
    <t>מספר חברות מצטבר</t>
  </si>
  <si>
    <t>אחוז מצטבר מסך ההשקעה</t>
  </si>
  <si>
    <t>סכום</t>
  </si>
  <si>
    <t>השקעות אחרות*</t>
  </si>
  <si>
    <t>סכום עסקאות פר חברה</t>
  </si>
  <si>
    <t xml:space="preserve">מידע ותקשורת </t>
  </si>
  <si>
    <t xml:space="preserve">פעילות מקצועית, מדעית וטכנית </t>
  </si>
  <si>
    <t xml:space="preserve">אמנויות, בידור ופנאי </t>
  </si>
  <si>
    <t xml:space="preserve">פעילות פיננסית וביטוח </t>
  </si>
  <si>
    <t xml:space="preserve">כרייה וחציבה </t>
  </si>
  <si>
    <t>ענף</t>
  </si>
  <si>
    <t>אחוזים</t>
  </si>
  <si>
    <t>השקעות ישירות בחברות הזנק - Start up</t>
  </si>
  <si>
    <t>סך השקעות ישירות</t>
  </si>
  <si>
    <t>Q1</t>
  </si>
  <si>
    <t>Q2</t>
  </si>
  <si>
    <t>Q3</t>
  </si>
  <si>
    <t>Q4</t>
  </si>
  <si>
    <t>שנתי</t>
  </si>
  <si>
    <t>MSCI WORLD</t>
  </si>
  <si>
    <t>סך השינוי בעודף הנכסים</t>
  </si>
  <si>
    <t>נאסדק 100</t>
  </si>
  <si>
    <t xml:space="preserve">יורוסטוקס 50 </t>
  </si>
  <si>
    <t>ת"א 35</t>
  </si>
  <si>
    <t>מניות הפארמה</t>
  </si>
  <si>
    <t>S&amp;P 500</t>
  </si>
  <si>
    <t>היתרה לסוף שנת 2019</t>
  </si>
  <si>
    <t>השקעות ישירות בחברות אחרות</t>
  </si>
  <si>
    <t>איור ג'-1: יתרת הנכסים של המשק בחו"ל</t>
  </si>
  <si>
    <t>איור ג'-7: התנועה נטו בהשקעות הפיננסיות של תושבי ישראל בחו"ל, לפי מכשיר ומגזר</t>
  </si>
  <si>
    <t>שנת 2019, מיליארדי דולרים</t>
  </si>
  <si>
    <r>
      <t>איור ג-23: ההשקעות הישירות של תושבי חוץ בהון מניות ישראליות, לפי סוג חברה</t>
    </r>
    <r>
      <rPr>
        <sz val="10.5"/>
        <color theme="1"/>
        <rFont val="Arial"/>
        <family val="2"/>
        <scheme val="minor"/>
      </rPr>
      <t xml:space="preserve"> </t>
    </r>
  </si>
  <si>
    <t xml:space="preserve">איור ג'-2: הגורמים לשינוי ביתרת הנכסים של המשק בחו"ל </t>
  </si>
  <si>
    <t xml:space="preserve"> מיליארדי דולר</t>
  </si>
  <si>
    <t xml:space="preserve"> מיליארדי דולרים  </t>
  </si>
  <si>
    <r>
      <t>איור ג'-4: התנועות נטו בהשקעות הישירות של תושבי ישראל בהון מניות זרות</t>
    </r>
    <r>
      <rPr>
        <b/>
        <sz val="10.5"/>
        <color theme="1"/>
        <rFont val="Assistant"/>
      </rPr>
      <t/>
    </r>
  </si>
  <si>
    <t xml:space="preserve">איור ג'-5: יתרת ההשקעות הפיננסיות של תושבי ישראל בחו"ל, לפי מכשירים </t>
  </si>
  <si>
    <t xml:space="preserve">מיליארדי דולרים </t>
  </si>
  <si>
    <t xml:space="preserve">שנת 2019, מיליארדי דולרים מיליארדי </t>
  </si>
  <si>
    <t xml:space="preserve">איור ג'-8: השינוי ביתרת ההשקעות האחרות של תושבי ישראל בחו"ל  לפי מכשירים </t>
  </si>
  <si>
    <t xml:space="preserve">שנת 2019, מיליארדי דולרים  </t>
  </si>
  <si>
    <t xml:space="preserve">איור ג'-9: הפקדות/משיכות נטו בפיקדונות המופקדים בחו"ל, לפי מגזר </t>
  </si>
  <si>
    <r>
      <t xml:space="preserve">איור ג'-10: יתרת ההתחייבויות של המשק לחו"ל, לפי סוגי השקעה </t>
    </r>
    <r>
      <rPr>
        <b/>
        <sz val="10.5"/>
        <color theme="1"/>
        <rFont val="Arial"/>
        <family val="2"/>
        <scheme val="minor"/>
      </rPr>
      <t xml:space="preserve"> </t>
    </r>
  </si>
  <si>
    <t>איור ג'-11: ההשקעות הישירות נטו של תושבי חוץ בהון מניות ישראליות</t>
  </si>
  <si>
    <t>איור ג'-12: התנועות נטו בהשקעות הפיננסיות של תושבי חוץ במשק לפי מכשירים</t>
  </si>
  <si>
    <t xml:space="preserve">איור ג'-13: השפעת השינויים במחירים ובשער החליפין על יתרת האחזקות של תושבי חוץ במניות ישראליות </t>
  </si>
  <si>
    <t xml:space="preserve">איור ג'- 14: יתרת ההשקעות האחרות של תושבי חוץ בישראל, לפי מכשירים </t>
  </si>
  <si>
    <t>מליארדי דולרים</t>
  </si>
  <si>
    <t xml:space="preserve">איור ג'-15: יתרת החוב החיצוני ברוטו ויחס החוב החיצוני לתוצר של המשק </t>
  </si>
  <si>
    <t xml:space="preserve">איור ג'-16: עודף הנכסים (+) על ההתחייבויות של המשק מול חו"ל </t>
  </si>
  <si>
    <r>
      <t xml:space="preserve">איור ג'-17: מקורות השינוי בעודף הנכסים של המשק על התחייבויותיו </t>
    </r>
    <r>
      <rPr>
        <sz val="10.5"/>
        <color theme="1"/>
        <rFont val="Arial"/>
        <family val="2"/>
        <scheme val="minor"/>
      </rPr>
      <t/>
    </r>
  </si>
  <si>
    <t>במיליארדי דולרים, ומדדי מניות בארץ ובעולם, ש"ש שנתי</t>
  </si>
  <si>
    <t>איור ג'-18: ההשקעות של תושבי חוץ במשק ושל תושבי ישראל בחו"ל</t>
  </si>
  <si>
    <t xml:space="preserve"> מיליארדי דולרים</t>
  </si>
  <si>
    <r>
      <t xml:space="preserve">איור ג'-19: עודף הנכסים על ההתחייבויות במכשירי חוב בלבד (החוב החיצוני נטו השלילי) </t>
    </r>
    <r>
      <rPr>
        <sz val="10.5"/>
        <color theme="1"/>
        <rFont val="Arial"/>
        <family val="2"/>
      </rPr>
      <t/>
    </r>
  </si>
  <si>
    <t xml:space="preserve">מיליארדי דולרים, סימן (+): המשק מלווה נטו לחו"ל </t>
  </si>
  <si>
    <t xml:space="preserve">איור ג-20: ריכוזיות ההשקעות הישירות של תושבי חוץ בהון מניות ישראליות </t>
  </si>
  <si>
    <t>שנת 2019, אחוזים</t>
  </si>
  <si>
    <t xml:space="preserve">איור ג-21: ההשקעות הישירות של תושבי חוץ בהון מניות ישראליות </t>
  </si>
  <si>
    <t>לפי סכום העסקה, מיליארדי דולרים</t>
  </si>
  <si>
    <t xml:space="preserve"> שנת 2019, אחוזים, 100%=10.6</t>
  </si>
  <si>
    <t>איור ג-22: התפלגות ענפית של ההשקעות הישירות של תושבי חוץ בהון מניות ישראליות</t>
  </si>
  <si>
    <t>עמודה1</t>
  </si>
  <si>
    <t>עסקאות קטנות מ-300 מיליון (ערך מוחלט)</t>
  </si>
  <si>
    <t>עסקאות גדולות מ-300 מיליון (ערך מוחלט)</t>
  </si>
  <si>
    <r>
      <t>איור ג'-3: יתרת ההשקעות הישירות בחו"ל, לפי מכשיר</t>
    </r>
    <r>
      <rPr>
        <b/>
        <sz val="12"/>
        <color theme="1"/>
        <rFont val="Arial"/>
        <family val="2"/>
        <scheme val="minor"/>
      </rPr>
      <t xml:space="preserve"> </t>
    </r>
  </si>
  <si>
    <r>
      <t xml:space="preserve">איור ג'-6: הגורמים לשינוי ביתרת ההשקעות הפיננסיות של תושבי ישראל, </t>
    </r>
    <r>
      <rPr>
        <sz val="10.5"/>
        <color theme="1"/>
        <rFont val="Arial"/>
        <family val="2"/>
        <scheme val="minor"/>
      </rPr>
      <t xml:space="preserve">לפי מכשיר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</si>
</sst>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3" formatCode="_ * #,##0.00_ ;_ * \-#,##0.00_ ;_ * &quot;-&quot;??_ ;_ @_ "/>
    <numFmt numFmtId="164" formatCode="0.0%"/>
    <numFmt numFmtId="165" formatCode="_ * #,##0_ ;_ * \-#,##0_ ;_ * &quot;-&quot;??_ ;_ @_ "/>
    <numFmt numFmtId="166" formatCode="_ * #,##0.0_ ;_ * \-#,##0.0_ ;_ * &quot;-&quot;??_ ;_ @_ "/>
    <numFmt numFmtId="167" formatCode="0.0"/>
    <numFmt numFmtId="168" formatCode="mm/yyyy"/>
    <numFmt numFmtId="169" formatCode="General_)"/>
    <numFmt numFmtId="170" formatCode="#,##0;&quot;-&quot;#,##0"/>
    <numFmt numFmtId="171" formatCode="#,##0.0"/>
    <numFmt numFmtId="172" formatCode="0.000000"/>
  </numFmts>
  <fonts count="37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</font>
    <font>
      <b/>
      <sz val="11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  <charset val="177"/>
    </font>
    <font>
      <b/>
      <sz val="10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Arial"/>
      <family val="2"/>
      <scheme val="minor"/>
    </font>
    <font>
      <b/>
      <sz val="12"/>
      <name val="Arial"/>
      <family val="2"/>
    </font>
    <font>
      <b/>
      <sz val="11"/>
      <name val="Arial"/>
      <family val="2"/>
    </font>
    <font>
      <sz val="10"/>
      <color theme="1"/>
      <name val="Tahoma"/>
      <family val="2"/>
    </font>
    <font>
      <i/>
      <sz val="10"/>
      <name val="Arial"/>
      <family val="2"/>
    </font>
    <font>
      <sz val="8"/>
      <color rgb="FF454545"/>
      <name val="Tahoma"/>
      <family val="2"/>
    </font>
    <font>
      <sz val="8"/>
      <color theme="1"/>
      <name val="Tahoma"/>
      <family val="2"/>
    </font>
    <font>
      <b/>
      <sz val="11"/>
      <color rgb="FFFF0000"/>
      <name val="Arial"/>
      <family val="2"/>
      <scheme val="minor"/>
    </font>
    <font>
      <b/>
      <sz val="11"/>
      <color rgb="FF000000"/>
      <name val="Arial"/>
      <family val="2"/>
      <charset val="177"/>
    </font>
    <font>
      <sz val="10.5"/>
      <color theme="1"/>
      <name val="Arial"/>
      <family val="2"/>
      <scheme val="minor"/>
    </font>
    <font>
      <b/>
      <sz val="10.5"/>
      <color theme="1"/>
      <name val="Arial"/>
      <family val="2"/>
      <scheme val="minor"/>
    </font>
    <font>
      <sz val="10.5"/>
      <color theme="1"/>
      <name val="Arial"/>
      <family val="2"/>
    </font>
    <font>
      <b/>
      <sz val="10.5"/>
      <color theme="1"/>
      <name val="Assistant"/>
    </font>
    <font>
      <sz val="11"/>
      <color theme="1"/>
      <name val="Assistant"/>
    </font>
    <font>
      <b/>
      <sz val="11"/>
      <name val="Arial"/>
      <family val="2"/>
      <scheme val="minor"/>
    </font>
    <font>
      <b/>
      <sz val="10"/>
      <color theme="8" tint="-0.249977111117893"/>
      <name val="Assistant"/>
    </font>
    <font>
      <sz val="10"/>
      <color theme="8" tint="-0.249977111117893"/>
      <name val="Assistant"/>
    </font>
    <font>
      <sz val="10"/>
      <name val="Assistant"/>
    </font>
    <font>
      <sz val="11"/>
      <color theme="1"/>
      <name val="Arial"/>
      <family val="2"/>
      <scheme val="minor"/>
    </font>
    <font>
      <sz val="10"/>
      <name val="Arial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sz val="11"/>
      <color theme="1"/>
      <name val="\"/>
      <charset val="177"/>
    </font>
    <font>
      <b/>
      <sz val="10"/>
      <color theme="8" tint="-0.249977111117893"/>
      <name val="Arial"/>
      <family val="2"/>
      <scheme val="minor"/>
    </font>
    <font>
      <b/>
      <sz val="12"/>
      <name val="Arial"/>
      <family val="2"/>
      <scheme val="minor"/>
    </font>
    <font>
      <b/>
      <u/>
      <sz val="10"/>
      <name val="Arial"/>
      <family val="2"/>
      <scheme val="minor"/>
    </font>
    <font>
      <b/>
      <sz val="10"/>
      <name val="Arial"/>
      <family val="2"/>
      <scheme val="minor"/>
    </font>
    <font>
      <i/>
      <sz val="10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AEDCE0"/>
        <bgColor theme="4" tint="0.79998168889431442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EFEFEF"/>
      </left>
      <right style="medium">
        <color rgb="FFEFEFEF"/>
      </right>
      <top style="medium">
        <color rgb="FFEFEFEF"/>
      </top>
      <bottom style="medium">
        <color rgb="FFEFEFEF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11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 applyNumberFormat="0" applyFill="0" applyBorder="0" applyAlignment="0" applyProtection="0"/>
    <xf numFmtId="0" fontId="4" fillId="0" borderId="0"/>
    <xf numFmtId="0" fontId="4" fillId="0" borderId="0"/>
    <xf numFmtId="17" fontId="4" fillId="0" borderId="0" applyFill="0" applyBorder="0">
      <alignment horizontal="centerContinuous" vertical="justify" textRotation="255" wrapText="1"/>
      <protection locked="0"/>
    </xf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</cellStyleXfs>
  <cellXfs count="206">
    <xf numFmtId="0" fontId="0" fillId="0" borderId="0" xfId="0"/>
    <xf numFmtId="3" fontId="4" fillId="0" borderId="0" xfId="5" applyNumberFormat="1" applyAlignment="1">
      <alignment horizontal="right"/>
    </xf>
    <xf numFmtId="3" fontId="4" fillId="0" borderId="0" xfId="5" applyNumberFormat="1" applyFont="1" applyAlignment="1">
      <alignment horizontal="right"/>
    </xf>
    <xf numFmtId="0" fontId="4" fillId="0" borderId="0" xfId="5"/>
    <xf numFmtId="165" fontId="0" fillId="0" borderId="0" xfId="6" applyNumberFormat="1" applyFont="1"/>
    <xf numFmtId="43" fontId="4" fillId="0" borderId="0" xfId="5" applyNumberFormat="1"/>
    <xf numFmtId="165" fontId="4" fillId="0" borderId="0" xfId="5" applyNumberFormat="1"/>
    <xf numFmtId="10" fontId="0" fillId="0" borderId="0" xfId="9" applyNumberFormat="1" applyFont="1"/>
    <xf numFmtId="3" fontId="4" fillId="0" borderId="0" xfId="2" applyNumberFormat="1" applyFont="1" applyFill="1" applyBorder="1"/>
    <xf numFmtId="3" fontId="12" fillId="0" borderId="0" xfId="2" applyNumberFormat="1" applyFont="1" applyFill="1" applyBorder="1"/>
    <xf numFmtId="1" fontId="0" fillId="0" borderId="0" xfId="0" applyNumberFormat="1"/>
    <xf numFmtId="170" fontId="13" fillId="0" borderId="20" xfId="0" applyNumberFormat="1" applyFont="1" applyFill="1" applyBorder="1" applyAlignment="1">
      <alignment horizontal="right" vertical="top"/>
    </xf>
    <xf numFmtId="0" fontId="15" fillId="0" borderId="0" xfId="0" applyFont="1"/>
    <xf numFmtId="3" fontId="0" fillId="0" borderId="0" xfId="0" applyNumberFormat="1"/>
    <xf numFmtId="3" fontId="4" fillId="0" borderId="0" xfId="2" applyNumberFormat="1" applyFont="1" applyFill="1" applyBorder="1" applyAlignment="1">
      <alignment horizontal="right"/>
    </xf>
    <xf numFmtId="3" fontId="4" fillId="0" borderId="0" xfId="3" applyNumberFormat="1" applyFont="1" applyFill="1" applyBorder="1" applyAlignment="1">
      <alignment horizontal="right"/>
    </xf>
    <xf numFmtId="0" fontId="0" fillId="0" borderId="0" xfId="0" applyFill="1" applyBorder="1"/>
    <xf numFmtId="0" fontId="3" fillId="0" borderId="0" xfId="0" applyFont="1" applyFill="1" applyBorder="1"/>
    <xf numFmtId="0" fontId="9" fillId="0" borderId="0" xfId="3" applyFont="1" applyFill="1" applyBorder="1" applyAlignment="1">
      <alignment horizontal="right"/>
    </xf>
    <xf numFmtId="0" fontId="4" fillId="0" borderId="0" xfId="2" applyFont="1" applyFill="1" applyBorder="1" applyAlignment="1">
      <alignment horizontal="right"/>
    </xf>
    <xf numFmtId="0" fontId="4" fillId="0" borderId="0" xfId="2" applyFont="1" applyBorder="1" applyAlignment="1">
      <alignment horizontal="right"/>
    </xf>
    <xf numFmtId="0" fontId="4" fillId="0" borderId="0" xfId="2" applyFont="1"/>
    <xf numFmtId="3" fontId="5" fillId="0" borderId="0" xfId="2" applyNumberFormat="1" applyFont="1" applyFill="1" applyBorder="1"/>
    <xf numFmtId="3" fontId="13" fillId="0" borderId="20" xfId="0" applyNumberFormat="1" applyFont="1" applyFill="1" applyBorder="1" applyAlignment="1">
      <alignment horizontal="right" vertical="top"/>
    </xf>
    <xf numFmtId="167" fontId="0" fillId="0" borderId="0" xfId="0" applyNumberFormat="1"/>
    <xf numFmtId="165" fontId="0" fillId="0" borderId="0" xfId="15" applyNumberFormat="1" applyFont="1"/>
    <xf numFmtId="164" fontId="0" fillId="0" borderId="0" xfId="1" applyNumberFormat="1" applyFont="1"/>
    <xf numFmtId="165" fontId="0" fillId="0" borderId="0" xfId="0" applyNumberFormat="1"/>
    <xf numFmtId="165" fontId="8" fillId="0" borderId="0" xfId="15" applyNumberFormat="1" applyFont="1"/>
    <xf numFmtId="0" fontId="16" fillId="0" borderId="0" xfId="0" applyFont="1" applyFill="1" applyBorder="1"/>
    <xf numFmtId="165" fontId="2" fillId="0" borderId="0" xfId="15" applyNumberFormat="1" applyFont="1" applyFill="1" applyBorder="1"/>
    <xf numFmtId="0" fontId="2" fillId="0" borderId="0" xfId="0" applyFont="1" applyFill="1" applyBorder="1"/>
    <xf numFmtId="0" fontId="16" fillId="0" borderId="0" xfId="0" applyFont="1" applyFill="1" applyBorder="1" applyAlignment="1">
      <alignment horizontal="right"/>
    </xf>
    <xf numFmtId="14" fontId="0" fillId="0" borderId="0" xfId="0" applyNumberFormat="1"/>
    <xf numFmtId="171" fontId="0" fillId="0" borderId="0" xfId="0" applyNumberFormat="1" applyAlignment="1">
      <alignment horizontal="center"/>
    </xf>
    <xf numFmtId="172" fontId="0" fillId="0" borderId="0" xfId="0" applyNumberFormat="1"/>
    <xf numFmtId="0" fontId="0" fillId="0" borderId="0" xfId="0" applyFill="1"/>
    <xf numFmtId="166" fontId="22" fillId="0" borderId="0" xfId="0" applyNumberFormat="1" applyFont="1" applyFill="1" applyBorder="1"/>
    <xf numFmtId="0" fontId="5" fillId="0" borderId="0" xfId="2" applyFont="1" applyFill="1" applyBorder="1" applyAlignment="1">
      <alignment horizontal="right"/>
    </xf>
    <xf numFmtId="0" fontId="0" fillId="0" borderId="0" xfId="0" applyBorder="1"/>
    <xf numFmtId="164" fontId="4" fillId="0" borderId="0" xfId="1" applyNumberFormat="1" applyFont="1" applyFill="1" applyBorder="1" applyAlignment="1">
      <alignment horizontal="right"/>
    </xf>
    <xf numFmtId="0" fontId="10" fillId="0" borderId="0" xfId="5" applyFont="1" applyFill="1" applyBorder="1" applyAlignment="1">
      <alignment horizontal="center" wrapText="1"/>
    </xf>
    <xf numFmtId="0" fontId="4" fillId="0" borderId="0" xfId="5" applyFill="1" applyBorder="1"/>
    <xf numFmtId="3" fontId="4" fillId="0" borderId="0" xfId="5" applyNumberFormat="1" applyFill="1" applyBorder="1" applyAlignment="1">
      <alignment horizontal="right"/>
    </xf>
    <xf numFmtId="165" fontId="0" fillId="0" borderId="0" xfId="6" applyNumberFormat="1" applyFont="1" applyFill="1" applyBorder="1"/>
    <xf numFmtId="9" fontId="0" fillId="0" borderId="0" xfId="9" applyFont="1" applyFill="1" applyBorder="1"/>
    <xf numFmtId="164" fontId="0" fillId="0" borderId="0" xfId="9" applyNumberFormat="1" applyFont="1" applyFill="1" applyBorder="1"/>
    <xf numFmtId="165" fontId="0" fillId="0" borderId="0" xfId="16" applyNumberFormat="1" applyFont="1" applyFill="1" applyBorder="1"/>
    <xf numFmtId="0" fontId="6" fillId="0" borderId="21" xfId="12" applyFont="1" applyFill="1" applyBorder="1" applyAlignment="1">
      <alignment wrapText="1"/>
    </xf>
    <xf numFmtId="0" fontId="6" fillId="0" borderId="0" xfId="12" applyFont="1" applyFill="1" applyBorder="1" applyAlignment="1">
      <alignment wrapText="1"/>
    </xf>
    <xf numFmtId="167" fontId="4" fillId="0" borderId="0" xfId="9" applyNumberFormat="1" applyBorder="1"/>
    <xf numFmtId="168" fontId="6" fillId="0" borderId="0" xfId="12" applyNumberFormat="1" applyFont="1" applyBorder="1"/>
    <xf numFmtId="164" fontId="4" fillId="0" borderId="0" xfId="9" applyNumberFormat="1" applyBorder="1"/>
    <xf numFmtId="0" fontId="7" fillId="0" borderId="0" xfId="0" applyFont="1" applyFill="1" applyBorder="1" applyAlignment="1">
      <alignment horizontal="center"/>
    </xf>
    <xf numFmtId="0" fontId="14" fillId="0" borderId="0" xfId="8" applyFont="1" applyFill="1" applyBorder="1" applyAlignment="1">
      <alignment vertical="top"/>
    </xf>
    <xf numFmtId="170" fontId="13" fillId="0" borderId="0" xfId="0" applyNumberFormat="1" applyFont="1" applyFill="1" applyBorder="1" applyAlignment="1">
      <alignment horizontal="right" vertical="top"/>
    </xf>
    <xf numFmtId="170" fontId="13" fillId="0" borderId="0" xfId="8" applyNumberFormat="1" applyFont="1" applyFill="1" applyBorder="1" applyAlignment="1">
      <alignment horizontal="right" vertical="top"/>
    </xf>
    <xf numFmtId="0" fontId="15" fillId="0" borderId="0" xfId="0" applyFont="1" applyFill="1" applyBorder="1"/>
    <xf numFmtId="2" fontId="6" fillId="0" borderId="0" xfId="7" applyNumberFormat="1" applyFont="1" applyFill="1" applyBorder="1" applyAlignment="1">
      <alignment horizontal="center"/>
    </xf>
    <xf numFmtId="166" fontId="22" fillId="3" borderId="24" xfId="0" applyNumberFormat="1" applyFont="1" applyFill="1" applyBorder="1"/>
    <xf numFmtId="0" fontId="26" fillId="0" borderId="0" xfId="0" applyFont="1"/>
    <xf numFmtId="0" fontId="26" fillId="0" borderId="0" xfId="0" applyFont="1" applyFill="1"/>
    <xf numFmtId="3" fontId="27" fillId="0" borderId="1" xfId="2" applyNumberFormat="1" applyFont="1" applyFill="1" applyBorder="1" applyAlignment="1">
      <alignment horizontal="right"/>
    </xf>
    <xf numFmtId="3" fontId="27" fillId="0" borderId="23" xfId="2" applyNumberFormat="1" applyFont="1" applyFill="1" applyBorder="1" applyAlignment="1">
      <alignment horizontal="right"/>
    </xf>
    <xf numFmtId="3" fontId="27" fillId="0" borderId="25" xfId="2" applyNumberFormat="1" applyFont="1" applyFill="1" applyBorder="1" applyAlignment="1">
      <alignment horizontal="right"/>
    </xf>
    <xf numFmtId="3" fontId="27" fillId="0" borderId="26" xfId="2" applyNumberFormat="1" applyFont="1" applyFill="1" applyBorder="1" applyAlignment="1">
      <alignment horizontal="right"/>
    </xf>
    <xf numFmtId="166" fontId="10" fillId="3" borderId="24" xfId="0" applyNumberFormat="1" applyFont="1" applyFill="1" applyBorder="1"/>
    <xf numFmtId="3" fontId="29" fillId="0" borderId="25" xfId="0" applyNumberFormat="1" applyFont="1" applyFill="1" applyBorder="1"/>
    <xf numFmtId="3" fontId="29" fillId="0" borderId="26" xfId="0" applyNumberFormat="1" applyFont="1" applyFill="1" applyBorder="1"/>
    <xf numFmtId="166" fontId="22" fillId="3" borderId="22" xfId="0" applyNumberFormat="1" applyFont="1" applyFill="1" applyBorder="1"/>
    <xf numFmtId="165" fontId="29" fillId="0" borderId="1" xfId="15" applyNumberFormat="1" applyFont="1" applyFill="1" applyBorder="1"/>
    <xf numFmtId="165" fontId="29" fillId="0" borderId="1" xfId="15" applyNumberFormat="1" applyFont="1" applyBorder="1"/>
    <xf numFmtId="165" fontId="27" fillId="0" borderId="0" xfId="15" applyNumberFormat="1" applyFont="1" applyFill="1"/>
    <xf numFmtId="0" fontId="29" fillId="0" borderId="1" xfId="0" applyFont="1" applyBorder="1"/>
    <xf numFmtId="0" fontId="29" fillId="0" borderId="23" xfId="0" applyFont="1" applyBorder="1"/>
    <xf numFmtId="0" fontId="29" fillId="0" borderId="25" xfId="0" applyFont="1" applyBorder="1"/>
    <xf numFmtId="0" fontId="29" fillId="0" borderId="26" xfId="0" applyFont="1" applyBorder="1"/>
    <xf numFmtId="3" fontId="4" fillId="0" borderId="1" xfId="2" applyNumberFormat="1" applyFont="1" applyFill="1" applyBorder="1"/>
    <xf numFmtId="3" fontId="4" fillId="0" borderId="23" xfId="2" applyNumberFormat="1" applyFont="1" applyFill="1" applyBorder="1"/>
    <xf numFmtId="3" fontId="4" fillId="0" borderId="25" xfId="2" applyNumberFormat="1" applyFont="1" applyFill="1" applyBorder="1"/>
    <xf numFmtId="3" fontId="4" fillId="0" borderId="26" xfId="2" applyNumberFormat="1" applyFont="1" applyFill="1" applyBorder="1"/>
    <xf numFmtId="3" fontId="28" fillId="0" borderId="23" xfId="0" applyNumberFormat="1" applyFont="1" applyBorder="1"/>
    <xf numFmtId="3" fontId="28" fillId="0" borderId="26" xfId="0" applyNumberFormat="1" applyFont="1" applyBorder="1"/>
    <xf numFmtId="3" fontId="27" fillId="0" borderId="0" xfId="2" applyNumberFormat="1" applyFont="1" applyFill="1" applyBorder="1"/>
    <xf numFmtId="3" fontId="27" fillId="0" borderId="0" xfId="2" applyNumberFormat="1" applyFont="1" applyFill="1" applyBorder="1" applyAlignment="1">
      <alignment horizontal="right"/>
    </xf>
    <xf numFmtId="165" fontId="22" fillId="3" borderId="24" xfId="0" applyNumberFormat="1" applyFont="1" applyFill="1" applyBorder="1"/>
    <xf numFmtId="1" fontId="22" fillId="3" borderId="24" xfId="0" applyNumberFormat="1" applyFont="1" applyFill="1" applyBorder="1"/>
    <xf numFmtId="3" fontId="27" fillId="0" borderId="1" xfId="3" applyNumberFormat="1" applyFont="1" applyBorder="1" applyAlignment="1">
      <alignment horizontal="right"/>
    </xf>
    <xf numFmtId="3" fontId="27" fillId="0" borderId="23" xfId="3" applyNumberFormat="1" applyFont="1" applyBorder="1" applyAlignment="1">
      <alignment horizontal="right"/>
    </xf>
    <xf numFmtId="3" fontId="27" fillId="0" borderId="25" xfId="3" applyNumberFormat="1" applyFont="1" applyBorder="1" applyAlignment="1">
      <alignment horizontal="right"/>
    </xf>
    <xf numFmtId="3" fontId="27" fillId="0" borderId="26" xfId="3" applyNumberFormat="1" applyFont="1" applyBorder="1" applyAlignment="1">
      <alignment horizontal="right"/>
    </xf>
    <xf numFmtId="1" fontId="22" fillId="3" borderId="22" xfId="0" applyNumberFormat="1" applyFont="1" applyFill="1" applyBorder="1"/>
    <xf numFmtId="3" fontId="27" fillId="0" borderId="26" xfId="3" applyNumberFormat="1" applyFont="1" applyFill="1" applyBorder="1" applyAlignment="1">
      <alignment horizontal="right"/>
    </xf>
    <xf numFmtId="166" fontId="22" fillId="3" borderId="29" xfId="0" applyNumberFormat="1" applyFont="1" applyFill="1" applyBorder="1"/>
    <xf numFmtId="166" fontId="22" fillId="3" borderId="27" xfId="0" applyNumberFormat="1" applyFont="1" applyFill="1" applyBorder="1"/>
    <xf numFmtId="1" fontId="22" fillId="3" borderId="30" xfId="0" applyNumberFormat="1" applyFont="1" applyFill="1" applyBorder="1"/>
    <xf numFmtId="3" fontId="27" fillId="0" borderId="1" xfId="5" applyNumberFormat="1" applyFont="1" applyBorder="1"/>
    <xf numFmtId="165" fontId="29" fillId="0" borderId="23" xfId="6" applyNumberFormat="1" applyFont="1" applyBorder="1"/>
    <xf numFmtId="165" fontId="29" fillId="0" borderId="1" xfId="6" applyNumberFormat="1" applyFont="1" applyBorder="1"/>
    <xf numFmtId="165" fontId="29" fillId="0" borderId="1" xfId="6" applyNumberFormat="1" applyFont="1" applyBorder="1" applyAlignment="1">
      <alignment horizontal="right"/>
    </xf>
    <xf numFmtId="1" fontId="22" fillId="3" borderId="28" xfId="0" applyNumberFormat="1" applyFont="1" applyFill="1" applyBorder="1"/>
    <xf numFmtId="165" fontId="29" fillId="0" borderId="25" xfId="6" applyNumberFormat="1" applyFont="1" applyBorder="1"/>
    <xf numFmtId="165" fontId="29" fillId="0" borderId="25" xfId="6" applyNumberFormat="1" applyFont="1" applyBorder="1" applyAlignment="1">
      <alignment horizontal="right"/>
    </xf>
    <xf numFmtId="165" fontId="29" fillId="0" borderId="26" xfId="6" applyNumberFormat="1" applyFont="1" applyBorder="1"/>
    <xf numFmtId="1" fontId="22" fillId="3" borderId="24" xfId="0" applyNumberFormat="1" applyFont="1" applyFill="1" applyBorder="1" applyAlignment="1">
      <alignment horizontal="right"/>
    </xf>
    <xf numFmtId="3" fontId="27" fillId="0" borderId="0" xfId="5" applyNumberFormat="1" applyFont="1" applyAlignment="1">
      <alignment horizontal="right"/>
    </xf>
    <xf numFmtId="3" fontId="27" fillId="0" borderId="0" xfId="5" applyNumberFormat="1" applyFont="1"/>
    <xf numFmtId="0" fontId="31" fillId="0" borderId="0" xfId="0" applyFont="1"/>
    <xf numFmtId="165" fontId="26" fillId="0" borderId="0" xfId="6" applyNumberFormat="1" applyFont="1"/>
    <xf numFmtId="165" fontId="26" fillId="0" borderId="1" xfId="6" applyNumberFormat="1" applyFont="1" applyBorder="1"/>
    <xf numFmtId="166" fontId="26" fillId="0" borderId="23" xfId="6" applyNumberFormat="1" applyFont="1" applyBorder="1"/>
    <xf numFmtId="165" fontId="26" fillId="0" borderId="25" xfId="6" applyNumberFormat="1" applyFont="1" applyBorder="1"/>
    <xf numFmtId="165" fontId="26" fillId="0" borderId="25" xfId="16" applyNumberFormat="1" applyFont="1" applyBorder="1"/>
    <xf numFmtId="166" fontId="26" fillId="0" borderId="26" xfId="6" applyNumberFormat="1" applyFont="1" applyBorder="1"/>
    <xf numFmtId="1" fontId="22" fillId="3" borderId="24" xfId="0" applyNumberFormat="1" applyFont="1" applyFill="1" applyBorder="1" applyAlignment="1">
      <alignment wrapText="1"/>
    </xf>
    <xf numFmtId="3" fontId="27" fillId="0" borderId="23" xfId="5" applyNumberFormat="1" applyFont="1" applyBorder="1"/>
    <xf numFmtId="3" fontId="27" fillId="0" borderId="25" xfId="5" applyNumberFormat="1" applyFont="1" applyBorder="1"/>
    <xf numFmtId="3" fontId="27" fillId="0" borderId="26" xfId="5" applyNumberFormat="1" applyFont="1" applyBorder="1"/>
    <xf numFmtId="3" fontId="27" fillId="0" borderId="1" xfId="11" applyNumberFormat="1" applyFont="1" applyBorder="1"/>
    <xf numFmtId="3" fontId="27" fillId="0" borderId="23" xfId="11" applyNumberFormat="1" applyFont="1" applyBorder="1"/>
    <xf numFmtId="3" fontId="27" fillId="0" borderId="25" xfId="11" applyNumberFormat="1" applyFont="1" applyBorder="1"/>
    <xf numFmtId="3" fontId="27" fillId="0" borderId="26" xfId="11" applyNumberFormat="1" applyFont="1" applyBorder="1"/>
    <xf numFmtId="166" fontId="22" fillId="3" borderId="30" xfId="0" applyNumberFormat="1" applyFont="1" applyFill="1" applyBorder="1"/>
    <xf numFmtId="164" fontId="26" fillId="0" borderId="1" xfId="1" applyNumberFormat="1" applyFont="1" applyBorder="1"/>
    <xf numFmtId="164" fontId="26" fillId="0" borderId="23" xfId="1" applyNumberFormat="1" applyFont="1" applyBorder="1"/>
    <xf numFmtId="166" fontId="22" fillId="3" borderId="28" xfId="0" applyNumberFormat="1" applyFont="1" applyFill="1" applyBorder="1"/>
    <xf numFmtId="164" fontId="26" fillId="0" borderId="25" xfId="1" applyNumberFormat="1" applyFont="1" applyFill="1" applyBorder="1"/>
    <xf numFmtId="164" fontId="26" fillId="0" borderId="26" xfId="1" applyNumberFormat="1" applyFont="1" applyFill="1" applyBorder="1"/>
    <xf numFmtId="167" fontId="27" fillId="0" borderId="1" xfId="12" applyNumberFormat="1" applyFont="1" applyBorder="1"/>
    <xf numFmtId="167" fontId="27" fillId="0" borderId="23" xfId="12" applyNumberFormat="1" applyFont="1" applyBorder="1"/>
    <xf numFmtId="167" fontId="27" fillId="0" borderId="25" xfId="12" applyNumberFormat="1" applyFont="1" applyBorder="1"/>
    <xf numFmtId="167" fontId="27" fillId="0" borderId="26" xfId="12" applyNumberFormat="1" applyFont="1" applyBorder="1"/>
    <xf numFmtId="165" fontId="22" fillId="3" borderId="30" xfId="0" applyNumberFormat="1" applyFont="1" applyFill="1" applyBorder="1"/>
    <xf numFmtId="1" fontId="29" fillId="0" borderId="1" xfId="0" applyNumberFormat="1" applyFont="1" applyBorder="1"/>
    <xf numFmtId="165" fontId="29" fillId="0" borderId="23" xfId="15" applyNumberFormat="1" applyFont="1" applyBorder="1"/>
    <xf numFmtId="165" fontId="22" fillId="3" borderId="28" xfId="0" applyNumberFormat="1" applyFont="1" applyFill="1" applyBorder="1"/>
    <xf numFmtId="1" fontId="29" fillId="0" borderId="25" xfId="0" applyNumberFormat="1" applyFont="1" applyBorder="1"/>
    <xf numFmtId="165" fontId="29" fillId="0" borderId="26" xfId="15" applyNumberFormat="1" applyFont="1" applyBorder="1"/>
    <xf numFmtId="3" fontId="29" fillId="0" borderId="1" xfId="0" applyNumberFormat="1" applyFont="1" applyBorder="1"/>
    <xf numFmtId="165" fontId="29" fillId="0" borderId="23" xfId="0" applyNumberFormat="1" applyFont="1" applyFill="1" applyBorder="1"/>
    <xf numFmtId="3" fontId="29" fillId="0" borderId="25" xfId="0" applyNumberFormat="1" applyFont="1" applyBorder="1"/>
    <xf numFmtId="165" fontId="29" fillId="0" borderId="26" xfId="0" applyNumberFormat="1" applyFont="1" applyFill="1" applyBorder="1"/>
    <xf numFmtId="165" fontId="29" fillId="0" borderId="23" xfId="15" applyNumberFormat="1" applyFont="1" applyFill="1" applyBorder="1"/>
    <xf numFmtId="165" fontId="29" fillId="0" borderId="26" xfId="15" applyNumberFormat="1" applyFont="1" applyFill="1" applyBorder="1"/>
    <xf numFmtId="165" fontId="29" fillId="0" borderId="25" xfId="15" applyNumberFormat="1" applyFont="1" applyBorder="1"/>
    <xf numFmtId="0" fontId="33" fillId="2" borderId="2" xfId="14" applyNumberFormat="1" applyFont="1" applyFill="1" applyBorder="1" applyAlignment="1" applyProtection="1"/>
    <xf numFmtId="0" fontId="34" fillId="2" borderId="3" xfId="14" applyNumberFormat="1" applyFont="1" applyFill="1" applyBorder="1" applyAlignment="1" applyProtection="1"/>
    <xf numFmtId="3" fontId="35" fillId="2" borderId="3" xfId="14" applyNumberFormat="1" applyFont="1" applyFill="1" applyBorder="1" applyAlignment="1" applyProtection="1"/>
    <xf numFmtId="3" fontId="35" fillId="2" borderId="4" xfId="14" applyNumberFormat="1" applyFont="1" applyFill="1" applyBorder="1" applyAlignment="1" applyProtection="1"/>
    <xf numFmtId="0" fontId="36" fillId="0" borderId="5" xfId="14" applyNumberFormat="1" applyFont="1" applyBorder="1" applyAlignment="1" applyProtection="1">
      <alignment horizontal="left"/>
    </xf>
    <xf numFmtId="169" fontId="36" fillId="0" borderId="0" xfId="14" applyNumberFormat="1" applyFont="1" applyBorder="1" applyAlignment="1" applyProtection="1">
      <alignment horizontal="right" vertical="top"/>
    </xf>
    <xf numFmtId="3" fontId="36" fillId="0" borderId="0" xfId="14" applyNumberFormat="1" applyFont="1" applyBorder="1" applyAlignment="1" applyProtection="1">
      <alignment vertical="top"/>
    </xf>
    <xf numFmtId="3" fontId="36" fillId="0" borderId="6" xfId="14" applyNumberFormat="1" applyFont="1" applyBorder="1" applyAlignment="1" applyProtection="1">
      <alignment vertical="top"/>
    </xf>
    <xf numFmtId="169" fontId="35" fillId="0" borderId="7" xfId="14" applyNumberFormat="1" applyFont="1" applyBorder="1" applyAlignment="1" applyProtection="1">
      <alignment horizontal="right"/>
    </xf>
    <xf numFmtId="0" fontId="35" fillId="0" borderId="8" xfId="14" applyNumberFormat="1" applyFont="1" applyBorder="1" applyAlignment="1" applyProtection="1"/>
    <xf numFmtId="3" fontId="35" fillId="0" borderId="8" xfId="14" applyNumberFormat="1" applyFont="1" applyBorder="1" applyAlignment="1" applyProtection="1">
      <alignment horizontal="right"/>
    </xf>
    <xf numFmtId="3" fontId="35" fillId="0" borderId="9" xfId="14" applyNumberFormat="1" applyFont="1" applyBorder="1" applyAlignment="1" applyProtection="1">
      <alignment horizontal="right"/>
    </xf>
    <xf numFmtId="0" fontId="27" fillId="0" borderId="5" xfId="14" applyNumberFormat="1" applyFont="1" applyBorder="1" applyAlignment="1" applyProtection="1">
      <alignment horizontal="left"/>
    </xf>
    <xf numFmtId="0" fontId="26" fillId="0" borderId="0" xfId="14" applyNumberFormat="1" applyFont="1" applyBorder="1" applyAlignment="1" applyProtection="1"/>
    <xf numFmtId="3" fontId="27" fillId="0" borderId="0" xfId="14" applyNumberFormat="1" applyFont="1" applyBorder="1" applyAlignment="1" applyProtection="1"/>
    <xf numFmtId="3" fontId="27" fillId="0" borderId="6" xfId="14" applyNumberFormat="1" applyFont="1" applyBorder="1" applyAlignment="1" applyProtection="1"/>
    <xf numFmtId="0" fontId="27" fillId="0" borderId="10" xfId="14" applyNumberFormat="1" applyFont="1" applyBorder="1" applyAlignment="1" applyProtection="1">
      <alignment vertical="top"/>
    </xf>
    <xf numFmtId="169" fontId="27" fillId="0" borderId="11" xfId="14" applyNumberFormat="1" applyFont="1" applyBorder="1" applyAlignment="1" applyProtection="1">
      <alignment horizontal="right" vertical="top"/>
    </xf>
    <xf numFmtId="3" fontId="27" fillId="0" borderId="11" xfId="14" applyNumberFormat="1" applyFont="1" applyBorder="1" applyAlignment="1" applyProtection="1">
      <alignment vertical="top"/>
    </xf>
    <xf numFmtId="3" fontId="27" fillId="0" borderId="12" xfId="14" applyNumberFormat="1" applyFont="1" applyBorder="1" applyAlignment="1" applyProtection="1">
      <alignment vertical="top"/>
    </xf>
    <xf numFmtId="0" fontId="35" fillId="0" borderId="7" xfId="4" applyFont="1" applyBorder="1" applyAlignment="1">
      <alignment horizontal="right"/>
    </xf>
    <xf numFmtId="0" fontId="27" fillId="0" borderId="0" xfId="14" applyNumberFormat="1" applyFont="1" applyBorder="1" applyAlignment="1" applyProtection="1"/>
    <xf numFmtId="169" fontId="26" fillId="0" borderId="0" xfId="14" applyNumberFormat="1" applyFont="1" applyBorder="1" applyAlignment="1" applyProtection="1">
      <alignment horizontal="right"/>
    </xf>
    <xf numFmtId="0" fontId="27" fillId="0" borderId="5" xfId="14" applyNumberFormat="1" applyFont="1" applyBorder="1" applyAlignment="1" applyProtection="1"/>
    <xf numFmtId="169" fontId="27" fillId="0" borderId="0" xfId="14" applyNumberFormat="1" applyFont="1" applyBorder="1" applyAlignment="1" applyProtection="1">
      <alignment horizontal="right"/>
    </xf>
    <xf numFmtId="169" fontId="27" fillId="0" borderId="0" xfId="14" applyNumberFormat="1" applyFont="1" applyBorder="1" applyAlignment="1" applyProtection="1">
      <alignment horizontal="right" vertical="top"/>
    </xf>
    <xf numFmtId="3" fontId="27" fillId="0" borderId="0" xfId="14" applyNumberFormat="1" applyFont="1" applyBorder="1" applyAlignment="1" applyProtection="1">
      <alignment vertical="top"/>
    </xf>
    <xf numFmtId="3" fontId="27" fillId="0" borderId="6" xfId="14" applyNumberFormat="1" applyFont="1" applyBorder="1" applyAlignment="1" applyProtection="1">
      <alignment vertical="top"/>
    </xf>
    <xf numFmtId="0" fontId="27" fillId="0" borderId="11" xfId="14" applyNumberFormat="1" applyFont="1" applyBorder="1" applyAlignment="1" applyProtection="1">
      <alignment vertical="top"/>
    </xf>
    <xf numFmtId="3" fontId="27" fillId="0" borderId="11" xfId="14" applyNumberFormat="1" applyFont="1" applyBorder="1" applyAlignment="1" applyProtection="1">
      <alignment horizontal="right" vertical="top"/>
    </xf>
    <xf numFmtId="3" fontId="27" fillId="0" borderId="12" xfId="14" applyNumberFormat="1" applyFont="1" applyBorder="1" applyAlignment="1" applyProtection="1">
      <alignment horizontal="right" vertical="top"/>
    </xf>
    <xf numFmtId="169" fontId="35" fillId="0" borderId="13" xfId="14" applyNumberFormat="1" applyFont="1" applyBorder="1" applyAlignment="1" applyProtection="1">
      <alignment horizontal="right" vertical="top"/>
    </xf>
    <xf numFmtId="169" fontId="35" fillId="0" borderId="14" xfId="14" applyNumberFormat="1" applyFont="1" applyBorder="1" applyAlignment="1" applyProtection="1">
      <alignment horizontal="right" vertical="top"/>
    </xf>
    <xf numFmtId="169" fontId="35" fillId="0" borderId="15" xfId="14" applyNumberFormat="1" applyFont="1" applyBorder="1" applyAlignment="1" applyProtection="1">
      <alignment horizontal="right" vertical="top"/>
    </xf>
    <xf numFmtId="169" fontId="35" fillId="0" borderId="16" xfId="14" applyNumberFormat="1" applyFont="1" applyBorder="1" applyAlignment="1" applyProtection="1">
      <alignment horizontal="right" vertical="top"/>
    </xf>
    <xf numFmtId="0" fontId="35" fillId="2" borderId="3" xfId="14" applyNumberFormat="1" applyFont="1" applyFill="1" applyBorder="1" applyAlignment="1" applyProtection="1"/>
    <xf numFmtId="0" fontId="26" fillId="0" borderId="5" xfId="14" applyNumberFormat="1" applyFont="1" applyBorder="1" applyAlignment="1" applyProtection="1">
      <alignment horizontal="left"/>
    </xf>
    <xf numFmtId="0" fontId="27" fillId="0" borderId="17" xfId="14" applyNumberFormat="1" applyFont="1" applyBorder="1" applyAlignment="1" applyProtection="1">
      <alignment vertical="top"/>
    </xf>
    <xf numFmtId="169" fontId="27" fillId="0" borderId="18" xfId="14" applyNumberFormat="1" applyFont="1" applyBorder="1" applyAlignment="1" applyProtection="1">
      <alignment horizontal="right" vertical="top"/>
    </xf>
    <xf numFmtId="169" fontId="33" fillId="2" borderId="2" xfId="14" applyNumberFormat="1" applyFont="1" applyFill="1" applyBorder="1" applyAlignment="1" applyProtection="1">
      <alignment horizontal="right"/>
    </xf>
    <xf numFmtId="169" fontId="33" fillId="2" borderId="3" xfId="14" applyNumberFormat="1" applyFont="1" applyFill="1" applyBorder="1" applyAlignment="1" applyProtection="1">
      <alignment horizontal="right"/>
    </xf>
    <xf numFmtId="0" fontId="36" fillId="0" borderId="17" xfId="14" applyNumberFormat="1" applyFont="1" applyBorder="1" applyAlignment="1" applyProtection="1">
      <alignment horizontal="left"/>
    </xf>
    <xf numFmtId="169" fontId="36" fillId="0" borderId="18" xfId="14" applyNumberFormat="1" applyFont="1" applyBorder="1" applyAlignment="1" applyProtection="1">
      <alignment horizontal="right"/>
    </xf>
    <xf numFmtId="3" fontId="27" fillId="0" borderId="18" xfId="14" applyNumberFormat="1" applyFont="1" applyBorder="1" applyAlignment="1" applyProtection="1">
      <alignment vertical="top"/>
    </xf>
    <xf numFmtId="3" fontId="27" fillId="0" borderId="19" xfId="14" applyNumberFormat="1" applyFont="1" applyBorder="1" applyAlignment="1" applyProtection="1">
      <alignment vertical="top"/>
    </xf>
    <xf numFmtId="0" fontId="27" fillId="0" borderId="0" xfId="5" applyFont="1" applyBorder="1" applyAlignment="1">
      <alignment horizontal="right" vertical="top" wrapText="1" readingOrder="2"/>
    </xf>
    <xf numFmtId="0" fontId="25" fillId="0" borderId="0" xfId="5" applyFont="1" applyBorder="1" applyAlignment="1">
      <alignment horizontal="right" vertical="top" wrapText="1" readingOrder="2"/>
    </xf>
    <xf numFmtId="0" fontId="26" fillId="0" borderId="0" xfId="14" applyNumberFormat="1" applyFont="1" applyBorder="1" applyAlignment="1" applyProtection="1">
      <alignment horizontal="right" vertical="top" readingOrder="2"/>
    </xf>
    <xf numFmtId="0" fontId="21" fillId="0" borderId="0" xfId="14" applyNumberFormat="1" applyFont="1" applyBorder="1" applyAlignment="1" applyProtection="1">
      <alignment horizontal="right" vertical="top" readingOrder="2"/>
    </xf>
    <xf numFmtId="0" fontId="32" fillId="0" borderId="2" xfId="14" applyNumberFormat="1" applyFont="1" applyBorder="1" applyAlignment="1" applyProtection="1">
      <alignment horizontal="right"/>
    </xf>
    <xf numFmtId="0" fontId="23" fillId="0" borderId="3" xfId="14" applyNumberFormat="1" applyFont="1" applyBorder="1" applyAlignment="1" applyProtection="1">
      <alignment horizontal="right"/>
    </xf>
    <xf numFmtId="0" fontId="23" fillId="0" borderId="5" xfId="14" applyNumberFormat="1" applyFont="1" applyBorder="1" applyAlignment="1" applyProtection="1">
      <alignment horizontal="right"/>
    </xf>
    <xf numFmtId="0" fontId="23" fillId="0" borderId="0" xfId="14" applyNumberFormat="1" applyFont="1" applyBorder="1" applyAlignment="1" applyProtection="1">
      <alignment horizontal="right"/>
    </xf>
    <xf numFmtId="169" fontId="32" fillId="0" borderId="3" xfId="14" applyNumberFormat="1" applyFont="1" applyBorder="1" applyAlignment="1" applyProtection="1">
      <alignment horizontal="right" vertical="center" wrapText="1"/>
    </xf>
    <xf numFmtId="0" fontId="24" fillId="0" borderId="0" xfId="5" applyFont="1" applyBorder="1" applyAlignment="1">
      <alignment horizontal="right" vertical="center" wrapText="1"/>
    </xf>
    <xf numFmtId="169" fontId="32" fillId="0" borderId="3" xfId="14" applyNumberFormat="1" applyFont="1" applyBorder="1" applyAlignment="1" applyProtection="1">
      <alignment horizontal="center" vertical="center" wrapText="1"/>
    </xf>
    <xf numFmtId="169" fontId="23" fillId="0" borderId="0" xfId="14" applyNumberFormat="1" applyFont="1" applyBorder="1" applyAlignment="1" applyProtection="1">
      <alignment horizontal="center" vertical="center" wrapText="1"/>
    </xf>
    <xf numFmtId="169" fontId="32" fillId="0" borderId="3" xfId="14" quotePrefix="1" applyNumberFormat="1" applyFont="1" applyBorder="1" applyAlignment="1" applyProtection="1">
      <alignment horizontal="center" vertical="center" wrapText="1"/>
    </xf>
    <xf numFmtId="169" fontId="23" fillId="0" borderId="0" xfId="14" quotePrefix="1" applyNumberFormat="1" applyFont="1" applyBorder="1" applyAlignment="1" applyProtection="1">
      <alignment horizontal="center" vertical="center" wrapText="1"/>
    </xf>
    <xf numFmtId="169" fontId="32" fillId="0" borderId="3" xfId="14" quotePrefix="1" applyNumberFormat="1" applyFont="1" applyBorder="1" applyAlignment="1" applyProtection="1">
      <alignment horizontal="center" wrapText="1"/>
    </xf>
    <xf numFmtId="169" fontId="23" fillId="0" borderId="0" xfId="14" quotePrefix="1" applyNumberFormat="1" applyFont="1" applyBorder="1" applyAlignment="1" applyProtection="1">
      <alignment horizontal="center" wrapText="1"/>
    </xf>
  </cellXfs>
  <cellStyles count="18">
    <cellStyle name="Comma" xfId="15" builtinId="3"/>
    <cellStyle name="Comma 11" xfId="16"/>
    <cellStyle name="Comma 2" xfId="6"/>
    <cellStyle name="Normal" xfId="0" builtinId="0"/>
    <cellStyle name="Normal 2" xfId="5"/>
    <cellStyle name="Normal 2 2" xfId="8"/>
    <cellStyle name="Normal 2 23 2" xfId="13"/>
    <cellStyle name="Normal 2 3" xfId="7"/>
    <cellStyle name="Normal 20" xfId="12"/>
    <cellStyle name="Normal 3" xfId="2"/>
    <cellStyle name="Normal 34" xfId="11"/>
    <cellStyle name="Normal 4" xfId="17"/>
    <cellStyle name="Normal 6" xfId="10"/>
    <cellStyle name="Normal_IIP" xfId="3"/>
    <cellStyle name="Normal_p9" xfId="14"/>
    <cellStyle name="Normal_עותק של חשבון פיננסי - ספטמבר לוח עבודה שלי " xfId="4"/>
    <cellStyle name="Percent" xfId="1" builtinId="5"/>
    <cellStyle name="Percent 2" xfId="9"/>
  </cellStyles>
  <dxfs count="252">
    <dxf>
      <font>
        <strike val="0"/>
        <outline val="0"/>
        <shadow val="0"/>
        <u val="none"/>
        <vertAlign val="baseline"/>
        <sz val="10"/>
        <color theme="1"/>
        <name val="Assistant"/>
        <scheme val="none"/>
      </font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ssistant"/>
        <scheme val="none"/>
      </font>
      <numFmt numFmtId="165" formatCode="_ * #,##0_ ;_ * \-#,##0_ ;_ * &quot;-&quot;??_ ;_ @_ 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ssistant"/>
        <scheme val="none"/>
      </font>
      <numFmt numFmtId="165" formatCode="_ * #,##0_ ;_ * \-#,##0_ ;_ * &quot;-&quot;??_ ;_ @_ 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ssistant"/>
        <scheme val="none"/>
      </font>
      <numFmt numFmtId="165" formatCode="_ * #,##0_ ;_ * \-#,##0_ ;_ * &quot;-&quot;??_ ;_ @_ 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ssistant"/>
        <scheme val="none"/>
      </font>
      <numFmt numFmtId="165" formatCode="_ * #,##0_ ;_ * \-#,##0_ ;_ * &quot;-&quot;??_ ;_ @_ 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ssistant"/>
        <scheme val="none"/>
      </font>
      <numFmt numFmtId="165" formatCode="_ * #,##0_ ;_ * \-#,##0_ ;_ * &quot;-&quot;??_ ;_ @_ 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color auto="1"/>
        <name val="Assistant"/>
        <scheme val="none"/>
      </font>
      <numFmt numFmtId="166" formatCode="_ * #,##0.0_ ;_ * \-#,##0.0_ ;_ * &quot;-&quot;??_ ;_ @_ "/>
      <fill>
        <patternFill patternType="solid">
          <fgColor theme="4" tint="0.79998168889431442"/>
          <bgColor rgb="FFAEDCE0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ssistant"/>
        <scheme val="none"/>
      </font>
      <numFmt numFmtId="166" formatCode="_ * #,##0.0_ ;_ * \-#,##0.0_ ;_ * &quot;-&quot;??_ ;_ @_ 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ssistant"/>
        <scheme val="none"/>
      </font>
      <numFmt numFmtId="166" formatCode="_ * #,##0.0_ ;_ * \-#,##0.0_ ;_ * &quot;-&quot;??_ ;_ @_ "/>
      <fill>
        <patternFill patternType="solid">
          <fgColor theme="4" tint="0.79998168889431442"/>
          <bgColor rgb="FFAEDCE0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ssistant"/>
        <scheme val="none"/>
      </font>
      <numFmt numFmtId="165" formatCode="_ * #,##0_ ;_ * \-#,##0_ ;_ * &quot;-&quot;??_ ;_ @_ 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Assistant"/>
        <scheme val="none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ssistant"/>
        <scheme val="none"/>
      </font>
      <numFmt numFmtId="166" formatCode="_ * #,##0.0_ ;_ * \-#,##0.0_ ;_ * &quot;-&quot;??_ ;_ @_ "/>
      <fill>
        <patternFill patternType="solid">
          <fgColor theme="4" tint="0.79998168889431442"/>
          <bgColor rgb="FFAEDCE0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ssistant"/>
        <scheme val="none"/>
      </font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ssistant"/>
        <scheme val="none"/>
      </font>
      <numFmt numFmtId="166" formatCode="_ * #,##0.0_ ;_ * \-#,##0.0_ ;_ * &quot;-&quot;??_ ;_ @_ "/>
      <fill>
        <patternFill patternType="solid">
          <fgColor theme="4" tint="0.79998168889431442"/>
          <bgColor rgb="FFAEDCE0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ssistant"/>
        <scheme val="none"/>
      </font>
      <numFmt numFmtId="165" formatCode="_ * #,##0_ ;_ * \-#,##0_ ;_ * &quot;-&quot;??_ ;_ @_ 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Assistant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Assistant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Assistant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Assistant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Assistant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ssistant"/>
        <scheme val="none"/>
      </font>
      <numFmt numFmtId="166" formatCode="_ * #,##0.0_ ;_ * \-#,##0.0_ ;_ * &quot;-&quot;??_ ;_ @_ "/>
      <fill>
        <patternFill patternType="solid">
          <fgColor theme="4" tint="0.79998168889431442"/>
          <bgColor rgb="FFAEDCE0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ssistant"/>
        <scheme val="none"/>
      </font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ssistant"/>
        <scheme val="none"/>
      </font>
      <numFmt numFmtId="166" formatCode="_ * #,##0.0_ ;_ * \-#,##0.0_ ;_ * &quot;-&quot;??_ ;_ @_ "/>
      <fill>
        <patternFill patternType="solid">
          <fgColor theme="4" tint="0.79998168889431442"/>
          <bgColor rgb="FFAEDCE0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ssistant"/>
        <scheme val="none"/>
      </font>
      <numFmt numFmtId="165" formatCode="_ * #,##0_ ;_ * \-#,##0_ ;_ * &quot;-&quot;??_ ;_ @_ 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0"/>
        <color theme="1"/>
        <name val="Assistant"/>
        <scheme val="none"/>
      </font>
      <numFmt numFmtId="1" formatCode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ssistant"/>
        <scheme val="none"/>
      </font>
      <numFmt numFmtId="165" formatCode="_ * #,##0_ ;_ * \-#,##0_ ;_ * &quot;-&quot;??_ ;_ @_ "/>
      <fill>
        <patternFill patternType="solid">
          <fgColor theme="4" tint="0.79998168889431442"/>
          <bgColor rgb="FFAEDCE0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ssistant"/>
        <scheme val="none"/>
      </font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ssistant"/>
        <scheme val="none"/>
      </font>
      <numFmt numFmtId="166" formatCode="_ * #,##0.0_ ;_ * \-#,##0.0_ ;_ * &quot;-&quot;??_ ;_ @_ "/>
      <fill>
        <patternFill patternType="solid">
          <fgColor theme="4" tint="0.79998168889431442"/>
          <bgColor rgb="FFAEDCE0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color auto="1"/>
        <name val="Assistant"/>
        <scheme val="none"/>
      </font>
      <numFmt numFmtId="167" formatCode="0.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Assistant"/>
        <scheme val="none"/>
      </font>
      <numFmt numFmtId="167" formatCode="0.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Assistant"/>
        <scheme val="none"/>
      </font>
      <numFmt numFmtId="167" formatCode="0.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ssistant"/>
        <scheme val="none"/>
      </font>
      <numFmt numFmtId="1" formatCode="0"/>
      <fill>
        <patternFill patternType="solid">
          <fgColor theme="4" tint="0.79998168889431442"/>
          <bgColor rgb="FFAEDCE0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strike val="0"/>
        <outline val="0"/>
        <shadow val="0"/>
        <u val="none"/>
        <vertAlign val="baseline"/>
        <color auto="1"/>
        <name val="Assistant"/>
        <scheme val="none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ssistant"/>
        <scheme val="none"/>
      </font>
      <numFmt numFmtId="166" formatCode="_ * #,##0.0_ ;_ * \-#,##0.0_ ;_ * &quot;-&quot;??_ ;_ @_ "/>
      <fill>
        <patternFill patternType="solid">
          <fgColor theme="4" tint="0.79998168889431442"/>
          <bgColor rgb="FFAEDCE0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color auto="1"/>
        <name val="Assistant"/>
        <scheme val="none"/>
      </font>
      <numFmt numFmtId="167" formatCode="0.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Assistant"/>
        <scheme val="none"/>
      </font>
      <numFmt numFmtId="167" formatCode="0.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Assistant"/>
        <scheme val="none"/>
      </font>
      <numFmt numFmtId="167" formatCode="0.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Assistant"/>
        <scheme val="none"/>
      </font>
      <numFmt numFmtId="167" formatCode="0.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Assistant"/>
        <scheme val="none"/>
      </font>
      <numFmt numFmtId="167" formatCode="0.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ssistant"/>
        <scheme val="none"/>
      </font>
      <numFmt numFmtId="1" formatCode="0"/>
      <fill>
        <patternFill patternType="solid">
          <fgColor theme="4" tint="0.79998168889431442"/>
          <bgColor rgb="FFAEDCE0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Assistant"/>
        <scheme val="none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ssistant"/>
        <scheme val="none"/>
      </font>
      <numFmt numFmtId="166" formatCode="_ * #,##0.0_ ;_ * \-#,##0.0_ ;_ * &quot;-&quot;??_ ;_ @_ "/>
      <fill>
        <patternFill patternType="solid">
          <fgColor theme="4" tint="0.79998168889431442"/>
          <bgColor rgb="FFAEDCE0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ssistant"/>
        <scheme val="none"/>
      </font>
      <numFmt numFmtId="164" formatCode="0.0%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ssistant"/>
        <scheme val="none"/>
      </font>
      <numFmt numFmtId="164" formatCode="0.0%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ssistant"/>
        <scheme val="none"/>
      </font>
      <numFmt numFmtId="164" formatCode="0.0%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ssistant"/>
        <scheme val="none"/>
      </font>
      <numFmt numFmtId="164" formatCode="0.0%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ssistant"/>
        <scheme val="none"/>
      </font>
      <numFmt numFmtId="164" formatCode="0.0%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ssistant"/>
        <scheme val="none"/>
      </font>
      <numFmt numFmtId="164" formatCode="0.0%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ssistant"/>
        <scheme val="none"/>
      </font>
      <numFmt numFmtId="164" formatCode="0.0%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ssistant"/>
        <scheme val="none"/>
      </font>
      <numFmt numFmtId="166" formatCode="_ * #,##0.0_ ;_ * \-#,##0.0_ ;_ * &quot;-&quot;??_ ;_ @_ "/>
      <fill>
        <patternFill patternType="solid">
          <fgColor theme="4" tint="0.79998168889431442"/>
          <bgColor rgb="FFAEDCE0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ssistant"/>
        <scheme val="none"/>
      </font>
      <numFmt numFmtId="166" formatCode="_ * #,##0.0_ ;_ * \-#,##0.0_ ;_ * &quot;-&quot;??_ ;_ @_ 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ssistant"/>
        <scheme val="none"/>
      </font>
      <numFmt numFmtId="166" formatCode="_ * #,##0.0_ ;_ * \-#,##0.0_ ;_ * &quot;-&quot;??_ ;_ @_ "/>
      <fill>
        <patternFill patternType="solid">
          <fgColor theme="4" tint="0.79998168889431442"/>
          <bgColor rgb="FFAEDCE0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color auto="1"/>
        <name val="Assistant"/>
        <scheme val="none"/>
      </font>
      <numFmt numFmtId="3" formatCode="#,##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Assistant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Assistant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Assistant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color auto="1"/>
        <name val="Assistant"/>
        <scheme val="none"/>
      </font>
      <numFmt numFmtId="1" formatCode="0"/>
      <fill>
        <patternFill patternType="solid">
          <fgColor theme="4" tint="0.79998168889431442"/>
          <bgColor rgb="FFAEDCE0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Assistant"/>
        <scheme val="none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ssistant"/>
        <scheme val="none"/>
      </font>
      <numFmt numFmtId="166" formatCode="_ * #,##0.0_ ;_ * \-#,##0.0_ ;_ * &quot;-&quot;??_ ;_ @_ "/>
      <fill>
        <patternFill patternType="solid">
          <fgColor theme="4" tint="0.79998168889431442"/>
          <bgColor rgb="FFAEDCE0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color auto="1"/>
        <name val="Arial"/>
        <scheme val="minor"/>
      </font>
      <numFmt numFmtId="3" formatCode="#,##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Arial"/>
        <scheme val="minor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Arial"/>
        <scheme val="minor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numFmt numFmtId="1" formatCode="0"/>
      <fill>
        <patternFill patternType="solid">
          <fgColor theme="4" tint="0.79998168889431442"/>
          <bgColor rgb="FFAEDCE0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Arial"/>
        <scheme val="minor"/>
      </font>
      <numFmt numFmtId="166" formatCode="_ * #,##0.0_ ;_ * \-#,##0.0_ ;_ * &quot;-&quot;??_ ;_ @_ 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numFmt numFmtId="166" formatCode="_ * #,##0.0_ ;_ * \-#,##0.0_ ;_ * &quot;-&quot;??_ ;_ @_ "/>
      <fill>
        <patternFill patternType="solid">
          <fgColor theme="4" tint="0.79998168889431442"/>
          <bgColor rgb="FFAEDCE0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6" formatCode="_ * #,##0.0_ ;_ * \-#,##0.0_ ;_ * &quot;-&quot;??_ ;_ @_ 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5" formatCode="_ * #,##0_ ;_ * \-#,##0_ ;_ * &quot;-&quot;??_ ;_ @_ 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5" formatCode="_ * #,##0_ ;_ * \-#,##0_ ;_ * &quot;-&quot;??_ ;_ @_ 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1"/>
        <color auto="1"/>
        <name val="Arial"/>
        <scheme val="minor"/>
      </font>
      <numFmt numFmtId="1" formatCode="0"/>
      <fill>
        <patternFill patternType="solid">
          <fgColor theme="4" tint="0.79998168889431442"/>
          <bgColor rgb="FFAEDCE0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  <numFmt numFmtId="166" formatCode="_ * #,##0.0_ ;_ * \-#,##0.0_ ;_ * &quot;-&quot;??_ ;_ @_ 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numFmt numFmtId="166" formatCode="_ * #,##0.0_ ;_ * \-#,##0.0_ ;_ * &quot;-&quot;??_ ;_ @_ "/>
      <fill>
        <patternFill patternType="solid">
          <fgColor theme="4" tint="0.79998168889431442"/>
          <bgColor rgb="FFAEDCE0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5" formatCode="_ * #,##0_ ;_ * \-#,##0_ ;_ * &quot;-&quot;??_ ;_ @_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5" formatCode="_ * #,##0_ ;_ * \-#,##0_ ;_ * &quot;-&quot;??_ ;_ @_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5" formatCode="_ * #,##0_ ;_ * \-#,##0_ ;_ * &quot;-&quot;??_ ;_ @_ "/>
      <border outline="0">
        <left style="thin">
          <color indexed="64"/>
        </left>
      </border>
    </dxf>
    <dxf>
      <font>
        <b/>
        <strike val="0"/>
        <outline val="0"/>
        <shadow val="0"/>
        <u val="none"/>
        <vertAlign val="baseline"/>
        <sz val="11"/>
        <color auto="1"/>
        <name val="Arial"/>
        <scheme val="minor"/>
      </font>
      <numFmt numFmtId="1" formatCode="0"/>
      <fill>
        <patternFill patternType="solid">
          <fgColor theme="4" tint="0.79998168889431442"/>
          <bgColor rgb="FFAEDCE0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6" formatCode="_ * #,##0.0_ ;_ * \-#,##0.0_ ;_ * &quot;-&quot;??_ ;_ @_ 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numFmt numFmtId="166" formatCode="_ * #,##0.0_ ;_ * \-#,##0.0_ ;_ * &quot;-&quot;??_ ;_ @_ "/>
      <fill>
        <patternFill patternType="solid">
          <fgColor theme="4" tint="0.79998168889431442"/>
          <bgColor rgb="FFAEDCE0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color auto="1"/>
        <name val="Arial"/>
        <scheme val="minor"/>
      </font>
      <numFmt numFmtId="3" formatCode="#,##0"/>
    </dxf>
    <dxf>
      <font>
        <strike val="0"/>
        <outline val="0"/>
        <shadow val="0"/>
        <u val="none"/>
        <vertAlign val="baseline"/>
        <color auto="1"/>
        <name val="Arial"/>
        <scheme val="minor"/>
      </font>
      <numFmt numFmtId="3" formatCode="#,##0"/>
      <border outline="0">
        <left style="thin">
          <color indexed="64"/>
        </lef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numFmt numFmtId="1" formatCode="0"/>
      <fill>
        <patternFill patternType="solid">
          <fgColor theme="4" tint="0.79998168889431442"/>
          <bgColor rgb="FFAEDCE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left style="thin">
          <color indexed="64"/>
        </left>
        <top style="thin">
          <color indexed="64"/>
        </top>
      </border>
    </dxf>
    <dxf>
      <font>
        <strike val="0"/>
        <outline val="0"/>
        <shadow val="0"/>
        <u val="none"/>
        <vertAlign val="baseline"/>
        <color auto="1"/>
        <name val="Arial"/>
        <scheme val="minor"/>
      </font>
      <numFmt numFmtId="166" formatCode="_ * #,##0.0_ ;_ * \-#,##0.0_ ;_ * &quot;-&quot;??_ ;_ @_ 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numFmt numFmtId="166" formatCode="_ * #,##0.0_ ;_ * \-#,##0.0_ ;_ * &quot;-&quot;??_ ;_ @_ "/>
      <fill>
        <patternFill patternType="solid">
          <fgColor theme="4" tint="0.79998168889431442"/>
          <bgColor rgb="FFAEDCE0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65" formatCode="_ * #,##0_ ;_ * \-#,##0_ ;_ * &quot;-&quot;??_ ;_ @_ 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Arial"/>
        <scheme val="minor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Arial"/>
        <scheme val="minor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numFmt numFmtId="1" formatCode="0"/>
      <fill>
        <patternFill patternType="solid">
          <fgColor theme="4" tint="0.79998168889431442"/>
          <bgColor rgb="FFAEDCE0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rial"/>
        <scheme val="minor"/>
      </font>
      <numFmt numFmtId="166" formatCode="_ * #,##0.0_ ;_ * \-#,##0.0_ ;_ * &quot;-&quot;??_ ;_ @_ 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numFmt numFmtId="166" formatCode="_ * #,##0.0_ ;_ * \-#,##0.0_ ;_ * &quot;-&quot;??_ ;_ @_ "/>
      <fill>
        <patternFill patternType="solid">
          <fgColor theme="4" tint="0.79998168889431442"/>
          <bgColor rgb="FFAEDCE0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" formatCode="#,##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" formatCode="#,##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numFmt numFmtId="1" formatCode="0"/>
      <fill>
        <patternFill patternType="solid">
          <fgColor theme="4" tint="0.79998168889431442"/>
          <bgColor rgb="FFAEDCE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Arial"/>
        <scheme val="minor"/>
      </font>
      <numFmt numFmtId="166" formatCode="_ * #,##0.0_ ;_ * \-#,##0.0_ ;_ * &quot;-&quot;??_ ;_ @_ 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numFmt numFmtId="166" formatCode="_ * #,##0.0_ ;_ * \-#,##0.0_ ;_ * &quot;-&quot;??_ ;_ @_ "/>
      <fill>
        <patternFill patternType="solid">
          <fgColor theme="4" tint="0.79998168889431442"/>
          <bgColor rgb="FFAEDCE0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" formatCode="#,##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" formatCode="#,##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" formatCode="#,##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numFmt numFmtId="1" formatCode="0"/>
      <fill>
        <patternFill patternType="solid">
          <fgColor theme="4" tint="0.79998168889431442"/>
          <bgColor rgb="FFAEDCE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Arial"/>
        <scheme val="minor"/>
      </font>
      <numFmt numFmtId="166" formatCode="_ * #,##0.0_ ;_ * \-#,##0.0_ ;_ * &quot;-&quot;??_ ;_ @_ 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numFmt numFmtId="166" formatCode="_ * #,##0.0_ ;_ * \-#,##0.0_ ;_ * &quot;-&quot;??_ ;_ @_ "/>
      <fill>
        <patternFill patternType="solid">
          <fgColor theme="4" tint="0.79998168889431442"/>
          <bgColor rgb="FFAEDCE0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166" formatCode="_ * #,##0.0_ ;_ * \-#,##0.0_ ;_ * &quot;-&quot;??_ ;_ @_ "/>
      <fill>
        <patternFill patternType="solid">
          <fgColor theme="4" tint="0.79998168889431442"/>
          <bgColor rgb="FFAEDCE0"/>
        </patternFill>
      </fill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border outline="0">
        <left style="thin">
          <color indexed="64"/>
        </left>
      </border>
    </dxf>
    <dxf>
      <font>
        <strike val="0"/>
        <outline val="0"/>
        <shadow val="0"/>
        <u val="none"/>
        <vertAlign val="baseline"/>
        <color auto="1"/>
        <name val="Arial"/>
        <scheme val="minor"/>
      </font>
      <numFmt numFmtId="166" formatCode="_ * #,##0.0_ ;_ * \-#,##0.0_ ;_ * &quot;-&quot;??_ ;_ @_ 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numFmt numFmtId="166" formatCode="_ * #,##0.0_ ;_ * \-#,##0.0_ ;_ * &quot;-&quot;??_ ;_ @_ "/>
      <fill>
        <patternFill patternType="solid">
          <fgColor theme="4" tint="0.79998168889431442"/>
          <bgColor rgb="FFAEDCE0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6" formatCode="_ * #,##0.0_ ;_ * \-#,##0.0_ ;_ * &quot;-&quot;??_ ;_ @_ "/>
      <fill>
        <patternFill patternType="solid">
          <fgColor theme="4" tint="0.79998168889431442"/>
          <bgColor rgb="FFAEDCE0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rial"/>
        <scheme val="none"/>
      </font>
      <numFmt numFmtId="166" formatCode="_ * #,##0.0_ ;_ * \-#,##0.0_ ;_ * &quot;-&quot;??_ ;_ @_ 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6" formatCode="_ * #,##0.0_ ;_ * \-#,##0.0_ ;_ * &quot;-&quot;??_ ;_ @_ "/>
      <fill>
        <patternFill patternType="solid">
          <fgColor theme="4" tint="0.79998168889431442"/>
          <bgColor rgb="FFAEDCE0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6" formatCode="_ * #,##0.0_ ;_ * \-#,##0.0_ ;_ * &quot;-&quot;??_ ;_ @_ "/>
      <fill>
        <patternFill patternType="solid">
          <fgColor theme="4" tint="0.79998168889431442"/>
          <bgColor rgb="FFAEDCE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6" formatCode="_ * #,##0.0_ ;_ * \-#,##0.0_ ;_ * &quot;-&quot;??_ ;_ @_ "/>
      <fill>
        <patternFill patternType="none">
          <fgColor indexed="64"/>
          <bgColor indexed="65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6" formatCode="_ * #,##0.0_ ;_ * \-#,##0.0_ ;_ * &quot;-&quot;??_ ;_ @_ "/>
      <fill>
        <patternFill patternType="solid">
          <fgColor theme="4" tint="0.79998168889431442"/>
          <bgColor rgb="FFAEDCE0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1"/>
        <name val="Arial"/>
        <scheme val="minor"/>
      </font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Arial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Arial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numFmt numFmtId="166" formatCode="_ * #,##0.0_ ;_ * \-#,##0.0_ ;_ * &quot;-&quot;??_ ;_ @_ "/>
      <fill>
        <patternFill patternType="solid">
          <fgColor theme="4" tint="0.79998168889431442"/>
          <bgColor rgb="FFAEDCE0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rial"/>
        <scheme val="minor"/>
      </font>
      <numFmt numFmtId="166" formatCode="_ * #,##0.0_ ;_ * \-#,##0.0_ ;_ * &quot;-&quot;??_ ;_ @_ 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numFmt numFmtId="166" formatCode="_ * #,##0.0_ ;_ * \-#,##0.0_ ;_ * &quot;-&quot;??_ ;_ @_ "/>
      <fill>
        <patternFill patternType="solid">
          <fgColor theme="4" tint="0.79998168889431442"/>
          <bgColor rgb="FFAEDCE0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numFmt numFmtId="166" formatCode="_ * #,##0.0_ ;_ * \-#,##0.0_ ;_ * &quot;-&quot;??_ ;_ @_ "/>
      <fill>
        <patternFill patternType="solid">
          <fgColor theme="4" tint="0.79998168889431442"/>
          <bgColor rgb="FFAEDCE0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166" formatCode="_ * #,##0.0_ ;_ * \-#,##0.0_ ;_ * &quot;-&quot;??_ ;_ @_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numFmt numFmtId="166" formatCode="_ * #,##0.0_ ;_ * \-#,##0.0_ ;_ * &quot;-&quot;??_ ;_ @_ "/>
      <fill>
        <patternFill patternType="solid">
          <fgColor theme="4" tint="0.79998168889431442"/>
          <bgColor rgb="FFAEDCE0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Arial"/>
        <scheme val="minor"/>
      </font>
      <numFmt numFmtId="165" formatCode="_ * #,##0_ ;_ * \-#,##0_ ;_ * &quot;-&quot;??_ ;_ @_ "/>
      <border outline="0">
        <left style="thin">
          <color indexed="64"/>
        </left>
      </border>
    </dxf>
    <dxf>
      <font>
        <strike val="0"/>
        <outline val="0"/>
        <shadow val="0"/>
        <u val="none"/>
        <vertAlign val="baseline"/>
        <sz val="10"/>
        <color theme="1"/>
        <name val="Arial"/>
        <scheme val="minor"/>
      </font>
      <numFmt numFmtId="165" formatCode="_ * #,##0_ ;_ * \-#,##0_ ;_ * &quot;-&quot;??_ ;_ @_ "/>
      <border outline="0">
        <left style="thin">
          <color indexed="64"/>
        </left>
      </border>
    </dxf>
    <dxf>
      <font>
        <strike val="0"/>
        <outline val="0"/>
        <shadow val="0"/>
        <u val="none"/>
        <vertAlign val="baseline"/>
        <sz val="10"/>
        <color theme="1"/>
        <name val="Arial"/>
        <scheme val="minor"/>
      </font>
      <numFmt numFmtId="165" formatCode="_ * #,##0_ ;_ * \-#,##0_ ;_ * &quot;-&quot;??_ ;_ @_ "/>
      <border outline="0">
        <left style="thin">
          <color indexed="64"/>
        </left>
        <right style="thin">
          <color indexed="64"/>
        </right>
      </border>
    </dxf>
    <dxf>
      <font>
        <strike val="0"/>
        <outline val="0"/>
        <shadow val="0"/>
        <u val="none"/>
        <vertAlign val="baseline"/>
        <sz val="10"/>
        <color theme="1"/>
        <name val="Arial"/>
        <scheme val="minor"/>
      </font>
      <numFmt numFmtId="165" formatCode="_ * #,##0_ ;_ * \-#,##0_ ;_ * &quot;-&quot;??_ ;_ @_ "/>
      <border outline="0">
        <left style="thin">
          <color indexed="64"/>
        </left>
        <right style="thin">
          <color indexed="64"/>
        </right>
      </border>
    </dxf>
    <dxf>
      <font>
        <strike val="0"/>
        <outline val="0"/>
        <shadow val="0"/>
        <u val="none"/>
        <vertAlign val="baseline"/>
        <sz val="10"/>
        <color theme="1"/>
        <name val="Arial"/>
        <scheme val="minor"/>
      </font>
      <numFmt numFmtId="165" formatCode="_ * #,##0_ ;_ * \-#,##0_ ;_ * &quot;-&quot;??_ ;_ @_ "/>
      <border outline="0">
        <left style="thin">
          <color indexed="64"/>
        </left>
        <right style="thin">
          <color indexed="64"/>
        </right>
      </border>
    </dxf>
    <dxf>
      <font>
        <strike val="0"/>
        <outline val="0"/>
        <shadow val="0"/>
        <u val="none"/>
        <vertAlign val="baseline"/>
        <sz val="10"/>
        <color theme="1"/>
        <name val="Arial"/>
        <scheme val="minor"/>
      </font>
      <numFmt numFmtId="165" formatCode="_ * #,##0_ ;_ * \-#,##0_ ;_ * &quot;-&quot;??_ ;_ @_ "/>
      <border outline="0">
        <left style="thin">
          <color indexed="64"/>
        </left>
        <right style="thin">
          <color indexed="64"/>
        </right>
      </border>
    </dxf>
    <dxf>
      <font>
        <strike val="0"/>
        <outline val="0"/>
        <shadow val="0"/>
        <u val="none"/>
        <vertAlign val="baseline"/>
        <sz val="10"/>
        <color theme="1"/>
        <name val="Arial"/>
        <scheme val="minor"/>
      </font>
      <numFmt numFmtId="165" formatCode="_ * #,##0_ ;_ * \-#,##0_ ;_ * &quot;-&quot;??_ ;_ @_ "/>
      <border outline="0">
        <left style="thin">
          <color indexed="64"/>
        </left>
        <right style="thin">
          <color indexed="64"/>
        </right>
      </border>
    </dxf>
    <dxf>
      <font>
        <strike val="0"/>
        <outline val="0"/>
        <shadow val="0"/>
        <u val="none"/>
        <vertAlign val="baseline"/>
        <sz val="10"/>
        <color theme="1"/>
        <name val="Arial"/>
        <scheme val="minor"/>
      </font>
      <numFmt numFmtId="165" formatCode="_ * #,##0_ ;_ * \-#,##0_ ;_ * &quot;-&quot;??_ ;_ @_ "/>
      <border outline="0">
        <left style="thin">
          <color indexed="64"/>
        </left>
        <right style="thin">
          <color indexed="64"/>
        </right>
      </border>
    </dxf>
    <dxf>
      <font>
        <strike val="0"/>
        <outline val="0"/>
        <shadow val="0"/>
        <u val="none"/>
        <vertAlign val="baseline"/>
        <sz val="10"/>
        <color theme="1"/>
        <name val="Arial"/>
        <scheme val="minor"/>
      </font>
      <numFmt numFmtId="165" formatCode="_ * #,##0_ ;_ * \-#,##0_ ;_ * &quot;-&quot;??_ ;_ @_ "/>
      <border outline="0">
        <left style="thin">
          <color indexed="64"/>
        </left>
        <right style="thin">
          <color indexed="64"/>
        </right>
      </border>
    </dxf>
    <dxf>
      <font>
        <strike val="0"/>
        <outline val="0"/>
        <shadow val="0"/>
        <u val="none"/>
        <vertAlign val="baseline"/>
        <sz val="10"/>
        <color theme="1"/>
        <name val="Arial"/>
        <scheme val="minor"/>
      </font>
      <numFmt numFmtId="165" formatCode="_ * #,##0_ ;_ * \-#,##0_ ;_ * &quot;-&quot;??_ ;_ @_ "/>
      <border outline="0">
        <right style="thin">
          <color indexed="64"/>
        </righ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166" formatCode="_ * #,##0.0_ ;_ * \-#,##0.0_ ;_ * &quot;-&quot;??_ ;_ @_ "/>
      <fill>
        <patternFill patternType="solid">
          <fgColor theme="4" tint="0.79998168889431442"/>
          <bgColor rgb="FFAEDCE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left style="thin">
          <color indexed="64"/>
        </left>
        <top style="thin">
          <color indexed="64"/>
        </top>
      </border>
    </dxf>
    <dxf>
      <font>
        <strike val="0"/>
        <outline val="0"/>
        <shadow val="0"/>
        <u val="none"/>
        <vertAlign val="baseline"/>
        <name val="Arial"/>
        <scheme val="minor"/>
      </font>
      <numFmt numFmtId="166" formatCode="_ * #,##0.0_ ;_ * \-#,##0.0_ ;_ * &quot;-&quot;??_ ;_ @_ 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numFmt numFmtId="166" formatCode="_ * #,##0.0_ ;_ * \-#,##0.0_ ;_ * &quot;-&quot;??_ ;_ @_ "/>
      <fill>
        <patternFill patternType="solid">
          <fgColor theme="4" tint="0.79998168889431442"/>
          <bgColor rgb="FFAEDCE0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strike val="0"/>
        <outline val="0"/>
        <shadow val="0"/>
        <u val="none"/>
        <vertAlign val="baseline"/>
        <color auto="1"/>
        <name val="Arial"/>
        <scheme val="minor"/>
      </font>
    </dxf>
    <dxf>
      <font>
        <b val="0"/>
        <strike val="0"/>
        <outline val="0"/>
        <shadow val="0"/>
        <u val="none"/>
        <vertAlign val="baseline"/>
        <color auto="1"/>
        <name val="Arial"/>
        <scheme val="minor"/>
      </font>
    </dxf>
    <dxf>
      <font>
        <b val="0"/>
        <strike val="0"/>
        <outline val="0"/>
        <shadow val="0"/>
        <u val="none"/>
        <vertAlign val="baseline"/>
        <color auto="1"/>
        <name val="Arial"/>
        <scheme val="minor"/>
      </font>
    </dxf>
    <dxf>
      <font>
        <b val="0"/>
        <strike val="0"/>
        <outline val="0"/>
        <shadow val="0"/>
        <u val="none"/>
        <vertAlign val="baseline"/>
        <color auto="1"/>
        <name val="Arial"/>
        <scheme val="minor"/>
      </font>
    </dxf>
    <dxf>
      <font>
        <b val="0"/>
        <strike val="0"/>
        <outline val="0"/>
        <shadow val="0"/>
        <u val="none"/>
        <vertAlign val="baseline"/>
        <color auto="1"/>
        <name val="Arial"/>
        <scheme val="minor"/>
      </font>
    </dxf>
    <dxf>
      <font>
        <b val="0"/>
        <strike val="0"/>
        <outline val="0"/>
        <shadow val="0"/>
        <u val="none"/>
        <vertAlign val="baseline"/>
        <color auto="1"/>
        <name val="Arial"/>
        <scheme val="minor"/>
      </font>
    </dxf>
    <dxf>
      <font>
        <b val="0"/>
        <strike val="0"/>
        <outline val="0"/>
        <shadow val="0"/>
        <u val="none"/>
        <vertAlign val="baseline"/>
        <color auto="1"/>
        <name val="Arial"/>
        <scheme val="minor"/>
      </font>
    </dxf>
    <dxf>
      <font>
        <b val="0"/>
        <strike val="0"/>
        <outline val="0"/>
        <shadow val="0"/>
        <u val="none"/>
        <vertAlign val="baseline"/>
        <color auto="1"/>
        <name val="Arial"/>
        <scheme val="minor"/>
      </font>
    </dxf>
    <dxf>
      <font>
        <b val="0"/>
        <strike val="0"/>
        <outline val="0"/>
        <shadow val="0"/>
        <u val="none"/>
        <vertAlign val="baseline"/>
        <color auto="1"/>
        <name val="Arial"/>
        <scheme val="minor"/>
      </font>
    </dxf>
    <dxf>
      <font>
        <b val="0"/>
        <strike val="0"/>
        <outline val="0"/>
        <shadow val="0"/>
        <u val="none"/>
        <vertAlign val="baseline"/>
        <color auto="1"/>
        <name val="Arial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numFmt numFmtId="166" formatCode="_ * #,##0.0_ ;_ * \-#,##0.0_ ;_ * &quot;-&quot;??_ ;_ @_ "/>
      <fill>
        <patternFill patternType="solid">
          <fgColor theme="4" tint="0.79998168889431442"/>
          <bgColor rgb="FFAEDCE0"/>
        </patternFill>
      </fill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Arial"/>
        <scheme val="minor"/>
      </font>
      <numFmt numFmtId="166" formatCode="_ * #,##0.0_ ;_ * \-#,##0.0_ ;_ * &quot;-&quot;??_ ;_ @_ 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numFmt numFmtId="166" formatCode="_ * #,##0.0_ ;_ * \-#,##0.0_ ;_ * &quot;-&quot;??_ ;_ @_ "/>
      <fill>
        <patternFill patternType="solid">
          <fgColor theme="4" tint="0.79998168889431442"/>
          <bgColor rgb="FFAEDCE0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166" formatCode="_ * #,##0.0_ ;_ * \-#,##0.0_ ;_ * &quot;-&quot;??_ ;_ @_ "/>
      <fill>
        <patternFill patternType="solid">
          <fgColor theme="4" tint="0.79998168889431442"/>
          <bgColor rgb="FFAEDCE0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166" formatCode="_ * #,##0.0_ ;_ * \-#,##0.0_ ;_ * &quot;-&quot;??_ ;_ @_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numFmt numFmtId="166" formatCode="_ * #,##0.0_ ;_ * \-#,##0.0_ ;_ * &quot;-&quot;??_ ;_ @_ "/>
      <fill>
        <patternFill patternType="solid">
          <fgColor theme="4" tint="0.79998168889431442"/>
          <bgColor rgb="FFAEDCE0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numFmt numFmtId="166" formatCode="_ * #,##0.0_ ;_ * \-#,##0.0_ ;_ * &quot;-&quot;??_ ;_ @_ "/>
      <fill>
        <patternFill patternType="solid">
          <fgColor theme="4" tint="0.79998168889431442"/>
          <bgColor rgb="FFAEDCE0"/>
        </patternFill>
      </fill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166" formatCode="_ * #,##0.0_ ;_ * \-#,##0.0_ ;_ * &quot;-&quot;??_ ;_ @_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numFmt numFmtId="166" formatCode="_ * #,##0.0_ ;_ * \-#,##0.0_ ;_ * &quot;-&quot;??_ ;_ @_ "/>
      <fill>
        <patternFill patternType="solid">
          <fgColor theme="4" tint="0.79998168889431442"/>
          <bgColor rgb="FFAEDCE0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mruColors>
      <color rgb="FF28B6C7"/>
      <color rgb="FF177990"/>
      <color rgb="FFAEDCE0"/>
      <color rgb="FF8BCED6"/>
      <color rgb="FF59BFCB"/>
      <color rgb="FF00A390"/>
      <color rgb="FF006666"/>
      <color rgb="FF33CCCC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styles" Target="styles.xml"/><Relationship Id="rId55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externalLink" Target="externalLinks/externalLink1.xml"/><Relationship Id="rId8" Type="http://schemas.openxmlformats.org/officeDocument/2006/relationships/worksheet" Target="worksheets/sheet8.xml"/><Relationship Id="rId51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1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3.xml"/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2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9.xml"/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8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2.xml"/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910277777777778"/>
          <c:y val="0.15087969948134236"/>
          <c:w val="0.8656355555555556"/>
          <c:h val="0.61262157841565512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'נתונים ג''-1'!$A$3</c:f>
              <c:strCache>
                <c:ptCount val="1"/>
                <c:pt idx="0">
                  <c:v>השקעות ישירות</c:v>
                </c:pt>
              </c:strCache>
            </c:strRef>
          </c:tx>
          <c:spPr>
            <a:solidFill>
              <a:srgbClr val="177990"/>
            </a:solidFill>
            <a:ln>
              <a:noFill/>
            </a:ln>
            <a:effectLst/>
          </c:spPr>
          <c:invertIfNegative val="0"/>
          <c:dLbls>
            <c:dLbl>
              <c:idx val="8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CB0-4900-A397-5B5ECA6A85EF}"/>
                </c:ext>
              </c:extLst>
            </c:dLbl>
            <c:dLbl>
              <c:idx val="9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CB0-4900-A397-5B5ECA6A85E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Arial (גוף)"/>
                    <a:ea typeface="+mn-ea"/>
                    <a:cs typeface="+mn-cs"/>
                  </a:defRPr>
                </a:pPr>
                <a:endParaRPr lang="he-IL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'נתונים ג''-1'!$B$1:$K$1</c:f>
              <c:strCach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strCache>
            </c:strRef>
          </c:cat>
          <c:val>
            <c:numRef>
              <c:f>'נתונים ג''-1'!$B$3:$K$3</c:f>
              <c:numCache>
                <c:formatCode>#,##0</c:formatCode>
                <c:ptCount val="10"/>
                <c:pt idx="0">
                  <c:v>67892.816999999995</c:v>
                </c:pt>
                <c:pt idx="1">
                  <c:v>72176.679999999993</c:v>
                </c:pt>
                <c:pt idx="2">
                  <c:v>72564.652000000002</c:v>
                </c:pt>
                <c:pt idx="3">
                  <c:v>77745.084000000003</c:v>
                </c:pt>
                <c:pt idx="4">
                  <c:v>79010.985000000001</c:v>
                </c:pt>
                <c:pt idx="5">
                  <c:v>84695.311000000002</c:v>
                </c:pt>
                <c:pt idx="6">
                  <c:v>94632.854000000007</c:v>
                </c:pt>
                <c:pt idx="7">
                  <c:v>100260.18</c:v>
                </c:pt>
                <c:pt idx="8">
                  <c:v>103505.863</c:v>
                </c:pt>
                <c:pt idx="9">
                  <c:v>110384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CB0-4900-A397-5B5ECA6A85EF}"/>
            </c:ext>
          </c:extLst>
        </c:ser>
        <c:ser>
          <c:idx val="2"/>
          <c:order val="1"/>
          <c:tx>
            <c:strRef>
              <c:f>'נתונים ג''-1'!$A$4</c:f>
              <c:strCache>
                <c:ptCount val="1"/>
                <c:pt idx="0">
                  <c:v>השקעות פיננסיות בני"ע סחירים</c:v>
                </c:pt>
              </c:strCache>
            </c:strRef>
          </c:tx>
          <c:spPr>
            <a:solidFill>
              <a:srgbClr val="28B6C7"/>
            </a:solidFill>
            <a:ln>
              <a:noFill/>
            </a:ln>
            <a:effectLst/>
          </c:spPr>
          <c:invertIfNegative val="0"/>
          <c:dLbls>
            <c:dLbl>
              <c:idx val="8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CB0-4900-A397-5B5ECA6A85EF}"/>
                </c:ext>
              </c:extLst>
            </c:dLbl>
            <c:dLbl>
              <c:idx val="9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CB0-4900-A397-5B5ECA6A85E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(גוף)"/>
                    <a:ea typeface="+mn-ea"/>
                    <a:cs typeface="+mn-cs"/>
                  </a:defRPr>
                </a:pPr>
                <a:endParaRPr lang="he-IL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'נתונים ג''-1'!$B$1:$K$1</c:f>
              <c:strCach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strCache>
            </c:strRef>
          </c:cat>
          <c:val>
            <c:numRef>
              <c:f>'נתונים ג''-1'!$B$4:$K$4</c:f>
              <c:numCache>
                <c:formatCode>#,##0</c:formatCode>
                <c:ptCount val="10"/>
                <c:pt idx="0">
                  <c:v>62240.127999999997</c:v>
                </c:pt>
                <c:pt idx="1">
                  <c:v>62365.267</c:v>
                </c:pt>
                <c:pt idx="2">
                  <c:v>76126.476999999999</c:v>
                </c:pt>
                <c:pt idx="3">
                  <c:v>95519.668000000005</c:v>
                </c:pt>
                <c:pt idx="4">
                  <c:v>106173.258</c:v>
                </c:pt>
                <c:pt idx="5">
                  <c:v>114101.897</c:v>
                </c:pt>
                <c:pt idx="6">
                  <c:v>119148.01</c:v>
                </c:pt>
                <c:pt idx="7">
                  <c:v>142990.21</c:v>
                </c:pt>
                <c:pt idx="8">
                  <c:v>141704.212</c:v>
                </c:pt>
                <c:pt idx="9">
                  <c:v>171112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CB0-4900-A397-5B5ECA6A85EF}"/>
            </c:ext>
          </c:extLst>
        </c:ser>
        <c:ser>
          <c:idx val="3"/>
          <c:order val="2"/>
          <c:tx>
            <c:strRef>
              <c:f>'נתונים ג''-1'!$A$5</c:f>
              <c:strCache>
                <c:ptCount val="1"/>
                <c:pt idx="0">
                  <c:v>השקעות אחרות*</c:v>
                </c:pt>
              </c:strCache>
            </c:strRef>
          </c:tx>
          <c:spPr>
            <a:solidFill>
              <a:srgbClr val="8BCED6"/>
            </a:solidFill>
            <a:ln>
              <a:noFill/>
            </a:ln>
            <a:effectLst/>
          </c:spPr>
          <c:invertIfNegative val="0"/>
          <c:dLbls>
            <c:dLbl>
              <c:idx val="8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CB0-4900-A397-5B5ECA6A85EF}"/>
                </c:ext>
              </c:extLst>
            </c:dLbl>
            <c:dLbl>
              <c:idx val="9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CB0-4900-A397-5B5ECA6A85E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(גוף)"/>
                    <a:ea typeface="+mn-ea"/>
                    <a:cs typeface="+mn-cs"/>
                  </a:defRPr>
                </a:pPr>
                <a:endParaRPr lang="he-IL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'נתונים ג''-1'!$B$1:$K$1</c:f>
              <c:strCach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strCache>
            </c:strRef>
          </c:cat>
          <c:val>
            <c:numRef>
              <c:f>'נתונים ג''-1'!$B$5:$K$5</c:f>
              <c:numCache>
                <c:formatCode>#,##0</c:formatCode>
                <c:ptCount val="10"/>
                <c:pt idx="0">
                  <c:v>58445.125</c:v>
                </c:pt>
                <c:pt idx="1">
                  <c:v>57212.043000000005</c:v>
                </c:pt>
                <c:pt idx="2">
                  <c:v>53188.316999999995</c:v>
                </c:pt>
                <c:pt idx="3">
                  <c:v>58789.510999999999</c:v>
                </c:pt>
                <c:pt idx="4">
                  <c:v>63433.259000000005</c:v>
                </c:pt>
                <c:pt idx="5">
                  <c:v>58628.597000000002</c:v>
                </c:pt>
                <c:pt idx="6">
                  <c:v>63097.726000000002</c:v>
                </c:pt>
                <c:pt idx="7">
                  <c:v>75938.436000000002</c:v>
                </c:pt>
                <c:pt idx="8">
                  <c:v>76535.740999999995</c:v>
                </c:pt>
                <c:pt idx="9">
                  <c:v>88179.264999999999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CB0-4900-A397-5B5ECA6A85EF}"/>
            </c:ext>
          </c:extLst>
        </c:ser>
        <c:ser>
          <c:idx val="4"/>
          <c:order val="3"/>
          <c:tx>
            <c:strRef>
              <c:f>'נתונים ג''-1'!$A$6</c:f>
              <c:strCache>
                <c:ptCount val="1"/>
                <c:pt idx="0">
                  <c:v>נכסי רזרבה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8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CB0-4900-A397-5B5ECA6A85EF}"/>
                </c:ext>
              </c:extLst>
            </c:dLbl>
            <c:dLbl>
              <c:idx val="9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ECB0-4900-A397-5B5ECA6A85E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(גוף)"/>
                    <a:ea typeface="+mn-ea"/>
                    <a:cs typeface="+mn-cs"/>
                  </a:defRPr>
                </a:pPr>
                <a:endParaRPr lang="he-IL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'נתונים ג''-1'!$B$1:$K$1</c:f>
              <c:strCach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strCache>
            </c:strRef>
          </c:cat>
          <c:val>
            <c:numRef>
              <c:f>'נתונים ג''-1'!$B$6:$K$6</c:f>
              <c:numCache>
                <c:formatCode>#,##0</c:formatCode>
                <c:ptCount val="10"/>
                <c:pt idx="0">
                  <c:v>70913.258000000002</c:v>
                </c:pt>
                <c:pt idx="1">
                  <c:v>74875.187000000005</c:v>
                </c:pt>
                <c:pt idx="2">
                  <c:v>75905.558999999994</c:v>
                </c:pt>
                <c:pt idx="3">
                  <c:v>81789.758000000002</c:v>
                </c:pt>
                <c:pt idx="4">
                  <c:v>86101.168000000005</c:v>
                </c:pt>
                <c:pt idx="5">
                  <c:v>90574.784</c:v>
                </c:pt>
                <c:pt idx="6">
                  <c:v>98446.770999999993</c:v>
                </c:pt>
                <c:pt idx="7">
                  <c:v>113011.493</c:v>
                </c:pt>
                <c:pt idx="8">
                  <c:v>115279.44899999999</c:v>
                </c:pt>
                <c:pt idx="9">
                  <c:v>126014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ECB0-4900-A397-5B5ECA6A85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2"/>
        <c:overlap val="100"/>
        <c:axId val="649102600"/>
        <c:axId val="649097024"/>
      </c:barChart>
      <c:catAx>
        <c:axId val="649102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(גוף)"/>
                <a:ea typeface="+mn-ea"/>
                <a:cs typeface="+mn-cs"/>
              </a:defRPr>
            </a:pPr>
            <a:endParaRPr lang="he-IL"/>
          </a:p>
        </c:txPr>
        <c:crossAx val="649097024"/>
        <c:crosses val="autoZero"/>
        <c:auto val="1"/>
        <c:lblAlgn val="ctr"/>
        <c:lblOffset val="100"/>
        <c:noMultiLvlLbl val="0"/>
      </c:catAx>
      <c:valAx>
        <c:axId val="649097024"/>
        <c:scaling>
          <c:orientation val="minMax"/>
          <c:max val="5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(גוף)"/>
                <a:ea typeface="+mn-ea"/>
                <a:cs typeface="+mn-cs"/>
              </a:defRPr>
            </a:pPr>
            <a:endParaRPr lang="he-IL"/>
          </a:p>
        </c:txPr>
        <c:crossAx val="649102600"/>
        <c:crosses val="autoZero"/>
        <c:crossBetween val="between"/>
        <c:majorUnit val="100000"/>
        <c:dispUnits>
          <c:builtInUnit val="thousands"/>
        </c:dispUnits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9.8122807881473581E-2"/>
          <c:y val="6.0633336660290506E-2"/>
          <c:w val="0.51180195946831974"/>
          <c:h val="0.309960085670673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 (גוף)"/>
              <a:ea typeface="+mn-ea"/>
              <a:cs typeface="+mn-cs"/>
            </a:defRPr>
          </a:pPr>
          <a:endParaRPr lang="he-IL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round/>
    </a:ln>
    <a:effectLst/>
  </c:spPr>
  <c:txPr>
    <a:bodyPr/>
    <a:lstStyle/>
    <a:p>
      <a:pPr>
        <a:defRPr>
          <a:latin typeface="Arial (גוף)"/>
        </a:defRPr>
      </a:pPr>
      <a:endParaRPr lang="he-IL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8175555555555554E-2"/>
          <c:y val="0.11112377470048233"/>
          <c:w val="0.89890444444444439"/>
          <c:h val="0.70636105492453705"/>
        </c:manualLayout>
      </c:layout>
      <c:barChart>
        <c:barDir val="col"/>
        <c:grouping val="stacked"/>
        <c:varyColors val="0"/>
        <c:ser>
          <c:idx val="2"/>
          <c:order val="0"/>
          <c:tx>
            <c:v>השקעות ישירות</c:v>
          </c:tx>
          <c:spPr>
            <a:solidFill>
              <a:srgbClr val="177990"/>
            </a:solidFill>
          </c:spPr>
          <c:invertIfNegative val="0"/>
          <c:dLbls>
            <c:dLbl>
              <c:idx val="8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FBC-48BE-AD7E-C9E83FB149D4}"/>
                </c:ext>
              </c:extLst>
            </c:dLbl>
            <c:dLbl>
              <c:idx val="9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FBC-48BE-AD7E-C9E83FB149D4}"/>
                </c:ext>
              </c:extLst>
            </c:dLbl>
            <c:dLbl>
              <c:idx val="1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FBC-48BE-AD7E-C9E83FB149D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he-IL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0</c:formatCode>
              <c:ptCount val="10"/>
              <c:pt idx="0">
                <c:v>2010</c:v>
              </c:pt>
              <c:pt idx="1">
                <c:v>2011</c:v>
              </c:pt>
              <c:pt idx="2">
                <c:v>2012</c:v>
              </c:pt>
              <c:pt idx="3">
                <c:v>2013</c:v>
              </c:pt>
              <c:pt idx="4">
                <c:v>2014</c:v>
              </c:pt>
              <c:pt idx="5">
                <c:v>2015</c:v>
              </c:pt>
              <c:pt idx="6">
                <c:v>2016</c:v>
              </c:pt>
              <c:pt idx="7">
                <c:v>2017</c:v>
              </c:pt>
              <c:pt idx="8">
                <c:v>2018</c:v>
              </c:pt>
              <c:pt idx="9">
                <c:v>2019</c:v>
              </c:pt>
            </c:numLit>
          </c:cat>
          <c:val>
            <c:numRef>
              <c:f>'נתונים ג''-10'!$B$2:$B$11</c:f>
              <c:numCache>
                <c:formatCode>#,##0</c:formatCode>
                <c:ptCount val="10"/>
                <c:pt idx="0">
                  <c:v>60086.324000000001</c:v>
                </c:pt>
                <c:pt idx="1">
                  <c:v>64841.883999999998</c:v>
                </c:pt>
                <c:pt idx="2">
                  <c:v>75804.784</c:v>
                </c:pt>
                <c:pt idx="3">
                  <c:v>86531</c:v>
                </c:pt>
                <c:pt idx="4">
                  <c:v>89619.733999999997</c:v>
                </c:pt>
                <c:pt idx="5">
                  <c:v>99312.692999999999</c:v>
                </c:pt>
                <c:pt idx="6">
                  <c:v>107482.834</c:v>
                </c:pt>
                <c:pt idx="7">
                  <c:v>129142.817</c:v>
                </c:pt>
                <c:pt idx="8">
                  <c:v>145344.89199999999</c:v>
                </c:pt>
                <c:pt idx="9">
                  <c:v>166229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FBC-48BE-AD7E-C9E83FB149D4}"/>
            </c:ext>
          </c:extLst>
        </c:ser>
        <c:ser>
          <c:idx val="0"/>
          <c:order val="1"/>
          <c:tx>
            <c:v>השקעות פיננסיות</c:v>
          </c:tx>
          <c:spPr>
            <a:solidFill>
              <a:srgbClr val="59BFCB"/>
            </a:solidFill>
          </c:spPr>
          <c:invertIfNegative val="0"/>
          <c:dLbls>
            <c:dLbl>
              <c:idx val="8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FBC-48BE-AD7E-C9E83FB149D4}"/>
                </c:ext>
              </c:extLst>
            </c:dLbl>
            <c:dLbl>
              <c:idx val="9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FBC-48BE-AD7E-C9E83FB149D4}"/>
                </c:ext>
              </c:extLst>
            </c:dLbl>
            <c:dLbl>
              <c:idx val="1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FBC-48BE-AD7E-C9E83FB149D4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0</c:formatCode>
              <c:ptCount val="10"/>
              <c:pt idx="0">
                <c:v>2010</c:v>
              </c:pt>
              <c:pt idx="1">
                <c:v>2011</c:v>
              </c:pt>
              <c:pt idx="2">
                <c:v>2012</c:v>
              </c:pt>
              <c:pt idx="3">
                <c:v>2013</c:v>
              </c:pt>
              <c:pt idx="4">
                <c:v>2014</c:v>
              </c:pt>
              <c:pt idx="5">
                <c:v>2015</c:v>
              </c:pt>
              <c:pt idx="6">
                <c:v>2016</c:v>
              </c:pt>
              <c:pt idx="7">
                <c:v>2017</c:v>
              </c:pt>
              <c:pt idx="8">
                <c:v>2018</c:v>
              </c:pt>
              <c:pt idx="9">
                <c:v>2019</c:v>
              </c:pt>
            </c:numLit>
          </c:cat>
          <c:val>
            <c:numRef>
              <c:f>'נתונים ג''-10'!$C$2:$C$11</c:f>
              <c:numCache>
                <c:formatCode>#,##0</c:formatCode>
                <c:ptCount val="10"/>
                <c:pt idx="0">
                  <c:v>105113.94</c:v>
                </c:pt>
                <c:pt idx="1">
                  <c:v>87739.350999999995</c:v>
                </c:pt>
                <c:pt idx="2">
                  <c:v>84167.444000000003</c:v>
                </c:pt>
                <c:pt idx="3">
                  <c:v>99799.021999999997</c:v>
                </c:pt>
                <c:pt idx="4">
                  <c:v>122339.712</c:v>
                </c:pt>
                <c:pt idx="5">
                  <c:v>131424.704</c:v>
                </c:pt>
                <c:pt idx="6">
                  <c:v>110894.583</c:v>
                </c:pt>
                <c:pt idx="7">
                  <c:v>112188.247</c:v>
                </c:pt>
                <c:pt idx="8">
                  <c:v>108951</c:v>
                </c:pt>
                <c:pt idx="9">
                  <c:v>118157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FBC-48BE-AD7E-C9E83FB149D4}"/>
            </c:ext>
          </c:extLst>
        </c:ser>
        <c:ser>
          <c:idx val="1"/>
          <c:order val="2"/>
          <c:tx>
            <c:v>השקעות אחרות</c:v>
          </c:tx>
          <c:spPr>
            <a:solidFill>
              <a:srgbClr val="AEDCE0"/>
            </a:solidFill>
          </c:spPr>
          <c:invertIfNegative val="0"/>
          <c:dLbls>
            <c:dLbl>
              <c:idx val="8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FBC-48BE-AD7E-C9E83FB149D4}"/>
                </c:ext>
              </c:extLst>
            </c:dLbl>
            <c:dLbl>
              <c:idx val="9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FBC-48BE-AD7E-C9E83FB149D4}"/>
                </c:ext>
              </c:extLst>
            </c:dLbl>
            <c:dLbl>
              <c:idx val="1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7FBC-48BE-AD7E-C9E83FB149D4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0</c:formatCode>
              <c:ptCount val="10"/>
              <c:pt idx="0">
                <c:v>2010</c:v>
              </c:pt>
              <c:pt idx="1">
                <c:v>2011</c:v>
              </c:pt>
              <c:pt idx="2">
                <c:v>2012</c:v>
              </c:pt>
              <c:pt idx="3">
                <c:v>2013</c:v>
              </c:pt>
              <c:pt idx="4">
                <c:v>2014</c:v>
              </c:pt>
              <c:pt idx="5">
                <c:v>2015</c:v>
              </c:pt>
              <c:pt idx="6">
                <c:v>2016</c:v>
              </c:pt>
              <c:pt idx="7">
                <c:v>2017</c:v>
              </c:pt>
              <c:pt idx="8">
                <c:v>2018</c:v>
              </c:pt>
              <c:pt idx="9">
                <c:v>2019</c:v>
              </c:pt>
            </c:numLit>
          </c:cat>
          <c:val>
            <c:numRef>
              <c:f>'נתונים ג''-10'!$D$2:$D$11</c:f>
              <c:numCache>
                <c:formatCode>#,##0</c:formatCode>
                <c:ptCount val="10"/>
                <c:pt idx="0">
                  <c:v>67066.076000000001</c:v>
                </c:pt>
                <c:pt idx="1">
                  <c:v>67903.259000000005</c:v>
                </c:pt>
                <c:pt idx="2">
                  <c:v>62443.862000000001</c:v>
                </c:pt>
                <c:pt idx="3">
                  <c:v>62166.760999999999</c:v>
                </c:pt>
                <c:pt idx="4">
                  <c:v>55093.601000000002</c:v>
                </c:pt>
                <c:pt idx="5">
                  <c:v>48957.737000000001</c:v>
                </c:pt>
                <c:pt idx="6">
                  <c:v>51422.544000000002</c:v>
                </c:pt>
                <c:pt idx="7">
                  <c:v>49688.684000000001</c:v>
                </c:pt>
                <c:pt idx="8">
                  <c:v>49339</c:v>
                </c:pt>
                <c:pt idx="9">
                  <c:v>52909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7FBC-48BE-AD7E-C9E83FB149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159752960"/>
        <c:axId val="159754496"/>
      </c:barChart>
      <c:catAx>
        <c:axId val="15975296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/>
            </a:pPr>
            <a:endParaRPr lang="he-IL"/>
          </a:p>
        </c:txPr>
        <c:crossAx val="159754496"/>
        <c:crosses val="autoZero"/>
        <c:auto val="1"/>
        <c:lblAlgn val="ctr"/>
        <c:lblOffset val="100"/>
        <c:noMultiLvlLbl val="1"/>
      </c:catAx>
      <c:valAx>
        <c:axId val="159754496"/>
        <c:scaling>
          <c:orientation val="minMax"/>
        </c:scaling>
        <c:delete val="0"/>
        <c:axPos val="r"/>
        <c:majorGridlines>
          <c:spPr>
            <a:ln w="9525"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numFmt formatCode="#,##0" sourceLinked="0"/>
        <c:majorTickMark val="none"/>
        <c:minorTickMark val="none"/>
        <c:tickLblPos val="low"/>
        <c:spPr>
          <a:ln>
            <a:noFill/>
          </a:ln>
        </c:spPr>
        <c:txPr>
          <a:bodyPr rot="0" vert="horz"/>
          <a:lstStyle/>
          <a:p>
            <a:pPr>
              <a:defRPr/>
            </a:pPr>
            <a:endParaRPr lang="he-IL"/>
          </a:p>
        </c:txPr>
        <c:crossAx val="159752960"/>
        <c:crosses val="max"/>
        <c:crossBetween val="between"/>
        <c:majorUnit val="100000"/>
        <c:dispUnits>
          <c:builtInUnit val="thousands"/>
        </c:dispUnits>
      </c:valAx>
      <c:spPr>
        <a:solidFill>
          <a:schemeClr val="bg1">
            <a:lumMod val="95000"/>
          </a:schemeClr>
        </a:solidFill>
        <a:ln>
          <a:noFill/>
        </a:ln>
      </c:spPr>
    </c:plotArea>
    <c:legend>
      <c:legendPos val="l"/>
      <c:layout>
        <c:manualLayout>
          <c:xMode val="edge"/>
          <c:yMode val="edge"/>
          <c:x val="8.0622570029453347E-2"/>
          <c:y val="9.170619806575972E-2"/>
          <c:w val="0.86671799004031691"/>
          <c:h val="0.13675251334358646"/>
        </c:manualLayout>
      </c:layout>
      <c:overlay val="0"/>
      <c:spPr>
        <a:ln>
          <a:noFill/>
        </a:ln>
      </c:spPr>
    </c:legend>
    <c:plotVisOnly val="1"/>
    <c:dispBlanksAs val="gap"/>
    <c:showDLblsOverMax val="0"/>
  </c:chart>
  <c:spPr>
    <a:solidFill>
      <a:schemeClr val="bg1">
        <a:lumMod val="95000"/>
      </a:schemeClr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he-IL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053149606299213E-2"/>
          <c:y val="5.0458715596330278E-2"/>
          <c:w val="0.90039129483814528"/>
          <c:h val="0.80535144116159796"/>
        </c:manualLayout>
      </c:layout>
      <c:barChart>
        <c:barDir val="col"/>
        <c:grouping val="stacked"/>
        <c:varyColors val="0"/>
        <c:ser>
          <c:idx val="0"/>
          <c:order val="0"/>
          <c:tx>
            <c:v>השקעות חדשות</c:v>
          </c:tx>
          <c:spPr>
            <a:solidFill>
              <a:srgbClr val="177990"/>
            </a:solidFill>
            <a:ln>
              <a:noFill/>
            </a:ln>
            <a:effectLst/>
          </c:spPr>
          <c:invertIfNegative val="0"/>
          <c:dLbls>
            <c:dLbl>
              <c:idx val="8"/>
              <c:tx>
                <c:rich>
                  <a:bodyPr/>
                  <a:lstStyle/>
                  <a:p>
                    <a:r>
                      <a:rPr lang="en-US"/>
                      <a:t>15.6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D39-4E38-8C34-8CCA5765C5C9}"/>
                </c:ext>
              </c:extLst>
            </c:dLbl>
            <c:dLbl>
              <c:idx val="9"/>
              <c:tx>
                <c:rich>
                  <a:bodyPr rot="0" vert="horz"/>
                  <a:lstStyle/>
                  <a:p>
                    <a:pPr>
                      <a:defRPr>
                        <a:solidFill>
                          <a:schemeClr val="bg1"/>
                        </a:solidFill>
                      </a:defRPr>
                    </a:pPr>
                    <a:r>
                      <a:rPr lang="en-US">
                        <a:solidFill>
                          <a:schemeClr val="bg1"/>
                        </a:solidFill>
                      </a:rPr>
                      <a:t>10.6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1-AD39-4E38-8C34-8CCA5765C5C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he-IL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10"/>
              <c:pt idx="0">
                <c:v>2010</c:v>
              </c:pt>
              <c:pt idx="1">
                <c:v>2011</c:v>
              </c:pt>
              <c:pt idx="2">
                <c:v>2012</c:v>
              </c:pt>
              <c:pt idx="3">
                <c:v>2013</c:v>
              </c:pt>
              <c:pt idx="4">
                <c:v>2014</c:v>
              </c:pt>
              <c:pt idx="5">
                <c:v>2015</c:v>
              </c:pt>
              <c:pt idx="6">
                <c:v>2016</c:v>
              </c:pt>
              <c:pt idx="7">
                <c:v>2017</c:v>
              </c:pt>
              <c:pt idx="8">
                <c:v>2018</c:v>
              </c:pt>
              <c:pt idx="9">
                <c:v>2019</c:v>
              </c:pt>
            </c:numLit>
          </c:cat>
          <c:val>
            <c:numRef>
              <c:f>'נתונים ג''-11'!$B$2:$B$11</c:f>
              <c:numCache>
                <c:formatCode>#,##0</c:formatCode>
                <c:ptCount val="10"/>
                <c:pt idx="0">
                  <c:v>2053</c:v>
                </c:pt>
                <c:pt idx="1">
                  <c:v>4187</c:v>
                </c:pt>
                <c:pt idx="2">
                  <c:v>386</c:v>
                </c:pt>
                <c:pt idx="3">
                  <c:v>5283</c:v>
                </c:pt>
                <c:pt idx="4">
                  <c:v>3779</c:v>
                </c:pt>
                <c:pt idx="5">
                  <c:v>5569</c:v>
                </c:pt>
                <c:pt idx="6">
                  <c:v>7839</c:v>
                </c:pt>
                <c:pt idx="7">
                  <c:v>13511</c:v>
                </c:pt>
                <c:pt idx="8">
                  <c:v>15618</c:v>
                </c:pt>
                <c:pt idx="9">
                  <c:v>10566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D39-4E38-8C34-8CCA5765C5C9}"/>
            </c:ext>
          </c:extLst>
        </c:ser>
        <c:ser>
          <c:idx val="1"/>
          <c:order val="1"/>
          <c:tx>
            <c:v>רווחים צבורים</c:v>
          </c:tx>
          <c:spPr>
            <a:solidFill>
              <a:srgbClr val="AEDCE0"/>
            </a:solidFill>
            <a:ln>
              <a:noFill/>
            </a:ln>
            <a:effectLst/>
          </c:spPr>
          <c:invertIfNegative val="0"/>
          <c:dLbls>
            <c:dLbl>
              <c:idx val="8"/>
              <c:tx>
                <c:rich>
                  <a:bodyPr/>
                  <a:lstStyle/>
                  <a:p>
                    <a:r>
                      <a:rPr lang="en-US"/>
                      <a:t>3.5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D39-4E38-8C34-8CCA5765C5C9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r>
                      <a:rPr lang="en-US" b="1">
                        <a:solidFill>
                          <a:sysClr val="windowText" lastClr="000000"/>
                        </a:solidFill>
                      </a:rPr>
                      <a:t>5.0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D39-4E38-8C34-8CCA5765C5C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he-IL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10"/>
              <c:pt idx="0">
                <c:v>2010</c:v>
              </c:pt>
              <c:pt idx="1">
                <c:v>2011</c:v>
              </c:pt>
              <c:pt idx="2">
                <c:v>2012</c:v>
              </c:pt>
              <c:pt idx="3">
                <c:v>2013</c:v>
              </c:pt>
              <c:pt idx="4">
                <c:v>2014</c:v>
              </c:pt>
              <c:pt idx="5">
                <c:v>2015</c:v>
              </c:pt>
              <c:pt idx="6">
                <c:v>2016</c:v>
              </c:pt>
              <c:pt idx="7">
                <c:v>2017</c:v>
              </c:pt>
              <c:pt idx="8">
                <c:v>2018</c:v>
              </c:pt>
              <c:pt idx="9">
                <c:v>2019</c:v>
              </c:pt>
            </c:numLit>
          </c:cat>
          <c:val>
            <c:numRef>
              <c:f>'נתונים ג''-11'!$C$2:$C$11</c:f>
              <c:numCache>
                <c:formatCode>#,##0</c:formatCode>
                <c:ptCount val="10"/>
                <c:pt idx="0">
                  <c:v>3440</c:v>
                </c:pt>
                <c:pt idx="1">
                  <c:v>2127</c:v>
                </c:pt>
                <c:pt idx="2">
                  <c:v>5381</c:v>
                </c:pt>
                <c:pt idx="3">
                  <c:v>4057</c:v>
                </c:pt>
                <c:pt idx="4">
                  <c:v>3777</c:v>
                </c:pt>
                <c:pt idx="5">
                  <c:v>3992</c:v>
                </c:pt>
                <c:pt idx="6">
                  <c:v>3424</c:v>
                </c:pt>
                <c:pt idx="7">
                  <c:v>4170</c:v>
                </c:pt>
                <c:pt idx="8">
                  <c:v>3516</c:v>
                </c:pt>
                <c:pt idx="9">
                  <c:v>5046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D39-4E38-8C34-8CCA5765C5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508567984"/>
        <c:axId val="508565360"/>
      </c:barChart>
      <c:catAx>
        <c:axId val="508567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he-IL"/>
          </a:p>
        </c:txPr>
        <c:crossAx val="508565360"/>
        <c:crosses val="autoZero"/>
        <c:auto val="1"/>
        <c:lblAlgn val="ctr"/>
        <c:lblOffset val="100"/>
        <c:noMultiLvlLbl val="0"/>
      </c:catAx>
      <c:valAx>
        <c:axId val="508565360"/>
        <c:scaling>
          <c:orientation val="minMax"/>
          <c:max val="2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he-IL"/>
          </a:p>
        </c:txPr>
        <c:crossAx val="508567984"/>
        <c:crosses val="autoZero"/>
        <c:crossBetween val="between"/>
        <c:dispUnits>
          <c:builtInUnit val="thousands"/>
        </c:dispUnits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0452830429769323"/>
          <c:y val="9.6903127934696243E-2"/>
          <c:w val="0.57066567481509034"/>
          <c:h val="7.7408798670808354E-2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he-IL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round/>
    </a:ln>
    <a:effectLst/>
  </c:spPr>
  <c:txPr>
    <a:bodyPr/>
    <a:lstStyle/>
    <a:p>
      <a:pPr>
        <a:defRPr>
          <a:latin typeface="Arial (גוף)"/>
        </a:defRPr>
      </a:pPr>
      <a:endParaRPr lang="he-IL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2742777777777781E-2"/>
          <c:y val="0.23981944444444445"/>
          <c:w val="0.88052666666666668"/>
          <c:h val="0.60503657407407407"/>
        </c:manualLayout>
      </c:layout>
      <c:barChart>
        <c:barDir val="col"/>
        <c:grouping val="stacked"/>
        <c:varyColors val="0"/>
        <c:ser>
          <c:idx val="1"/>
          <c:order val="1"/>
          <c:tx>
            <c:v>מניות</c:v>
          </c:tx>
          <c:spPr>
            <a:solidFill>
              <a:srgbClr val="8BCED6"/>
            </a:solidFill>
            <a:ln>
              <a:noFill/>
            </a:ln>
          </c:spPr>
          <c:invertIfNegative val="0"/>
          <c:cat>
            <c:numLit>
              <c:formatCode>0</c:formatCode>
              <c:ptCount val="10"/>
              <c:pt idx="0">
                <c:v>2010</c:v>
              </c:pt>
              <c:pt idx="1">
                <c:v>2011</c:v>
              </c:pt>
              <c:pt idx="2">
                <c:v>2012</c:v>
              </c:pt>
              <c:pt idx="3">
                <c:v>2013</c:v>
              </c:pt>
              <c:pt idx="4">
                <c:v>2014</c:v>
              </c:pt>
              <c:pt idx="5">
                <c:v>2015</c:v>
              </c:pt>
              <c:pt idx="6">
                <c:v>2016</c:v>
              </c:pt>
              <c:pt idx="7">
                <c:v>2017</c:v>
              </c:pt>
              <c:pt idx="8">
                <c:v>2018</c:v>
              </c:pt>
              <c:pt idx="9">
                <c:v>2019</c:v>
              </c:pt>
            </c:numLit>
          </c:cat>
          <c:val>
            <c:numRef>
              <c:f>'נתונים ג''-12'!$C$2:$C$11</c:f>
              <c:numCache>
                <c:formatCode>#,##0</c:formatCode>
                <c:ptCount val="10"/>
                <c:pt idx="0">
                  <c:v>-622</c:v>
                </c:pt>
                <c:pt idx="1">
                  <c:v>-733</c:v>
                </c:pt>
                <c:pt idx="2">
                  <c:v>290</c:v>
                </c:pt>
                <c:pt idx="3">
                  <c:v>2712</c:v>
                </c:pt>
                <c:pt idx="4">
                  <c:v>3600</c:v>
                </c:pt>
                <c:pt idx="5">
                  <c:v>4521</c:v>
                </c:pt>
                <c:pt idx="6">
                  <c:v>3560</c:v>
                </c:pt>
                <c:pt idx="7">
                  <c:v>-3</c:v>
                </c:pt>
                <c:pt idx="8" formatCode="_ * #,##0_ ;_ * \-#,##0_ ;_ * &quot;-&quot;??_ ;_ @_ ">
                  <c:v>-8380</c:v>
                </c:pt>
                <c:pt idx="9" formatCode="_ * #,##0_ ;_ * \-#,##0_ ;_ * &quot;-&quot;??_ ;_ @_ ">
                  <c:v>-2124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88-47EC-93EC-A8EE70D784A3}"/>
            </c:ext>
          </c:extLst>
        </c:ser>
        <c:ser>
          <c:idx val="2"/>
          <c:order val="2"/>
          <c:tx>
            <c:v>אג"ח</c:v>
          </c:tx>
          <c:invertIfNegative val="0"/>
          <c:cat>
            <c:numLit>
              <c:formatCode>0</c:formatCode>
              <c:ptCount val="10"/>
              <c:pt idx="0">
                <c:v>2010</c:v>
              </c:pt>
              <c:pt idx="1">
                <c:v>2011</c:v>
              </c:pt>
              <c:pt idx="2">
                <c:v>2012</c:v>
              </c:pt>
              <c:pt idx="3">
                <c:v>2013</c:v>
              </c:pt>
              <c:pt idx="4">
                <c:v>2014</c:v>
              </c:pt>
              <c:pt idx="5">
                <c:v>2015</c:v>
              </c:pt>
              <c:pt idx="6">
                <c:v>2016</c:v>
              </c:pt>
              <c:pt idx="7">
                <c:v>2017</c:v>
              </c:pt>
              <c:pt idx="8">
                <c:v>2018</c:v>
              </c:pt>
              <c:pt idx="9">
                <c:v>2019</c:v>
              </c:pt>
            </c:numLit>
          </c:cat>
          <c:val>
            <c:numRef>
              <c:f>'נתונים ג''-12'!$D$2:$D$11</c:f>
              <c:numCache>
                <c:formatCode>_ * #,##0_ ;_ * \-#,##0_ ;_ * "-"??_ ;_ @_ </c:formatCode>
                <c:ptCount val="10"/>
                <c:pt idx="0">
                  <c:v>10025.487000000001</c:v>
                </c:pt>
                <c:pt idx="1">
                  <c:v>-3655.0770000000007</c:v>
                </c:pt>
                <c:pt idx="2">
                  <c:v>-3248.0229999999997</c:v>
                </c:pt>
                <c:pt idx="3">
                  <c:v>-1009.67</c:v>
                </c:pt>
                <c:pt idx="4">
                  <c:v>5855.29</c:v>
                </c:pt>
                <c:pt idx="5">
                  <c:v>-1767.1349999999998</c:v>
                </c:pt>
                <c:pt idx="6">
                  <c:v>-588.3130000000001</c:v>
                </c:pt>
                <c:pt idx="7">
                  <c:v>1948.41</c:v>
                </c:pt>
                <c:pt idx="8">
                  <c:v>4833</c:v>
                </c:pt>
                <c:pt idx="9">
                  <c:v>1735.3140000000001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988-47EC-93EC-A8EE70D784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159942144"/>
        <c:axId val="159943680"/>
      </c:barChart>
      <c:lineChart>
        <c:grouping val="standard"/>
        <c:varyColors val="0"/>
        <c:ser>
          <c:idx val="0"/>
          <c:order val="0"/>
          <c:tx>
            <c:v>סך התנועות נטו בהשקעות הפיננסיות</c:v>
          </c:tx>
          <c:spPr>
            <a:ln>
              <a:noFill/>
            </a:ln>
          </c:spPr>
          <c:marker>
            <c:symbol val="diamond"/>
            <c:size val="5"/>
            <c:spPr>
              <a:solidFill>
                <a:srgbClr val="006666"/>
              </a:solidFill>
              <a:ln>
                <a:noFill/>
              </a:ln>
            </c:spPr>
          </c:marker>
          <c:cat>
            <c:numLit>
              <c:formatCode>0</c:formatCode>
              <c:ptCount val="10"/>
              <c:pt idx="0">
                <c:v>2010</c:v>
              </c:pt>
              <c:pt idx="1">
                <c:v>2011</c:v>
              </c:pt>
              <c:pt idx="2">
                <c:v>2012</c:v>
              </c:pt>
              <c:pt idx="3">
                <c:v>2013</c:v>
              </c:pt>
              <c:pt idx="4">
                <c:v>2014</c:v>
              </c:pt>
              <c:pt idx="5">
                <c:v>2015</c:v>
              </c:pt>
              <c:pt idx="6">
                <c:v>2016</c:v>
              </c:pt>
              <c:pt idx="7">
                <c:v>2017</c:v>
              </c:pt>
              <c:pt idx="8">
                <c:v>2018</c:v>
              </c:pt>
              <c:pt idx="9">
                <c:v>2019</c:v>
              </c:pt>
            </c:numLit>
          </c:cat>
          <c:val>
            <c:numRef>
              <c:f>'נתונים ג''-12'!$B$2:$B$11</c:f>
              <c:numCache>
                <c:formatCode>#,##0</c:formatCode>
                <c:ptCount val="10"/>
                <c:pt idx="0">
                  <c:v>9403.4869999999992</c:v>
                </c:pt>
                <c:pt idx="1">
                  <c:v>-4388.0770000000002</c:v>
                </c:pt>
                <c:pt idx="2">
                  <c:v>-2958.0230000000001</c:v>
                </c:pt>
                <c:pt idx="3">
                  <c:v>1702.33</c:v>
                </c:pt>
                <c:pt idx="4">
                  <c:v>9455.2900000000009</c:v>
                </c:pt>
                <c:pt idx="5">
                  <c:v>2753.8649999999998</c:v>
                </c:pt>
                <c:pt idx="6">
                  <c:v>2971.6869999999999</c:v>
                </c:pt>
                <c:pt idx="7">
                  <c:v>1945.41</c:v>
                </c:pt>
                <c:pt idx="8" formatCode="_ * #,##0_ ;_ * \-#,##0_ ;_ * &quot;-&quot;??_ ;_ @_ ">
                  <c:v>-3547.3919999999998</c:v>
                </c:pt>
                <c:pt idx="9" formatCode="_ * #,##0_ ;_ * \-#,##0_ ;_ * &quot;-&quot;??_ ;_ @_ ">
                  <c:v>-388.68599999999998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988-47EC-93EC-A8EE70D784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9942144"/>
        <c:axId val="159943680"/>
      </c:lineChart>
      <c:catAx>
        <c:axId val="15994214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>
            <a:solidFill>
              <a:schemeClr val="tx1"/>
            </a:solidFill>
          </a:ln>
        </c:spPr>
        <c:txPr>
          <a:bodyPr rot="0"/>
          <a:lstStyle/>
          <a:p>
            <a:pPr algn="ctr">
              <a:defRPr/>
            </a:pPr>
            <a:endParaRPr lang="he-IL"/>
          </a:p>
        </c:txPr>
        <c:crossAx val="159943680"/>
        <c:crosses val="autoZero"/>
        <c:auto val="1"/>
        <c:lblAlgn val="ctr"/>
        <c:lblOffset val="100"/>
        <c:noMultiLvlLbl val="0"/>
      </c:catAx>
      <c:valAx>
        <c:axId val="159943680"/>
        <c:scaling>
          <c:orientation val="minMax"/>
          <c:max val="11000"/>
          <c:min val="-10000"/>
        </c:scaling>
        <c:delete val="0"/>
        <c:axPos val="l"/>
        <c:majorGridlines>
          <c:spPr>
            <a:ln w="9525"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numFmt formatCode="#,##0" sourceLinked="1"/>
        <c:majorTickMark val="none"/>
        <c:minorTickMark val="none"/>
        <c:tickLblPos val="nextTo"/>
        <c:spPr>
          <a:ln>
            <a:noFill/>
          </a:ln>
        </c:spPr>
        <c:crossAx val="159942144"/>
        <c:crosses val="autoZero"/>
        <c:crossBetween val="between"/>
        <c:majorUnit val="5000"/>
        <c:dispUnits>
          <c:builtInUnit val="thousands"/>
        </c:dispUnits>
      </c:valAx>
      <c:spPr>
        <a:solidFill>
          <a:schemeClr val="bg1">
            <a:lumMod val="95000"/>
          </a:schemeClr>
        </a:solidFill>
        <a:ln>
          <a:noFill/>
        </a:ln>
      </c:spPr>
    </c:plotArea>
    <c:legend>
      <c:legendPos val="b"/>
      <c:legendEntry>
        <c:idx val="0"/>
        <c:txPr>
          <a:bodyPr/>
          <a:lstStyle/>
          <a:p>
            <a:pPr rtl="1">
              <a:defRPr/>
            </a:pPr>
            <a:endParaRPr lang="he-IL"/>
          </a:p>
        </c:txPr>
      </c:legendEntry>
      <c:layout>
        <c:manualLayout>
          <c:xMode val="edge"/>
          <c:yMode val="edge"/>
          <c:x val="7.0555555555555552E-2"/>
          <c:y val="4.4179629629629631E-2"/>
          <c:w val="0.91032361111111115"/>
          <c:h val="0.11069120370370369"/>
        </c:manualLayout>
      </c:layout>
      <c:overlay val="0"/>
      <c:spPr>
        <a:ln>
          <a:noFill/>
        </a:ln>
      </c:spPr>
    </c:legend>
    <c:plotVisOnly val="1"/>
    <c:dispBlanksAs val="gap"/>
    <c:showDLblsOverMax val="0"/>
  </c:chart>
  <c:spPr>
    <a:solidFill>
      <a:schemeClr val="bg1">
        <a:lumMod val="95000"/>
      </a:schemeClr>
    </a:solidFill>
    <a:ln>
      <a:noFill/>
    </a:ln>
  </c:spPr>
  <c:txPr>
    <a:bodyPr/>
    <a:lstStyle/>
    <a:p>
      <a:pPr>
        <a:defRPr>
          <a:latin typeface="Arial (גוף)"/>
        </a:defRPr>
      </a:pPr>
      <a:endParaRPr lang="he-IL"/>
    </a:p>
  </c:txPr>
  <c:printSettings>
    <c:headerFooter/>
    <c:pageMargins b="0.75" l="0.7" r="0.7" t="0.75" header="0.3" footer="0.3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4000555555555559E-2"/>
          <c:y val="0.21253240740740742"/>
          <c:w val="0.89205527777777782"/>
          <c:h val="0.59796342592592588"/>
        </c:manualLayout>
      </c:layout>
      <c:barChart>
        <c:barDir val="col"/>
        <c:grouping val="stacked"/>
        <c:varyColors val="0"/>
        <c:ser>
          <c:idx val="0"/>
          <c:order val="0"/>
          <c:tx>
            <c:v>שינויים במחירים</c:v>
          </c:tx>
          <c:spPr>
            <a:solidFill>
              <a:srgbClr val="59BFCB"/>
            </a:solidFill>
            <a:ln>
              <a:noFill/>
            </a:ln>
            <a:effectLst/>
          </c:spPr>
          <c:invertIfNegative val="0"/>
          <c:cat>
            <c:strLit>
              <c:ptCount val="10"/>
              <c:pt idx="0">
                <c:v>2010</c:v>
              </c:pt>
              <c:pt idx="1">
                <c:v>2011</c:v>
              </c:pt>
              <c:pt idx="2">
                <c:v>2012</c:v>
              </c:pt>
              <c:pt idx="3">
                <c:v>2013</c:v>
              </c:pt>
              <c:pt idx="4">
                <c:v>2014</c:v>
              </c:pt>
              <c:pt idx="5">
                <c:v>2015</c:v>
              </c:pt>
              <c:pt idx="6">
                <c:v>2016</c:v>
              </c:pt>
              <c:pt idx="7">
                <c:v>2017</c:v>
              </c:pt>
              <c:pt idx="8">
                <c:v>2018</c:v>
              </c:pt>
              <c:pt idx="9">
                <c:v>2019</c:v>
              </c:pt>
            </c:strLit>
          </c:cat>
          <c:val>
            <c:numRef>
              <c:f>'נתונים ג''-13'!$B$2:$B$11</c:f>
              <c:numCache>
                <c:formatCode>#,##0</c:formatCode>
                <c:ptCount val="10"/>
                <c:pt idx="0">
                  <c:v>2249</c:v>
                </c:pt>
                <c:pt idx="1">
                  <c:v>-11518</c:v>
                </c:pt>
                <c:pt idx="2">
                  <c:v>-2587</c:v>
                </c:pt>
                <c:pt idx="3">
                  <c:v>10585</c:v>
                </c:pt>
                <c:pt idx="4">
                  <c:v>15437</c:v>
                </c:pt>
                <c:pt idx="5">
                  <c:v>7277</c:v>
                </c:pt>
                <c:pt idx="6">
                  <c:v>-24434</c:v>
                </c:pt>
                <c:pt idx="7">
                  <c:v>-3527</c:v>
                </c:pt>
                <c:pt idx="8">
                  <c:v>3882</c:v>
                </c:pt>
                <c:pt idx="9">
                  <c:v>5744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1C-41E5-AFD6-01405AC754E7}"/>
            </c:ext>
          </c:extLst>
        </c:ser>
        <c:ser>
          <c:idx val="1"/>
          <c:order val="1"/>
          <c:tx>
            <c:v>שינויים בשער החליפין </c:v>
          </c:tx>
          <c:spPr>
            <a:solidFill>
              <a:srgbClr val="177990"/>
            </a:solidFill>
            <a:ln>
              <a:noFill/>
            </a:ln>
            <a:effectLst/>
          </c:spPr>
          <c:invertIfNegative val="0"/>
          <c:cat>
            <c:strLit>
              <c:ptCount val="10"/>
              <c:pt idx="0">
                <c:v>2010</c:v>
              </c:pt>
              <c:pt idx="1">
                <c:v>2011</c:v>
              </c:pt>
              <c:pt idx="2">
                <c:v>2012</c:v>
              </c:pt>
              <c:pt idx="3">
                <c:v>2013</c:v>
              </c:pt>
              <c:pt idx="4">
                <c:v>2014</c:v>
              </c:pt>
              <c:pt idx="5">
                <c:v>2015</c:v>
              </c:pt>
              <c:pt idx="6">
                <c:v>2016</c:v>
              </c:pt>
              <c:pt idx="7">
                <c:v>2017</c:v>
              </c:pt>
              <c:pt idx="8">
                <c:v>2018</c:v>
              </c:pt>
              <c:pt idx="9">
                <c:v>2019</c:v>
              </c:pt>
            </c:strLit>
          </c:cat>
          <c:val>
            <c:numRef>
              <c:f>'נתונים ג''-13'!$C$2:$C$11</c:f>
              <c:numCache>
                <c:formatCode>#,##0</c:formatCode>
                <c:ptCount val="10"/>
                <c:pt idx="0">
                  <c:v>998</c:v>
                </c:pt>
                <c:pt idx="1">
                  <c:v>-976</c:v>
                </c:pt>
                <c:pt idx="2">
                  <c:v>298</c:v>
                </c:pt>
                <c:pt idx="3">
                  <c:v>1028</c:v>
                </c:pt>
                <c:pt idx="4">
                  <c:v>-1856</c:v>
                </c:pt>
                <c:pt idx="5">
                  <c:v>-94</c:v>
                </c:pt>
                <c:pt idx="6">
                  <c:v>285</c:v>
                </c:pt>
                <c:pt idx="7">
                  <c:v>1648</c:v>
                </c:pt>
                <c:pt idx="8">
                  <c:v>-1504</c:v>
                </c:pt>
                <c:pt idx="9">
                  <c:v>1549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F1C-41E5-AFD6-01405AC754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4"/>
        <c:overlap val="100"/>
        <c:axId val="601596832"/>
        <c:axId val="601602408"/>
      </c:barChart>
      <c:catAx>
        <c:axId val="601596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(גוף)"/>
                <a:ea typeface="+mn-ea"/>
                <a:cs typeface="+mn-cs"/>
              </a:defRPr>
            </a:pPr>
            <a:endParaRPr lang="he-IL"/>
          </a:p>
        </c:txPr>
        <c:crossAx val="601602408"/>
        <c:crosses val="autoZero"/>
        <c:auto val="1"/>
        <c:lblAlgn val="ctr"/>
        <c:lblOffset val="100"/>
        <c:noMultiLvlLbl val="0"/>
      </c:catAx>
      <c:valAx>
        <c:axId val="601602408"/>
        <c:scaling>
          <c:orientation val="minMax"/>
          <c:max val="15000"/>
          <c:min val="-25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(גוף)"/>
                <a:ea typeface="+mn-ea"/>
                <a:cs typeface="+mn-cs"/>
              </a:defRPr>
            </a:pPr>
            <a:endParaRPr lang="he-IL"/>
          </a:p>
        </c:txPr>
        <c:crossAx val="601596832"/>
        <c:crosses val="autoZero"/>
        <c:crossBetween val="between"/>
        <c:dispUnits>
          <c:builtInUnit val="thousands"/>
        </c:dispUnits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7.4999999999999997E-2"/>
          <c:y val="5.9019444444444437E-2"/>
          <c:w val="0.89999996374327484"/>
          <c:h val="0.1049291666666666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 (גוף)"/>
              <a:ea typeface="+mn-ea"/>
              <a:cs typeface="+mn-cs"/>
            </a:defRPr>
          </a:pPr>
          <a:endParaRPr lang="he-IL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round/>
    </a:ln>
    <a:effectLst/>
  </c:spPr>
  <c:txPr>
    <a:bodyPr/>
    <a:lstStyle/>
    <a:p>
      <a:pPr>
        <a:defRPr>
          <a:latin typeface="Arial (גוף)"/>
        </a:defRPr>
      </a:pPr>
      <a:endParaRPr lang="he-IL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3171581196581185E-2"/>
          <c:y val="0.19368888888888891"/>
          <c:w val="0.83747371794871794"/>
          <c:h val="0.6688944444444444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'נתונים ג''-14'!$C$1</c:f>
              <c:strCache>
                <c:ptCount val="1"/>
                <c:pt idx="0">
                  <c:v>הלוואות פיננסיות</c:v>
                </c:pt>
              </c:strCache>
            </c:strRef>
          </c:tx>
          <c:spPr>
            <a:solidFill>
              <a:srgbClr val="177990"/>
            </a:solidFill>
            <a:ln>
              <a:noFill/>
            </a:ln>
            <a:effectLst/>
          </c:spPr>
          <c:invertIfNegative val="0"/>
          <c:dLbls>
            <c:dLbl>
              <c:idx val="8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D92-4419-8EB9-430C865E3CA2}"/>
                </c:ext>
              </c:extLst>
            </c:dLbl>
            <c:dLbl>
              <c:idx val="9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D92-4419-8EB9-430C865E3CA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(גוף)"/>
                    <a:ea typeface="+mn-ea"/>
                    <a:cs typeface="+mn-cs"/>
                  </a:defRPr>
                </a:pPr>
                <a:endParaRPr lang="he-IL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'נתונים ג''-14'!$A$2:$A$11</c:f>
              <c:numCache>
                <c:formatCode>0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'נתונים ג''-14'!$C$2:$C$11</c:f>
              <c:numCache>
                <c:formatCode>_ * #,##0_ ;_ * \-#,##0_ ;_ * "-"??_ ;_ @_ </c:formatCode>
                <c:ptCount val="10"/>
                <c:pt idx="0">
                  <c:v>23947.662</c:v>
                </c:pt>
                <c:pt idx="1">
                  <c:v>22755.955000000002</c:v>
                </c:pt>
                <c:pt idx="2">
                  <c:v>23113.288</c:v>
                </c:pt>
                <c:pt idx="3">
                  <c:v>23270.920999999998</c:v>
                </c:pt>
                <c:pt idx="4">
                  <c:v>19819.895</c:v>
                </c:pt>
                <c:pt idx="5">
                  <c:v>18029.865000000002</c:v>
                </c:pt>
                <c:pt idx="6">
                  <c:v>19285.463</c:v>
                </c:pt>
                <c:pt idx="7">
                  <c:v>17024.689999999999</c:v>
                </c:pt>
                <c:pt idx="8">
                  <c:v>17168.663</c:v>
                </c:pt>
                <c:pt idx="9">
                  <c:v>18732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D92-4419-8EB9-430C865E3CA2}"/>
            </c:ext>
          </c:extLst>
        </c:ser>
        <c:ser>
          <c:idx val="1"/>
          <c:order val="1"/>
          <c:tx>
            <c:strRef>
              <c:f>'נתונים ג''-14'!$B$1</c:f>
              <c:strCache>
                <c:ptCount val="1"/>
                <c:pt idx="0">
                  <c:v>יתרת פיקדונות תושבי חוץ (כולל בנקים)</c:v>
                </c:pt>
              </c:strCache>
            </c:strRef>
          </c:tx>
          <c:spPr>
            <a:solidFill>
              <a:srgbClr val="59BFCB"/>
            </a:solidFill>
            <a:ln>
              <a:noFill/>
            </a:ln>
            <a:effectLst/>
          </c:spPr>
          <c:invertIfNegative val="0"/>
          <c:dLbls>
            <c:dLbl>
              <c:idx val="8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D92-4419-8EB9-430C865E3CA2}"/>
                </c:ext>
              </c:extLst>
            </c:dLbl>
            <c:dLbl>
              <c:idx val="9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D92-4419-8EB9-430C865E3CA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(גוף)"/>
                    <a:ea typeface="+mn-ea"/>
                    <a:cs typeface="+mn-cs"/>
                  </a:defRPr>
                </a:pPr>
                <a:endParaRPr lang="he-IL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'נתונים ג''-14'!$A$2:$A$11</c:f>
              <c:numCache>
                <c:formatCode>0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'נתונים ג''-14'!$B$2:$B$11</c:f>
              <c:numCache>
                <c:formatCode>_ * #,##0_ ;_ * \-#,##0_ ;_ * "-"??_ ;_ @_ </c:formatCode>
                <c:ptCount val="10"/>
                <c:pt idx="0">
                  <c:v>29859.413999999997</c:v>
                </c:pt>
                <c:pt idx="1">
                  <c:v>30449.304000000004</c:v>
                </c:pt>
                <c:pt idx="2">
                  <c:v>25457.574000000001</c:v>
                </c:pt>
                <c:pt idx="3">
                  <c:v>24017.840000000004</c:v>
                </c:pt>
                <c:pt idx="4">
                  <c:v>19942.706000000002</c:v>
                </c:pt>
                <c:pt idx="5">
                  <c:v>15793.872000000001</c:v>
                </c:pt>
                <c:pt idx="6">
                  <c:v>14489.080999999998</c:v>
                </c:pt>
                <c:pt idx="7">
                  <c:v>13855.993999999999</c:v>
                </c:pt>
                <c:pt idx="8">
                  <c:v>12872.362000000001</c:v>
                </c:pt>
                <c:pt idx="9">
                  <c:v>13823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D92-4419-8EB9-430C865E3CA2}"/>
            </c:ext>
          </c:extLst>
        </c:ser>
        <c:ser>
          <c:idx val="2"/>
          <c:order val="2"/>
          <c:tx>
            <c:strRef>
              <c:f>'נתונים ג''-14'!$D$1</c:f>
              <c:strCache>
                <c:ptCount val="1"/>
                <c:pt idx="0">
                  <c:v>אשראי ספקים</c:v>
                </c:pt>
              </c:strCache>
            </c:strRef>
          </c:tx>
          <c:spPr>
            <a:solidFill>
              <a:srgbClr val="AEDCE0"/>
            </a:solidFill>
            <a:ln>
              <a:noFill/>
            </a:ln>
            <a:effectLst/>
          </c:spPr>
          <c:invertIfNegative val="0"/>
          <c:dLbls>
            <c:dLbl>
              <c:idx val="8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D92-4419-8EB9-430C865E3CA2}"/>
                </c:ext>
              </c:extLst>
            </c:dLbl>
            <c:dLbl>
              <c:idx val="9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D92-4419-8EB9-430C865E3CA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(גוף)"/>
                    <a:ea typeface="+mn-ea"/>
                    <a:cs typeface="+mn-cs"/>
                  </a:defRPr>
                </a:pPr>
                <a:endParaRPr lang="he-IL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'נתונים ג''-14'!$A$2:$A$11</c:f>
              <c:numCache>
                <c:formatCode>0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'נתונים ג''-14'!$D$2:$D$11</c:f>
              <c:numCache>
                <c:formatCode>_ * #,##0_ ;_ * \-#,##0_ ;_ * "-"??_ ;_ @_ </c:formatCode>
                <c:ptCount val="10"/>
                <c:pt idx="0">
                  <c:v>13259</c:v>
                </c:pt>
                <c:pt idx="1">
                  <c:v>14698</c:v>
                </c:pt>
                <c:pt idx="2">
                  <c:v>13873</c:v>
                </c:pt>
                <c:pt idx="3">
                  <c:v>14878</c:v>
                </c:pt>
                <c:pt idx="4">
                  <c:v>15331</c:v>
                </c:pt>
                <c:pt idx="5">
                  <c:v>15134</c:v>
                </c:pt>
                <c:pt idx="6">
                  <c:v>17648</c:v>
                </c:pt>
                <c:pt idx="7">
                  <c:v>18808</c:v>
                </c:pt>
                <c:pt idx="8">
                  <c:v>19297</c:v>
                </c:pt>
                <c:pt idx="9">
                  <c:v>20355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D92-4419-8EB9-430C865E3C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683721656"/>
        <c:axId val="683720672"/>
      </c:barChart>
      <c:catAx>
        <c:axId val="68372165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(גוף)"/>
                <a:ea typeface="+mn-ea"/>
                <a:cs typeface="+mn-cs"/>
              </a:defRPr>
            </a:pPr>
            <a:endParaRPr lang="he-IL"/>
          </a:p>
        </c:txPr>
        <c:crossAx val="683720672"/>
        <c:crossesAt val="0"/>
        <c:auto val="1"/>
        <c:lblAlgn val="ctr"/>
        <c:lblOffset val="100"/>
        <c:noMultiLvlLbl val="0"/>
      </c:catAx>
      <c:valAx>
        <c:axId val="683720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(גוף)"/>
                <a:ea typeface="+mn-ea"/>
                <a:cs typeface="+mn-cs"/>
              </a:defRPr>
            </a:pPr>
            <a:endParaRPr lang="he-IL"/>
          </a:p>
        </c:txPr>
        <c:crossAx val="683721656"/>
        <c:crosses val="autoZero"/>
        <c:crossBetween val="between"/>
        <c:majorUnit val="20000"/>
        <c:minorUnit val="10000"/>
        <c:dispUnits>
          <c:builtInUnit val="thousands"/>
        </c:dispUnits>
      </c:valAx>
      <c:spPr>
        <a:noFill/>
        <a:ln>
          <a:noFill/>
        </a:ln>
        <a:effectLst>
          <a:softEdge rad="0"/>
        </a:effectLst>
      </c:spPr>
    </c:plotArea>
    <c:legend>
      <c:legendPos val="b"/>
      <c:layout>
        <c:manualLayout>
          <c:xMode val="edge"/>
          <c:yMode val="edge"/>
          <c:x val="0.33800777777777785"/>
          <c:y val="1.8592592592592591E-2"/>
          <c:w val="0.63470027777777782"/>
          <c:h val="0.2655569444444444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 (גוף)"/>
              <a:ea typeface="+mn-ea"/>
              <a:cs typeface="+mn-cs"/>
            </a:defRPr>
          </a:pPr>
          <a:endParaRPr lang="he-IL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round/>
    </a:ln>
    <a:effectLst/>
  </c:spPr>
  <c:txPr>
    <a:bodyPr/>
    <a:lstStyle/>
    <a:p>
      <a:pPr>
        <a:defRPr>
          <a:latin typeface="Arial (גוף)"/>
        </a:defRPr>
      </a:pPr>
      <a:endParaRPr lang="he-IL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438694444444446"/>
          <c:y val="0.17578935185185185"/>
          <c:w val="0.81357166666666669"/>
          <c:h val="0.6851587962962962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'נתונים ג''-15'!$B$1</c:f>
              <c:strCache>
                <c:ptCount val="1"/>
                <c:pt idx="0">
                  <c:v>יתרת ההתחייבויות במכשירי חוב (החוב החיצוני ברוטו)</c:v>
                </c:pt>
              </c:strCache>
            </c:strRef>
          </c:tx>
          <c:spPr>
            <a:solidFill>
              <a:srgbClr val="AEDCE0"/>
            </a:solidFill>
          </c:spPr>
          <c:invertIfNegative val="0"/>
          <c:cat>
            <c:numRef>
              <c:f>'נתונים ג''-15'!$A$2:$A$11</c:f>
              <c:numCache>
                <c:formatCode>0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'נתונים ג''-15'!$B$2:$B$11</c:f>
              <c:numCache>
                <c:formatCode>_ * #,##0_ ;_ * \-#,##0_ ;_ * "-"??_ ;_ @_ </c:formatCode>
                <c:ptCount val="10"/>
                <c:pt idx="0">
                  <c:v>107878.34</c:v>
                </c:pt>
                <c:pt idx="1">
                  <c:v>106981.49400000001</c:v>
                </c:pt>
                <c:pt idx="2">
                  <c:v>100468.09</c:v>
                </c:pt>
                <c:pt idx="3">
                  <c:v>99987.782999999996</c:v>
                </c:pt>
                <c:pt idx="4">
                  <c:v>94176.047000000006</c:v>
                </c:pt>
                <c:pt idx="5">
                  <c:v>85917.134000000005</c:v>
                </c:pt>
                <c:pt idx="6">
                  <c:v>87733.448999999993</c:v>
                </c:pt>
                <c:pt idx="7">
                  <c:v>88640.748000000007</c:v>
                </c:pt>
                <c:pt idx="8">
                  <c:v>93797</c:v>
                </c:pt>
                <c:pt idx="9">
                  <c:v>103427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AF-4C7B-BFEC-DED5532F8375}"/>
            </c:ext>
          </c:extLst>
        </c:ser>
        <c:ser>
          <c:idx val="2"/>
          <c:order val="2"/>
          <c:tx>
            <c:strRef>
              <c:f>'נתונים ג''-15'!$C$1</c:f>
              <c:strCache>
                <c:ptCount val="1"/>
                <c:pt idx="0">
                  <c:v>תמ"ג שנתי </c:v>
                </c:pt>
              </c:strCache>
            </c:strRef>
          </c:tx>
          <c:spPr>
            <a:solidFill>
              <a:srgbClr val="59BFCB"/>
            </a:solidFill>
          </c:spPr>
          <c:invertIfNegative val="0"/>
          <c:cat>
            <c:numRef>
              <c:f>'נתונים ג''-15'!$A$2:$A$11</c:f>
              <c:numCache>
                <c:formatCode>0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'נתונים ג''-15'!$C$2:$C$11</c:f>
              <c:numCache>
                <c:formatCode>_ * #,##0_ ;_ * \-#,##0_ ;_ * "-"??_ ;_ @_ </c:formatCode>
                <c:ptCount val="10"/>
                <c:pt idx="0">
                  <c:v>234368.712566723</c:v>
                </c:pt>
                <c:pt idx="1">
                  <c:v>261630.11637571073</c:v>
                </c:pt>
                <c:pt idx="2">
                  <c:v>257026.31755514257</c:v>
                </c:pt>
                <c:pt idx="3">
                  <c:v>292792.30291686929</c:v>
                </c:pt>
                <c:pt idx="4">
                  <c:v>309913.45706585515</c:v>
                </c:pt>
                <c:pt idx="5">
                  <c:v>300065.02888883092</c:v>
                </c:pt>
                <c:pt idx="6">
                  <c:v>318997.44222403463</c:v>
                </c:pt>
                <c:pt idx="7">
                  <c:v>353664.92050721892</c:v>
                </c:pt>
                <c:pt idx="8">
                  <c:v>370015.02029139642</c:v>
                </c:pt>
                <c:pt idx="9">
                  <c:v>395530.16480052914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1AF-4C7B-BFEC-DED5532F83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160359552"/>
        <c:axId val="160361088"/>
      </c:barChart>
      <c:lineChart>
        <c:grouping val="standard"/>
        <c:varyColors val="0"/>
        <c:ser>
          <c:idx val="0"/>
          <c:order val="1"/>
          <c:tx>
            <c:strRef>
              <c:f>'נתונים ג''-15'!$D$1</c:f>
              <c:strCache>
                <c:ptCount val="1"/>
                <c:pt idx="0">
                  <c:v>יחס החוב החיצוני ברוטו לתמ"ג (הציר הימני)</c:v>
                </c:pt>
              </c:strCache>
            </c:strRef>
          </c:tx>
          <c:spPr>
            <a:ln w="25400">
              <a:solidFill>
                <a:srgbClr val="177990"/>
              </a:solidFill>
            </a:ln>
          </c:spPr>
          <c:marker>
            <c:symbol val="none"/>
          </c:marker>
          <c:cat>
            <c:numLit>
              <c:formatCode>0</c:formatCode>
              <c:ptCount val="10"/>
              <c:pt idx="0">
                <c:v>2010</c:v>
              </c:pt>
              <c:pt idx="1">
                <c:v>2011</c:v>
              </c:pt>
              <c:pt idx="2">
                <c:v>2012</c:v>
              </c:pt>
              <c:pt idx="3">
                <c:v>2013</c:v>
              </c:pt>
              <c:pt idx="4">
                <c:v>2014</c:v>
              </c:pt>
              <c:pt idx="5">
                <c:v>2015</c:v>
              </c:pt>
              <c:pt idx="6">
                <c:v>2016</c:v>
              </c:pt>
              <c:pt idx="7">
                <c:v>2017</c:v>
              </c:pt>
              <c:pt idx="8">
                <c:v>2018</c:v>
              </c:pt>
              <c:pt idx="9">
                <c:v>2019</c:v>
              </c:pt>
            </c:numLit>
          </c:cat>
          <c:val>
            <c:numRef>
              <c:f>'נתונים ג''-15'!$D$2:$D$11</c:f>
              <c:numCache>
                <c:formatCode>_ * #,##0.0_ ;_ * \-#,##0.0_ ;_ * "-"??_ ;_ @_ </c:formatCode>
                <c:ptCount val="10"/>
                <c:pt idx="0">
                  <c:v>46.091312255729839</c:v>
                </c:pt>
                <c:pt idx="1">
                  <c:v>40.901820778453178</c:v>
                </c:pt>
                <c:pt idx="2">
                  <c:v>39.068797193360616</c:v>
                </c:pt>
                <c:pt idx="3">
                  <c:v>34.172017596964885</c:v>
                </c:pt>
                <c:pt idx="4">
                  <c:v>30.53085139708238</c:v>
                </c:pt>
                <c:pt idx="5">
                  <c:v>28.704317933606944</c:v>
                </c:pt>
                <c:pt idx="6">
                  <c:v>27.613826555573613</c:v>
                </c:pt>
                <c:pt idx="7">
                  <c:v>25.084987035340117</c:v>
                </c:pt>
                <c:pt idx="8">
                  <c:v>25.349511467435143</c:v>
                </c:pt>
                <c:pt idx="9">
                  <c:v>26.148953785145451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1AF-4C7B-BFEC-DED5532F83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0439296"/>
        <c:axId val="160437376"/>
      </c:lineChart>
      <c:catAx>
        <c:axId val="1603595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ln>
            <a:noFill/>
          </a:ln>
        </c:spPr>
        <c:txPr>
          <a:bodyPr rot="0"/>
          <a:lstStyle/>
          <a:p>
            <a:pPr>
              <a:defRPr/>
            </a:pPr>
            <a:endParaRPr lang="he-IL"/>
          </a:p>
        </c:txPr>
        <c:crossAx val="160361088"/>
        <c:crosses val="autoZero"/>
        <c:auto val="1"/>
        <c:lblAlgn val="ctr"/>
        <c:lblOffset val="100"/>
        <c:noMultiLvlLbl val="0"/>
      </c:catAx>
      <c:valAx>
        <c:axId val="160361088"/>
        <c:scaling>
          <c:orientation val="minMax"/>
          <c:max val="500000"/>
        </c:scaling>
        <c:delete val="0"/>
        <c:axPos val="l"/>
        <c:majorGridlines>
          <c:spPr>
            <a:ln w="9525"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numFmt formatCode="#,##0" sourceLinked="0"/>
        <c:majorTickMark val="none"/>
        <c:minorTickMark val="none"/>
        <c:tickLblPos val="nextTo"/>
        <c:spPr>
          <a:ln>
            <a:noFill/>
          </a:ln>
        </c:spPr>
        <c:crossAx val="160359552"/>
        <c:crosses val="autoZero"/>
        <c:crossBetween val="between"/>
        <c:majorUnit val="100000"/>
        <c:dispUnits>
          <c:builtInUnit val="thousands"/>
        </c:dispUnits>
      </c:valAx>
      <c:valAx>
        <c:axId val="160437376"/>
        <c:scaling>
          <c:orientation val="minMax"/>
          <c:max val="60"/>
        </c:scaling>
        <c:delete val="0"/>
        <c:axPos val="r"/>
        <c:numFmt formatCode="#,##0" sourceLinked="0"/>
        <c:majorTickMark val="none"/>
        <c:minorTickMark val="none"/>
        <c:tickLblPos val="nextTo"/>
        <c:spPr>
          <a:ln>
            <a:noFill/>
          </a:ln>
        </c:spPr>
        <c:crossAx val="160439296"/>
        <c:crosses val="max"/>
        <c:crossBetween val="between"/>
        <c:majorUnit val="20"/>
      </c:valAx>
      <c:catAx>
        <c:axId val="160439296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extTo"/>
        <c:crossAx val="160437376"/>
        <c:crosses val="autoZero"/>
        <c:auto val="1"/>
        <c:lblAlgn val="ctr"/>
        <c:lblOffset val="100"/>
        <c:noMultiLvlLbl val="0"/>
      </c:catAx>
      <c:spPr>
        <a:solidFill>
          <a:schemeClr val="bg1">
            <a:lumMod val="95000"/>
          </a:schemeClr>
        </a:solidFill>
        <a:ln>
          <a:noFill/>
        </a:ln>
      </c:spPr>
    </c:plotArea>
    <c:legend>
      <c:legendPos val="b"/>
      <c:layout>
        <c:manualLayout>
          <c:xMode val="edge"/>
          <c:yMode val="edge"/>
          <c:x val="7.7611111111111117E-2"/>
          <c:y val="1.8528174603174602E-2"/>
          <c:w val="0.86287611111111107"/>
          <c:h val="0.24147824074074073"/>
        </c:manualLayout>
      </c:layout>
      <c:overlay val="0"/>
      <c:spPr>
        <a:ln>
          <a:noFill/>
        </a:ln>
      </c:spPr>
    </c:legend>
    <c:plotVisOnly val="1"/>
    <c:dispBlanksAs val="gap"/>
    <c:showDLblsOverMax val="0"/>
  </c:chart>
  <c:spPr>
    <a:solidFill>
      <a:schemeClr val="bg1">
        <a:lumMod val="95000"/>
      </a:schemeClr>
    </a:solidFill>
    <a:ln w="9525">
      <a:noFill/>
    </a:ln>
  </c:spPr>
  <c:txPr>
    <a:bodyPr/>
    <a:lstStyle/>
    <a:p>
      <a:pPr>
        <a:defRPr>
          <a:latin typeface="David" panose="020E0502060401010101" pitchFamily="34" charset="-79"/>
          <a:cs typeface="+mn-cs"/>
        </a:defRPr>
      </a:pPr>
      <a:endParaRPr lang="he-IL"/>
    </a:p>
  </c:txPr>
  <c:printSettings>
    <c:headerFooter/>
    <c:pageMargins b="0.75" l="0.7" r="0.7" t="0.75" header="0.3" footer="0.3"/>
    <c:pageSetup orientation="portrait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5814444444444438E-2"/>
          <c:y val="0.23427314814814815"/>
          <c:w val="0.80948537089586148"/>
          <c:h val="0.56311388888888891"/>
        </c:manualLayout>
      </c:layout>
      <c:barChart>
        <c:barDir val="col"/>
        <c:grouping val="clustered"/>
        <c:varyColors val="0"/>
        <c:ser>
          <c:idx val="0"/>
          <c:order val="0"/>
          <c:tx>
            <c:v>עודף הנכסים על ההתחייבויות - הציר הימני</c:v>
          </c:tx>
          <c:spPr>
            <a:solidFill>
              <a:srgbClr val="59BFCB"/>
            </a:solidFill>
          </c:spPr>
          <c:invertIfNegative val="0"/>
          <c:cat>
            <c:numLit>
              <c:formatCode>0</c:formatCode>
              <c:ptCount val="19"/>
              <c:pt idx="0">
                <c:v>2001</c:v>
              </c:pt>
              <c:pt idx="1">
                <c:v>2002</c:v>
              </c:pt>
              <c:pt idx="2">
                <c:v>2003</c:v>
              </c:pt>
              <c:pt idx="3">
                <c:v>2004</c:v>
              </c:pt>
              <c:pt idx="4">
                <c:v>2005</c:v>
              </c:pt>
              <c:pt idx="5">
                <c:v>2006</c:v>
              </c:pt>
              <c:pt idx="6">
                <c:v>2007</c:v>
              </c:pt>
              <c:pt idx="7">
                <c:v>2008</c:v>
              </c:pt>
              <c:pt idx="8">
                <c:v>2009</c:v>
              </c:pt>
              <c:pt idx="9">
                <c:v>2010</c:v>
              </c:pt>
              <c:pt idx="10">
                <c:v>2011</c:v>
              </c:pt>
              <c:pt idx="11">
                <c:v>2012</c:v>
              </c:pt>
              <c:pt idx="12">
                <c:v>2013</c:v>
              </c:pt>
              <c:pt idx="13">
                <c:v>2014</c:v>
              </c:pt>
              <c:pt idx="14">
                <c:v>2015</c:v>
              </c:pt>
              <c:pt idx="15">
                <c:v>2016</c:v>
              </c:pt>
              <c:pt idx="16">
                <c:v>2017</c:v>
              </c:pt>
              <c:pt idx="17">
                <c:v>2018</c:v>
              </c:pt>
              <c:pt idx="18">
                <c:v>2019</c:v>
              </c:pt>
            </c:numLit>
          </c:cat>
          <c:val>
            <c:numRef>
              <c:f>'נתונים ג''-16'!$B$2:$B$20</c:f>
              <c:numCache>
                <c:formatCode>#,##0</c:formatCode>
                <c:ptCount val="19"/>
                <c:pt idx="0">
                  <c:v>-32564.813999999998</c:v>
                </c:pt>
                <c:pt idx="1">
                  <c:v>-20524.013999999996</c:v>
                </c:pt>
                <c:pt idx="2">
                  <c:v>-24671.262000000002</c:v>
                </c:pt>
                <c:pt idx="3">
                  <c:v>-20020.738000000012</c:v>
                </c:pt>
                <c:pt idx="4">
                  <c:v>-19141.928</c:v>
                </c:pt>
                <c:pt idx="5">
                  <c:v>4941.539999999979</c:v>
                </c:pt>
                <c:pt idx="6">
                  <c:v>4107.2280000000028</c:v>
                </c:pt>
                <c:pt idx="7">
                  <c:v>19653.42200000002</c:v>
                </c:pt>
                <c:pt idx="8">
                  <c:v>14699.296999999991</c:v>
                </c:pt>
                <c:pt idx="9">
                  <c:v>27224.988000000012</c:v>
                </c:pt>
                <c:pt idx="10">
                  <c:v>46144.683000000019</c:v>
                </c:pt>
                <c:pt idx="11">
                  <c:v>55368.915000000008</c:v>
                </c:pt>
                <c:pt idx="12">
                  <c:v>65347.238000000012</c:v>
                </c:pt>
                <c:pt idx="13">
                  <c:v>67665.622999999963</c:v>
                </c:pt>
                <c:pt idx="14">
                  <c:v>68305.454999999958</c:v>
                </c:pt>
                <c:pt idx="15">
                  <c:v>105525.39999999997</c:v>
                </c:pt>
                <c:pt idx="16">
                  <c:v>141180.571</c:v>
                </c:pt>
                <c:pt idx="17">
                  <c:v>133390.26500000001</c:v>
                </c:pt>
                <c:pt idx="18">
                  <c:v>158394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09-45B2-9A28-93A0CB977F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159200000"/>
        <c:axId val="159193344"/>
      </c:barChart>
      <c:lineChart>
        <c:grouping val="standard"/>
        <c:varyColors val="0"/>
        <c:ser>
          <c:idx val="1"/>
          <c:order val="1"/>
          <c:tx>
            <c:v>סך התחייבויות המשק לחו"ל</c:v>
          </c:tx>
          <c:spPr>
            <a:ln w="25400">
              <a:solidFill>
                <a:srgbClr val="177990"/>
              </a:solidFill>
            </a:ln>
          </c:spPr>
          <c:marker>
            <c:symbol val="none"/>
          </c:marker>
          <c:cat>
            <c:numLit>
              <c:formatCode>0</c:formatCode>
              <c:ptCount val="19"/>
              <c:pt idx="0">
                <c:v>2001</c:v>
              </c:pt>
              <c:pt idx="1">
                <c:v>2002</c:v>
              </c:pt>
              <c:pt idx="2">
                <c:v>2003</c:v>
              </c:pt>
              <c:pt idx="3">
                <c:v>2004</c:v>
              </c:pt>
              <c:pt idx="4">
                <c:v>2005</c:v>
              </c:pt>
              <c:pt idx="5">
                <c:v>2006</c:v>
              </c:pt>
              <c:pt idx="6">
                <c:v>2007</c:v>
              </c:pt>
              <c:pt idx="7">
                <c:v>2008</c:v>
              </c:pt>
              <c:pt idx="8">
                <c:v>2009</c:v>
              </c:pt>
              <c:pt idx="9">
                <c:v>2010</c:v>
              </c:pt>
              <c:pt idx="10">
                <c:v>2011</c:v>
              </c:pt>
              <c:pt idx="11">
                <c:v>2012</c:v>
              </c:pt>
              <c:pt idx="12">
                <c:v>2013</c:v>
              </c:pt>
              <c:pt idx="13">
                <c:v>2014</c:v>
              </c:pt>
              <c:pt idx="14">
                <c:v>2015</c:v>
              </c:pt>
              <c:pt idx="15">
                <c:v>2016</c:v>
              </c:pt>
              <c:pt idx="16">
                <c:v>2017</c:v>
              </c:pt>
              <c:pt idx="17">
                <c:v>2018</c:v>
              </c:pt>
              <c:pt idx="18">
                <c:v>2019</c:v>
              </c:pt>
            </c:numLit>
          </c:cat>
          <c:val>
            <c:numRef>
              <c:f>'נתונים ג''-16'!$C$2:$C$20</c:f>
              <c:numCache>
                <c:formatCode>#,##0</c:formatCode>
                <c:ptCount val="19"/>
                <c:pt idx="0">
                  <c:v>107254.15300000001</c:v>
                </c:pt>
                <c:pt idx="1">
                  <c:v>101799.59</c:v>
                </c:pt>
                <c:pt idx="2">
                  <c:v>117871.647</c:v>
                </c:pt>
                <c:pt idx="3">
                  <c:v>130599.78200000001</c:v>
                </c:pt>
                <c:pt idx="4">
                  <c:v>146364.16800000001</c:v>
                </c:pt>
                <c:pt idx="5">
                  <c:v>165205.87100000001</c:v>
                </c:pt>
                <c:pt idx="6">
                  <c:v>193654.39300000001</c:v>
                </c:pt>
                <c:pt idx="7">
                  <c:v>175077.07199999999</c:v>
                </c:pt>
                <c:pt idx="8">
                  <c:v>212428.6</c:v>
                </c:pt>
                <c:pt idx="9">
                  <c:v>232266.34</c:v>
                </c:pt>
                <c:pt idx="10">
                  <c:v>220484.49400000001</c:v>
                </c:pt>
                <c:pt idx="11">
                  <c:v>222416.09</c:v>
                </c:pt>
                <c:pt idx="12">
                  <c:v>248496.783</c:v>
                </c:pt>
                <c:pt idx="13">
                  <c:v>267053.04700000002</c:v>
                </c:pt>
                <c:pt idx="14">
                  <c:v>279695.13400000002</c:v>
                </c:pt>
                <c:pt idx="15">
                  <c:v>269799.96100000001</c:v>
                </c:pt>
                <c:pt idx="16">
                  <c:v>291019.74800000002</c:v>
                </c:pt>
                <c:pt idx="17">
                  <c:v>303635</c:v>
                </c:pt>
                <c:pt idx="18">
                  <c:v>337295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609-45B2-9A28-93A0CB977FD1}"/>
            </c:ext>
          </c:extLst>
        </c:ser>
        <c:ser>
          <c:idx val="2"/>
          <c:order val="2"/>
          <c:tx>
            <c:v>סך הנכסים של המשק בחו"ל</c:v>
          </c:tx>
          <c:spPr>
            <a:ln w="25400">
              <a:solidFill>
                <a:schemeClr val="bg1">
                  <a:lumMod val="75000"/>
                </a:schemeClr>
              </a:solidFill>
            </a:ln>
          </c:spPr>
          <c:marker>
            <c:symbol val="none"/>
          </c:marker>
          <c:cat>
            <c:numLit>
              <c:formatCode>0</c:formatCode>
              <c:ptCount val="19"/>
              <c:pt idx="0">
                <c:v>2001</c:v>
              </c:pt>
              <c:pt idx="1">
                <c:v>2002</c:v>
              </c:pt>
              <c:pt idx="2">
                <c:v>2003</c:v>
              </c:pt>
              <c:pt idx="3">
                <c:v>2004</c:v>
              </c:pt>
              <c:pt idx="4">
                <c:v>2005</c:v>
              </c:pt>
              <c:pt idx="5">
                <c:v>2006</c:v>
              </c:pt>
              <c:pt idx="6">
                <c:v>2007</c:v>
              </c:pt>
              <c:pt idx="7">
                <c:v>2008</c:v>
              </c:pt>
              <c:pt idx="8">
                <c:v>2009</c:v>
              </c:pt>
              <c:pt idx="9">
                <c:v>2010</c:v>
              </c:pt>
              <c:pt idx="10">
                <c:v>2011</c:v>
              </c:pt>
              <c:pt idx="11">
                <c:v>2012</c:v>
              </c:pt>
              <c:pt idx="12">
                <c:v>2013</c:v>
              </c:pt>
              <c:pt idx="13">
                <c:v>2014</c:v>
              </c:pt>
              <c:pt idx="14">
                <c:v>2015</c:v>
              </c:pt>
              <c:pt idx="15">
                <c:v>2016</c:v>
              </c:pt>
              <c:pt idx="16">
                <c:v>2017</c:v>
              </c:pt>
              <c:pt idx="17">
                <c:v>2018</c:v>
              </c:pt>
              <c:pt idx="18">
                <c:v>2019</c:v>
              </c:pt>
            </c:numLit>
          </c:cat>
          <c:val>
            <c:numRef>
              <c:f>'נתונים ג''-16'!$D$2:$D$20</c:f>
              <c:numCache>
                <c:formatCode>#,##0</c:formatCode>
                <c:ptCount val="19"/>
                <c:pt idx="0">
                  <c:v>74689.339000000007</c:v>
                </c:pt>
                <c:pt idx="1">
                  <c:v>81275.576000000001</c:v>
                </c:pt>
                <c:pt idx="2">
                  <c:v>93200.384999999995</c:v>
                </c:pt>
                <c:pt idx="3">
                  <c:v>110579.04399999999</c:v>
                </c:pt>
                <c:pt idx="4">
                  <c:v>127222.24</c:v>
                </c:pt>
                <c:pt idx="5">
                  <c:v>170147.41099999999</c:v>
                </c:pt>
                <c:pt idx="6">
                  <c:v>197761.62100000001</c:v>
                </c:pt>
                <c:pt idx="7">
                  <c:v>194730.49400000001</c:v>
                </c:pt>
                <c:pt idx="8">
                  <c:v>227127.897</c:v>
                </c:pt>
                <c:pt idx="9">
                  <c:v>259491.32800000001</c:v>
                </c:pt>
                <c:pt idx="10">
                  <c:v>266629.17700000003</c:v>
                </c:pt>
                <c:pt idx="11">
                  <c:v>277785.005</c:v>
                </c:pt>
                <c:pt idx="12">
                  <c:v>313844.02100000001</c:v>
                </c:pt>
                <c:pt idx="13">
                  <c:v>334718.67</c:v>
                </c:pt>
                <c:pt idx="14">
                  <c:v>348000.58899999998</c:v>
                </c:pt>
                <c:pt idx="15">
                  <c:v>375325.36099999998</c:v>
                </c:pt>
                <c:pt idx="16">
                  <c:v>432200.31900000002</c:v>
                </c:pt>
                <c:pt idx="17">
                  <c:v>437025.26500000001</c:v>
                </c:pt>
                <c:pt idx="18">
                  <c:v>495689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609-45B2-9A28-93A0CB977F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0884992"/>
        <c:axId val="159191040"/>
      </c:lineChart>
      <c:catAx>
        <c:axId val="1608849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 w="3175">
            <a:solidFill>
              <a:schemeClr val="bg1">
                <a:lumMod val="50000"/>
              </a:schemeClr>
            </a:solidFill>
            <a:prstDash val="solid"/>
          </a:ln>
        </c:spPr>
        <c:txPr>
          <a:bodyPr rot="-2700000" vert="horz"/>
          <a:lstStyle/>
          <a:p>
            <a:pPr>
              <a:defRPr/>
            </a:pPr>
            <a:endParaRPr lang="he-IL"/>
          </a:p>
        </c:txPr>
        <c:crossAx val="159191040"/>
        <c:crosses val="autoZero"/>
        <c:auto val="0"/>
        <c:lblAlgn val="ctr"/>
        <c:lblOffset val="100"/>
        <c:tickLblSkip val="1"/>
        <c:tickMarkSkip val="1"/>
        <c:noMultiLvlLbl val="1"/>
      </c:catAx>
      <c:valAx>
        <c:axId val="159191040"/>
        <c:scaling>
          <c:orientation val="minMax"/>
          <c:max val="600000"/>
          <c:min val="-150000"/>
        </c:scaling>
        <c:delete val="0"/>
        <c:axPos val="l"/>
        <c:majorGridlines>
          <c:spPr>
            <a:ln w="6350"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numFmt formatCode="#,##0" sourceLinked="1"/>
        <c:majorTickMark val="none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/>
            </a:pPr>
            <a:endParaRPr lang="he-IL"/>
          </a:p>
        </c:txPr>
        <c:crossAx val="160884992"/>
        <c:crosses val="autoZero"/>
        <c:crossBetween val="between"/>
        <c:majorUnit val="150000"/>
        <c:dispUnits>
          <c:builtInUnit val="thousands"/>
        </c:dispUnits>
      </c:valAx>
      <c:valAx>
        <c:axId val="159193344"/>
        <c:scaling>
          <c:orientation val="minMax"/>
          <c:max val="160000"/>
          <c:min val="-40000"/>
        </c:scaling>
        <c:delete val="0"/>
        <c:axPos val="r"/>
        <c:numFmt formatCode="#,##0" sourceLinked="1"/>
        <c:majorTickMark val="none"/>
        <c:minorTickMark val="none"/>
        <c:tickLblPos val="nextTo"/>
        <c:spPr>
          <a:ln>
            <a:noFill/>
          </a:ln>
        </c:spPr>
        <c:crossAx val="159200000"/>
        <c:crosses val="max"/>
        <c:crossBetween val="between"/>
        <c:majorUnit val="40000"/>
        <c:dispUnits>
          <c:builtInUnit val="thousands"/>
        </c:dispUnits>
      </c:valAx>
      <c:catAx>
        <c:axId val="159200000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extTo"/>
        <c:crossAx val="159193344"/>
        <c:crosses val="autoZero"/>
        <c:auto val="0"/>
        <c:lblAlgn val="ctr"/>
        <c:lblOffset val="100"/>
        <c:noMultiLvlLbl val="0"/>
      </c:catAx>
      <c:spPr>
        <a:solidFill>
          <a:schemeClr val="bg1">
            <a:lumMod val="95000"/>
          </a:schemeClr>
        </a:solidFill>
        <a:ln w="12700">
          <a:noFill/>
          <a:prstDash val="solid"/>
        </a:ln>
      </c:spPr>
    </c:plotArea>
    <c:legend>
      <c:legendPos val="b"/>
      <c:layout>
        <c:manualLayout>
          <c:xMode val="edge"/>
          <c:yMode val="edge"/>
          <c:x val="0.1045894712425513"/>
          <c:y val="7.1692065189033954E-2"/>
          <c:w val="0.72091203954877547"/>
          <c:h val="0.24078425925925928"/>
        </c:manualLayout>
      </c:layout>
      <c:overlay val="0"/>
      <c:spPr>
        <a:noFill/>
        <a:ln w="3175">
          <a:noFill/>
          <a:prstDash val="solid"/>
        </a:ln>
      </c:spPr>
    </c:legend>
    <c:plotVisOnly val="1"/>
    <c:dispBlanksAs val="gap"/>
    <c:showDLblsOverMax val="0"/>
  </c:chart>
  <c:spPr>
    <a:solidFill>
      <a:schemeClr val="bg1">
        <a:lumMod val="95000"/>
      </a:schemeClr>
    </a:solidFill>
    <a:ln w="9525">
      <a:noFill/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+mn-cs"/>
        </a:defRPr>
      </a:pPr>
      <a:endParaRPr lang="he-IL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937290448864744"/>
          <c:y val="0.27714131737862985"/>
          <c:w val="0.87062709551135253"/>
          <c:h val="0.50400841329135271"/>
        </c:manualLayout>
      </c:layout>
      <c:barChart>
        <c:barDir val="col"/>
        <c:grouping val="stacked"/>
        <c:varyColors val="0"/>
        <c:ser>
          <c:idx val="1"/>
          <c:order val="1"/>
          <c:tx>
            <c:v>התנועות</c:v>
          </c:tx>
          <c:spPr>
            <a:solidFill>
              <a:schemeClr val="bg1">
                <a:lumMod val="65000"/>
              </a:schemeClr>
            </a:solidFill>
          </c:spPr>
          <c:invertIfNegative val="0"/>
          <c:cat>
            <c:numRef>
              <c:f>'נתונים ג''-17'!$A$2:$A$6</c:f>
              <c:numCache>
                <c:formatCode>0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'נתונים ג''-17'!$C$2:$C$6</c:f>
              <c:numCache>
                <c:formatCode>#,##0</c:formatCode>
                <c:ptCount val="5"/>
                <c:pt idx="0">
                  <c:v>14923.821</c:v>
                </c:pt>
                <c:pt idx="1">
                  <c:v>9625.93</c:v>
                </c:pt>
                <c:pt idx="2">
                  <c:v>9848.8449999999975</c:v>
                </c:pt>
                <c:pt idx="3">
                  <c:v>-907</c:v>
                </c:pt>
                <c:pt idx="4">
                  <c:v>2567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1F-4846-B3B8-B379EA343425}"/>
            </c:ext>
          </c:extLst>
        </c:ser>
        <c:ser>
          <c:idx val="2"/>
          <c:order val="2"/>
          <c:tx>
            <c:v>שינויי מחיר</c:v>
          </c:tx>
          <c:spPr>
            <a:solidFill>
              <a:srgbClr val="8BCED6"/>
            </a:solidFill>
          </c:spPr>
          <c:invertIfNegative val="0"/>
          <c:cat>
            <c:numRef>
              <c:f>'נתונים ג''-17'!$A$2:$A$6</c:f>
              <c:numCache>
                <c:formatCode>0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'נתונים ג''-17'!$D$2:$D$6</c:f>
              <c:numCache>
                <c:formatCode>#,##0</c:formatCode>
                <c:ptCount val="5"/>
                <c:pt idx="0">
                  <c:v>-9145.0370000000003</c:v>
                </c:pt>
                <c:pt idx="1">
                  <c:v>30281.156999999999</c:v>
                </c:pt>
                <c:pt idx="2">
                  <c:v>19980.279000000002</c:v>
                </c:pt>
                <c:pt idx="3">
                  <c:v>-9325</c:v>
                </c:pt>
                <c:pt idx="4">
                  <c:v>22352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81F-4846-B3B8-B379EA343425}"/>
            </c:ext>
          </c:extLst>
        </c:ser>
        <c:ser>
          <c:idx val="3"/>
          <c:order val="3"/>
          <c:tx>
            <c:v>שינויים בשער החליפין</c:v>
          </c:tx>
          <c:spPr>
            <a:solidFill>
              <a:srgbClr val="177990"/>
            </a:solidFill>
          </c:spPr>
          <c:invertIfNegative val="0"/>
          <c:cat>
            <c:numRef>
              <c:f>'נתונים ג''-17'!$A$2:$A$6</c:f>
              <c:numCache>
                <c:formatCode>0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'נתונים ג''-17'!$E$2:$E$6</c:f>
              <c:numCache>
                <c:formatCode>#,##0</c:formatCode>
                <c:ptCount val="5"/>
                <c:pt idx="0">
                  <c:v>-4674.3380000000016</c:v>
                </c:pt>
                <c:pt idx="1">
                  <c:v>-2617.6080000000002</c:v>
                </c:pt>
                <c:pt idx="2">
                  <c:v>3895.7180000000008</c:v>
                </c:pt>
                <c:pt idx="3">
                  <c:v>257</c:v>
                </c:pt>
                <c:pt idx="4">
                  <c:v>-1582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81F-4846-B3B8-B379EA3434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7"/>
        <c:overlap val="100"/>
        <c:axId val="160743424"/>
        <c:axId val="160745344"/>
      </c:barChart>
      <c:lineChart>
        <c:grouping val="standard"/>
        <c:varyColors val="0"/>
        <c:ser>
          <c:idx val="0"/>
          <c:order val="0"/>
          <c:tx>
            <c:strRef>
              <c:f>'נתונים ג''-17'!$B$1</c:f>
              <c:strCache>
                <c:ptCount val="1"/>
                <c:pt idx="0">
                  <c:v>סך השינוי בעודף הנכסים</c:v>
                </c:pt>
              </c:strCache>
            </c:strRef>
          </c:tx>
          <c:spPr>
            <a:ln w="31750">
              <a:noFill/>
            </a:ln>
          </c:spPr>
          <c:marker>
            <c:spPr>
              <a:solidFill>
                <a:schemeClr val="tx1"/>
              </a:solidFill>
              <a:ln>
                <a:noFill/>
              </a:ln>
            </c:spPr>
          </c:marker>
          <c:cat>
            <c:numRef>
              <c:f>'נתונים ג''-17'!$A$2:$A$6</c:f>
              <c:numCache>
                <c:formatCode>0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'נתונים ג''-17'!$B$2:$B$6</c:f>
              <c:numCache>
                <c:formatCode>#,##0</c:formatCode>
                <c:ptCount val="5"/>
                <c:pt idx="0">
                  <c:v>639.83199999999488</c:v>
                </c:pt>
                <c:pt idx="1">
                  <c:v>37219.945000000007</c:v>
                </c:pt>
                <c:pt idx="2">
                  <c:v>35655.171000000031</c:v>
                </c:pt>
                <c:pt idx="3">
                  <c:v>-7996</c:v>
                </c:pt>
                <c:pt idx="4">
                  <c:v>25003.734999999986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81F-4846-B3B8-B379EA3434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0743424"/>
        <c:axId val="160745344"/>
      </c:lineChart>
      <c:catAx>
        <c:axId val="16074342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6350" cmpd="sng">
            <a:solidFill>
              <a:schemeClr val="bg1">
                <a:lumMod val="50000"/>
              </a:schemeClr>
            </a:solidFill>
          </a:ln>
        </c:spPr>
        <c:txPr>
          <a:bodyPr rot="0" vert="horz"/>
          <a:lstStyle/>
          <a:p>
            <a:pPr>
              <a:defRPr/>
            </a:pPr>
            <a:endParaRPr lang="he-IL"/>
          </a:p>
        </c:txPr>
        <c:crossAx val="160745344"/>
        <c:crosses val="autoZero"/>
        <c:auto val="1"/>
        <c:lblAlgn val="ctr"/>
        <c:lblOffset val="100"/>
        <c:noMultiLvlLbl val="0"/>
      </c:catAx>
      <c:valAx>
        <c:axId val="160745344"/>
        <c:scaling>
          <c:orientation val="minMax"/>
          <c:max val="40000"/>
        </c:scaling>
        <c:delete val="0"/>
        <c:axPos val="l"/>
        <c:majorGridlines>
          <c:spPr>
            <a:ln w="9525"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numFmt formatCode="#,##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/>
            </a:pPr>
            <a:endParaRPr lang="he-IL"/>
          </a:p>
        </c:txPr>
        <c:crossAx val="160743424"/>
        <c:crosses val="autoZero"/>
        <c:crossBetween val="between"/>
        <c:majorUnit val="20000"/>
        <c:dispUnits>
          <c:builtInUnit val="thousands"/>
        </c:dispUnits>
      </c:valAx>
      <c:spPr>
        <a:solidFill>
          <a:schemeClr val="bg1">
            <a:lumMod val="95000"/>
          </a:schemeClr>
        </a:solidFill>
        <a:ln w="6350">
          <a:noFill/>
        </a:ln>
      </c:spPr>
    </c:plotArea>
    <c:legend>
      <c:legendPos val="b"/>
      <c:layout>
        <c:manualLayout>
          <c:xMode val="edge"/>
          <c:yMode val="edge"/>
          <c:x val="2.5666123514541703E-2"/>
          <c:y val="1.987086576063311E-2"/>
          <c:w val="0.9743339370359605"/>
          <c:h val="0.17355631473124064"/>
        </c:manualLayout>
      </c:layout>
      <c:overlay val="0"/>
      <c:spPr>
        <a:ln>
          <a:noFill/>
        </a:ln>
      </c:spPr>
    </c:legend>
    <c:plotVisOnly val="1"/>
    <c:dispBlanksAs val="gap"/>
    <c:showDLblsOverMax val="0"/>
  </c:chart>
  <c:spPr>
    <a:solidFill>
      <a:schemeClr val="bg1">
        <a:lumMod val="95000"/>
      </a:schemeClr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he-IL"/>
    </a:p>
  </c:txPr>
  <c:printSettings>
    <c:headerFooter/>
    <c:pageMargins b="0.75" l="0.7" r="0.7" t="0.75" header="0.3" footer="0.3"/>
    <c:pageSetup/>
  </c:printSettings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2930462085964329"/>
          <c:y val="0.10414305340889576"/>
          <c:w val="0.59316538232524652"/>
          <c:h val="0.7300914477073673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'נתונים ג''-17'!$A$14</c:f>
              <c:strCache>
                <c:ptCount val="1"/>
                <c:pt idx="0">
                  <c:v>שנתי</c:v>
                </c:pt>
              </c:strCache>
            </c:strRef>
          </c:tx>
          <c:spPr>
            <a:solidFill>
              <a:srgbClr val="AEDCE0"/>
            </a:solidFill>
            <a:ln>
              <a:noFill/>
            </a:ln>
            <a:effectLst/>
          </c:spPr>
          <c:invertIfNegative val="0"/>
          <c:cat>
            <c:strRef>
              <c:f>'נתונים ג''-17'!$B$9:$H$9</c:f>
              <c:strCache>
                <c:ptCount val="7"/>
                <c:pt idx="0">
                  <c:v>נאסדק 100</c:v>
                </c:pt>
                <c:pt idx="1">
                  <c:v>S&amp;P 500</c:v>
                </c:pt>
                <c:pt idx="2">
                  <c:v>MSCI WORLD</c:v>
                </c:pt>
                <c:pt idx="3">
                  <c:v>יורוסטוקס 50 </c:v>
                </c:pt>
                <c:pt idx="4">
                  <c:v>מדד ת"א 90</c:v>
                </c:pt>
                <c:pt idx="5">
                  <c:v>ת"א 35</c:v>
                </c:pt>
                <c:pt idx="6">
                  <c:v>מניות הפארמה</c:v>
                </c:pt>
              </c:strCache>
            </c:strRef>
          </c:cat>
          <c:val>
            <c:numRef>
              <c:f>'נתונים ג''-17'!$B$14:$H$14</c:f>
              <c:numCache>
                <c:formatCode>0.0%</c:formatCode>
                <c:ptCount val="7"/>
                <c:pt idx="0">
                  <c:v>0.37964062964062961</c:v>
                </c:pt>
                <c:pt idx="1">
                  <c:v>0.28878074077028959</c:v>
                </c:pt>
                <c:pt idx="2">
                  <c:v>0.25190827538616678</c:v>
                </c:pt>
                <c:pt idx="3">
                  <c:v>0.23295508068665183</c:v>
                </c:pt>
                <c:pt idx="4">
                  <c:v>0.40295428522762755</c:v>
                </c:pt>
                <c:pt idx="5">
                  <c:v>0.14989035911658832</c:v>
                </c:pt>
                <c:pt idx="6">
                  <c:v>-0.15582783537543188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36-4D18-A8A3-64743C514E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646560376"/>
        <c:axId val="646558080"/>
      </c:barChart>
      <c:catAx>
        <c:axId val="6465603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(גוף)"/>
                <a:ea typeface="+mn-ea"/>
                <a:cs typeface="+mn-cs"/>
              </a:defRPr>
            </a:pPr>
            <a:endParaRPr lang="he-IL"/>
          </a:p>
        </c:txPr>
        <c:crossAx val="646558080"/>
        <c:crosses val="autoZero"/>
        <c:auto val="1"/>
        <c:lblAlgn val="ctr"/>
        <c:lblOffset val="100"/>
        <c:noMultiLvlLbl val="0"/>
      </c:catAx>
      <c:valAx>
        <c:axId val="646558080"/>
        <c:scaling>
          <c:orientation val="minMax"/>
          <c:max val="0.4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(גוף)"/>
                <a:ea typeface="+mn-ea"/>
                <a:cs typeface="+mn-cs"/>
              </a:defRPr>
            </a:pPr>
            <a:endParaRPr lang="he-IL"/>
          </a:p>
        </c:txPr>
        <c:crossAx val="6465603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round/>
    </a:ln>
    <a:effectLst/>
  </c:spPr>
  <c:txPr>
    <a:bodyPr/>
    <a:lstStyle/>
    <a:p>
      <a:pPr>
        <a:defRPr>
          <a:latin typeface="Arial (גוף)"/>
        </a:defRPr>
      </a:pPr>
      <a:endParaRPr lang="he-IL"/>
    </a:p>
  </c:txPr>
  <c:printSettings>
    <c:headerFooter/>
    <c:pageMargins b="0.75" l="0.7" r="0.7" t="0.75" header="0.3" footer="0.3"/>
    <c:pageSetup/>
  </c:printSettings>
  <c:userShapes r:id="rId3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3803611111111115E-2"/>
          <c:y val="0.24382499999999999"/>
          <c:w val="0.87980861111111108"/>
          <c:h val="0.60116435185185191"/>
        </c:manualLayout>
      </c:layout>
      <c:barChart>
        <c:barDir val="col"/>
        <c:grouping val="stacked"/>
        <c:varyColors val="0"/>
        <c:ser>
          <c:idx val="1"/>
          <c:order val="0"/>
          <c:tx>
            <c:v>השקעות תושבי חוץ בישראל (יבוא הון)</c:v>
          </c:tx>
          <c:spPr>
            <a:solidFill>
              <a:srgbClr val="8BCED6"/>
            </a:solidFill>
            <a:ln w="25400">
              <a:noFill/>
            </a:ln>
          </c:spPr>
          <c:invertIfNegative val="0"/>
          <c:cat>
            <c:numLit>
              <c:formatCode>General</c:formatCode>
              <c:ptCount val="11"/>
              <c:pt idx="0">
                <c:v>2010</c:v>
              </c:pt>
              <c:pt idx="1">
                <c:v>2011</c:v>
              </c:pt>
              <c:pt idx="2">
                <c:v>2012</c:v>
              </c:pt>
              <c:pt idx="3">
                <c:v>2013</c:v>
              </c:pt>
              <c:pt idx="4">
                <c:v>2014</c:v>
              </c:pt>
              <c:pt idx="5">
                <c:v>2015</c:v>
              </c:pt>
              <c:pt idx="6">
                <c:v>2016</c:v>
              </c:pt>
              <c:pt idx="7">
                <c:v>2017</c:v>
              </c:pt>
              <c:pt idx="8">
                <c:v>2018</c:v>
              </c:pt>
              <c:pt idx="9">
                <c:v>2019</c:v>
              </c:pt>
              <c:pt idx="10">
                <c:v>2019</c:v>
              </c:pt>
            </c:numLit>
          </c:cat>
          <c:val>
            <c:numRef>
              <c:f>'נתונים ג''-18'!$B$2:$B$11</c:f>
              <c:numCache>
                <c:formatCode>0.0</c:formatCode>
                <c:ptCount val="10"/>
                <c:pt idx="0">
                  <c:v>20.041010999999997</c:v>
                </c:pt>
                <c:pt idx="1">
                  <c:v>5.8846809999999996</c:v>
                </c:pt>
                <c:pt idx="2">
                  <c:v>2.3505279999999997</c:v>
                </c:pt>
                <c:pt idx="3">
                  <c:v>12.381263000000001</c:v>
                </c:pt>
                <c:pt idx="4">
                  <c:v>9.9667469999999998</c:v>
                </c:pt>
                <c:pt idx="5">
                  <c:v>8.7558410000000002</c:v>
                </c:pt>
                <c:pt idx="6">
                  <c:v>17.802268999999999</c:v>
                </c:pt>
                <c:pt idx="7">
                  <c:v>17.055848000000001</c:v>
                </c:pt>
                <c:pt idx="8">
                  <c:v>17.7</c:v>
                </c:pt>
                <c:pt idx="9">
                  <c:v>22.8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CA-4667-A004-E0344B1BB50A}"/>
            </c:ext>
          </c:extLst>
        </c:ser>
        <c:ser>
          <c:idx val="0"/>
          <c:order val="1"/>
          <c:tx>
            <c:v>השקעות תושבי ישראל בחו"ל (יצוא הון)</c:v>
          </c:tx>
          <c:spPr>
            <a:solidFill>
              <a:srgbClr val="177990"/>
            </a:solidFill>
            <a:ln w="25400">
              <a:noFill/>
            </a:ln>
          </c:spPr>
          <c:invertIfNegative val="0"/>
          <c:cat>
            <c:numLit>
              <c:formatCode>General</c:formatCode>
              <c:ptCount val="11"/>
              <c:pt idx="0">
                <c:v>2010</c:v>
              </c:pt>
              <c:pt idx="1">
                <c:v>2011</c:v>
              </c:pt>
              <c:pt idx="2">
                <c:v>2012</c:v>
              </c:pt>
              <c:pt idx="3">
                <c:v>2013</c:v>
              </c:pt>
              <c:pt idx="4">
                <c:v>2014</c:v>
              </c:pt>
              <c:pt idx="5">
                <c:v>2015</c:v>
              </c:pt>
              <c:pt idx="6">
                <c:v>2016</c:v>
              </c:pt>
              <c:pt idx="7">
                <c:v>2017</c:v>
              </c:pt>
              <c:pt idx="8">
                <c:v>2018</c:v>
              </c:pt>
              <c:pt idx="9">
                <c:v>2019</c:v>
              </c:pt>
              <c:pt idx="10">
                <c:v>2019</c:v>
              </c:pt>
            </c:numLit>
          </c:cat>
          <c:val>
            <c:numRef>
              <c:f>'נתונים ג''-18'!$C$2:$C$11</c:f>
              <c:numCache>
                <c:formatCode>0.0</c:formatCode>
                <c:ptCount val="10"/>
                <c:pt idx="0">
                  <c:v>-16.465565999999999</c:v>
                </c:pt>
                <c:pt idx="1">
                  <c:v>-11.529952000000002</c:v>
                </c:pt>
                <c:pt idx="2">
                  <c:v>-7.0644919999999995</c:v>
                </c:pt>
                <c:pt idx="3">
                  <c:v>-16.779967999999997</c:v>
                </c:pt>
                <c:pt idx="4">
                  <c:v>-19.199210999999998</c:v>
                </c:pt>
                <c:pt idx="5">
                  <c:v>-16.350082</c:v>
                </c:pt>
                <c:pt idx="6">
                  <c:v>-18.899270000000001</c:v>
                </c:pt>
                <c:pt idx="7">
                  <c:v>-18.8245</c:v>
                </c:pt>
                <c:pt idx="8">
                  <c:v>-14.276</c:v>
                </c:pt>
                <c:pt idx="9">
                  <c:v>-18.8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3CA-4667-A004-E0344B1BB5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1303168"/>
        <c:axId val="161317248"/>
      </c:barChart>
      <c:lineChart>
        <c:grouping val="standard"/>
        <c:varyColors val="0"/>
        <c:ser>
          <c:idx val="3"/>
          <c:order val="2"/>
          <c:tx>
            <c:v>יבוא הון נטו (+)</c:v>
          </c:tx>
          <c:spPr>
            <a:ln>
              <a:solidFill>
                <a:srgbClr val="28B6C7"/>
              </a:solidFill>
            </a:ln>
          </c:spPr>
          <c:marker>
            <c:symbol val="none"/>
          </c:marker>
          <c:cat>
            <c:numLit>
              <c:formatCode>General</c:formatCode>
              <c:ptCount val="10"/>
              <c:pt idx="0">
                <c:v>2010</c:v>
              </c:pt>
              <c:pt idx="1">
                <c:v>2011</c:v>
              </c:pt>
              <c:pt idx="2">
                <c:v>2012</c:v>
              </c:pt>
              <c:pt idx="3">
                <c:v>2013</c:v>
              </c:pt>
              <c:pt idx="4">
                <c:v>2014</c:v>
              </c:pt>
              <c:pt idx="5">
                <c:v>2015</c:v>
              </c:pt>
              <c:pt idx="6">
                <c:v>2016</c:v>
              </c:pt>
              <c:pt idx="7">
                <c:v>2017</c:v>
              </c:pt>
              <c:pt idx="8">
                <c:v>2018</c:v>
              </c:pt>
              <c:pt idx="9">
                <c:v>2019</c:v>
              </c:pt>
            </c:numLit>
          </c:cat>
          <c:val>
            <c:numRef>
              <c:f>'נתונים ג''-18'!$E$2:$E$11</c:f>
              <c:numCache>
                <c:formatCode>0.0</c:formatCode>
                <c:ptCount val="10"/>
                <c:pt idx="0">
                  <c:v>-8.3369990000000005</c:v>
                </c:pt>
                <c:pt idx="1">
                  <c:v>-10.179616000000001</c:v>
                </c:pt>
                <c:pt idx="2">
                  <c:v>-4.5342340000000005</c:v>
                </c:pt>
                <c:pt idx="3">
                  <c:v>-8.7557459999999967</c:v>
                </c:pt>
                <c:pt idx="4">
                  <c:v>-16.628001000000001</c:v>
                </c:pt>
                <c:pt idx="5">
                  <c:v>-14.923821</c:v>
                </c:pt>
                <c:pt idx="6">
                  <c:v>-9.6259300000000003</c:v>
                </c:pt>
                <c:pt idx="7">
                  <c:v>-9.8488449999999972</c:v>
                </c:pt>
                <c:pt idx="8">
                  <c:v>-1.8509999999999991</c:v>
                </c:pt>
                <c:pt idx="9">
                  <c:v>-2.6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3CA-4667-A004-E0344B1BB50A}"/>
            </c:ext>
          </c:extLst>
        </c:ser>
        <c:ser>
          <c:idx val="2"/>
          <c:order val="3"/>
          <c:tx>
            <c:v>יבוא הון נטו (+) ללא נכסי רזרבה</c:v>
          </c:tx>
          <c:spPr>
            <a:ln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numLit>
              <c:formatCode>General</c:formatCode>
              <c:ptCount val="10"/>
              <c:pt idx="0">
                <c:v>2010</c:v>
              </c:pt>
              <c:pt idx="1">
                <c:v>2011</c:v>
              </c:pt>
              <c:pt idx="2">
                <c:v>2012</c:v>
              </c:pt>
              <c:pt idx="3">
                <c:v>2013</c:v>
              </c:pt>
              <c:pt idx="4">
                <c:v>2014</c:v>
              </c:pt>
              <c:pt idx="5">
                <c:v>2015</c:v>
              </c:pt>
              <c:pt idx="6">
                <c:v>2016</c:v>
              </c:pt>
              <c:pt idx="7">
                <c:v>2017</c:v>
              </c:pt>
              <c:pt idx="8">
                <c:v>2018</c:v>
              </c:pt>
              <c:pt idx="9">
                <c:v>2019</c:v>
              </c:pt>
            </c:numLit>
          </c:cat>
          <c:val>
            <c:numRef>
              <c:f>'נתונים ג''-18'!$D$2:$D$11</c:f>
              <c:numCache>
                <c:formatCode>0.0</c:formatCode>
                <c:ptCount val="10"/>
                <c:pt idx="0">
                  <c:v>3.5754449999999998</c:v>
                </c:pt>
                <c:pt idx="1">
                  <c:v>-5.6452710000000019</c:v>
                </c:pt>
                <c:pt idx="2">
                  <c:v>-4.7139639999999998</c:v>
                </c:pt>
                <c:pt idx="3">
                  <c:v>-4.3987049999999961</c:v>
                </c:pt>
                <c:pt idx="4">
                  <c:v>-9.2324640000000002</c:v>
                </c:pt>
                <c:pt idx="5">
                  <c:v>-7.5942410000000002</c:v>
                </c:pt>
                <c:pt idx="6">
                  <c:v>-1.0970010000000001</c:v>
                </c:pt>
                <c:pt idx="7">
                  <c:v>-1.7686519999999981</c:v>
                </c:pt>
                <c:pt idx="8">
                  <c:v>3.4239999999999995</c:v>
                </c:pt>
                <c:pt idx="9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3CA-4667-A004-E0344B1BB5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303168"/>
        <c:axId val="161317248"/>
      </c:lineChart>
      <c:catAx>
        <c:axId val="16130316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>
            <a:noFill/>
          </a:ln>
        </c:spPr>
        <c:txPr>
          <a:bodyPr rot="0"/>
          <a:lstStyle/>
          <a:p>
            <a:pPr>
              <a:defRPr/>
            </a:pPr>
            <a:endParaRPr lang="he-IL"/>
          </a:p>
        </c:txPr>
        <c:crossAx val="161317248"/>
        <c:crosses val="autoZero"/>
        <c:auto val="1"/>
        <c:lblAlgn val="ctr"/>
        <c:lblOffset val="100"/>
        <c:noMultiLvlLbl val="1"/>
      </c:catAx>
      <c:valAx>
        <c:axId val="161317248"/>
        <c:scaling>
          <c:orientation val="minMax"/>
          <c:max val="30"/>
          <c:min val="-30"/>
        </c:scaling>
        <c:delete val="0"/>
        <c:axPos val="l"/>
        <c:majorGridlines>
          <c:spPr>
            <a:ln w="9525"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numFmt formatCode="#,##0" sourceLinked="0"/>
        <c:majorTickMark val="none"/>
        <c:minorTickMark val="none"/>
        <c:tickLblPos val="nextTo"/>
        <c:spPr>
          <a:ln>
            <a:noFill/>
          </a:ln>
        </c:spPr>
        <c:crossAx val="161303168"/>
        <c:crosses val="autoZero"/>
        <c:crossBetween val="between"/>
        <c:majorUnit val="15"/>
      </c:valAx>
      <c:spPr>
        <a:solidFill>
          <a:schemeClr val="bg1">
            <a:lumMod val="95000"/>
          </a:schemeClr>
        </a:solidFill>
        <a:ln>
          <a:noFill/>
        </a:ln>
      </c:spPr>
    </c:plotArea>
    <c:legend>
      <c:legendPos val="b"/>
      <c:layout>
        <c:manualLayout>
          <c:xMode val="edge"/>
          <c:yMode val="edge"/>
          <c:x val="7.275527777777778E-2"/>
          <c:y val="2.4548148148148149E-2"/>
          <c:w val="0.83828805555555552"/>
          <c:h val="0.29677453703703705"/>
        </c:manualLayout>
      </c:layout>
      <c:overlay val="0"/>
      <c:spPr>
        <a:ln>
          <a:noFill/>
        </a:ln>
      </c:spPr>
    </c:legend>
    <c:plotVisOnly val="1"/>
    <c:dispBlanksAs val="gap"/>
    <c:showDLblsOverMax val="0"/>
  </c:chart>
  <c:spPr>
    <a:solidFill>
      <a:schemeClr val="bg1">
        <a:lumMod val="95000"/>
      </a:schemeClr>
    </a:solidFill>
    <a:ln>
      <a:noFill/>
    </a:ln>
  </c:spPr>
  <c:txPr>
    <a:bodyPr/>
    <a:lstStyle/>
    <a:p>
      <a:pPr>
        <a:defRPr>
          <a:latin typeface="David" panose="020E0502060401010101" pitchFamily="34" charset="-79"/>
          <a:cs typeface="+mn-cs"/>
        </a:defRPr>
      </a:pPr>
      <a:endParaRPr lang="he-I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1963837753639519E-2"/>
          <c:y val="0.12737294791919934"/>
          <c:w val="0.89977733764375956"/>
          <c:h val="0.65911032134615954"/>
        </c:manualLayout>
      </c:layout>
      <c:barChart>
        <c:barDir val="col"/>
        <c:grouping val="stacked"/>
        <c:varyColors val="0"/>
        <c:ser>
          <c:idx val="0"/>
          <c:order val="1"/>
          <c:tx>
            <c:strRef>
              <c:f>'נתונים ג''-2'!$A$2</c:f>
              <c:strCache>
                <c:ptCount val="1"/>
                <c:pt idx="0">
                  <c:v>תנועות נטו</c:v>
                </c:pt>
              </c:strCache>
            </c:strRef>
          </c:tx>
          <c:spPr>
            <a:solidFill>
              <a:srgbClr val="59BFCB"/>
            </a:solidFill>
            <a:ln>
              <a:noFill/>
            </a:ln>
            <a:effectLst/>
          </c:spPr>
          <c:invertIfNegative val="0"/>
          <c:cat>
            <c:strRef>
              <c:f>'נתונים ג''-2'!$B$1:$K$1</c:f>
              <c:strCach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strCache>
            </c:strRef>
          </c:cat>
          <c:val>
            <c:numRef>
              <c:f>'נתונים ג''-2'!$B$2:$K$2</c:f>
              <c:numCache>
                <c:formatCode>#,##0</c:formatCode>
                <c:ptCount val="10"/>
                <c:pt idx="0">
                  <c:v>28378.01</c:v>
                </c:pt>
                <c:pt idx="1">
                  <c:v>16064.297</c:v>
                </c:pt>
                <c:pt idx="2">
                  <c:v>6884.7619999999997</c:v>
                </c:pt>
                <c:pt idx="3">
                  <c:v>21137.008999999998</c:v>
                </c:pt>
                <c:pt idx="4">
                  <c:v>26594.748</c:v>
                </c:pt>
                <c:pt idx="5">
                  <c:v>23679.662</c:v>
                </c:pt>
                <c:pt idx="6">
                  <c:v>27428.199000000001</c:v>
                </c:pt>
                <c:pt idx="7">
                  <c:v>26904.692999999999</c:v>
                </c:pt>
                <c:pt idx="8">
                  <c:v>19679.093000000001</c:v>
                </c:pt>
                <c:pt idx="9">
                  <c:v>25352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8B-4EAC-B467-E818FBFE4529}"/>
            </c:ext>
          </c:extLst>
        </c:ser>
        <c:ser>
          <c:idx val="1"/>
          <c:order val="2"/>
          <c:tx>
            <c:strRef>
              <c:f>'נתונים ג''-2'!$A$3</c:f>
              <c:strCache>
                <c:ptCount val="1"/>
                <c:pt idx="0">
                  <c:v>שינוי מחיר</c:v>
                </c:pt>
              </c:strCache>
            </c:strRef>
          </c:tx>
          <c:spPr>
            <a:solidFill>
              <a:srgbClr val="AEDCE0"/>
            </a:solidFill>
            <a:ln>
              <a:noFill/>
            </a:ln>
            <a:effectLst/>
          </c:spPr>
          <c:invertIfNegative val="0"/>
          <c:cat>
            <c:strRef>
              <c:f>'נתונים ג''-2'!$B$1:$K$1</c:f>
              <c:strCach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strCache>
            </c:strRef>
          </c:cat>
          <c:val>
            <c:numRef>
              <c:f>'נתונים ג''-2'!$B$3:$K$3</c:f>
              <c:numCache>
                <c:formatCode>#,##0</c:formatCode>
                <c:ptCount val="10"/>
                <c:pt idx="0">
                  <c:v>5442.4889999999996</c:v>
                </c:pt>
                <c:pt idx="1">
                  <c:v>-4861.3159999999998</c:v>
                </c:pt>
                <c:pt idx="2">
                  <c:v>7983.3180000000002</c:v>
                </c:pt>
                <c:pt idx="3">
                  <c:v>10900.181</c:v>
                </c:pt>
                <c:pt idx="4">
                  <c:v>2072.2930000000001</c:v>
                </c:pt>
                <c:pt idx="5">
                  <c:v>-862.35400000000004</c:v>
                </c:pt>
                <c:pt idx="6">
                  <c:v>5826.8249999999998</c:v>
                </c:pt>
                <c:pt idx="7">
                  <c:v>18989.13</c:v>
                </c:pt>
                <c:pt idx="8">
                  <c:v>-9326.9130000000005</c:v>
                </c:pt>
                <c:pt idx="9">
                  <c:v>30833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08B-4EAC-B467-E818FBFE4529}"/>
            </c:ext>
          </c:extLst>
        </c:ser>
        <c:ser>
          <c:idx val="2"/>
          <c:order val="3"/>
          <c:tx>
            <c:strRef>
              <c:f>'נתונים ג''-2'!$A$4</c:f>
              <c:strCache>
                <c:ptCount val="1"/>
                <c:pt idx="0">
                  <c:v>הפרשי שער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'נתונים ג''-2'!$B$1:$K$1</c:f>
              <c:strCach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strCache>
            </c:strRef>
          </c:cat>
          <c:val>
            <c:numRef>
              <c:f>'נתונים ג''-2'!$B$4:$K$4</c:f>
              <c:numCache>
                <c:formatCode>#,##0</c:formatCode>
                <c:ptCount val="10"/>
                <c:pt idx="0">
                  <c:v>-1228.6590000000001</c:v>
                </c:pt>
                <c:pt idx="1">
                  <c:v>-1853.4680000000001</c:v>
                </c:pt>
                <c:pt idx="2">
                  <c:v>1518.8920000000001</c:v>
                </c:pt>
                <c:pt idx="3">
                  <c:v>1685.825</c:v>
                </c:pt>
                <c:pt idx="4">
                  <c:v>-7481.04</c:v>
                </c:pt>
                <c:pt idx="5">
                  <c:v>-5824.6210000000001</c:v>
                </c:pt>
                <c:pt idx="6">
                  <c:v>-2542.125</c:v>
                </c:pt>
                <c:pt idx="7">
                  <c:v>8388.8080000000009</c:v>
                </c:pt>
                <c:pt idx="8">
                  <c:v>-3260.6</c:v>
                </c:pt>
                <c:pt idx="9">
                  <c:v>1318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08B-4EAC-B467-E818FBFE45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88199480"/>
        <c:axId val="588193248"/>
      </c:barChart>
      <c:lineChart>
        <c:grouping val="standard"/>
        <c:varyColors val="0"/>
        <c:ser>
          <c:idx val="3"/>
          <c:order val="0"/>
          <c:tx>
            <c:strRef>
              <c:f>'נתונים ג''-2'!$A$5</c:f>
              <c:strCache>
                <c:ptCount val="1"/>
                <c:pt idx="0">
                  <c:v>סך השינוי</c:v>
                </c:pt>
              </c:strCache>
            </c:strRef>
          </c:tx>
          <c:spPr>
            <a:ln w="28575" cap="rnd">
              <a:solidFill>
                <a:srgbClr val="006666"/>
              </a:solidFill>
              <a:round/>
            </a:ln>
            <a:effectLst/>
          </c:spPr>
          <c:marker>
            <c:symbol val="none"/>
          </c:marker>
          <c:cat>
            <c:strRef>
              <c:f>'נתונים ג''-2'!$B$1:$K$1</c:f>
              <c:strCach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strCache>
            </c:strRef>
          </c:cat>
          <c:val>
            <c:numRef>
              <c:f>'נתונים ג''-2'!$B$5:$K$5</c:f>
              <c:numCache>
                <c:formatCode>#,##0</c:formatCode>
                <c:ptCount val="10"/>
                <c:pt idx="0">
                  <c:v>32363.431000000011</c:v>
                </c:pt>
                <c:pt idx="1">
                  <c:v>7137.8490000000165</c:v>
                </c:pt>
                <c:pt idx="2">
                  <c:v>11155.82799999998</c:v>
                </c:pt>
                <c:pt idx="3">
                  <c:v>36059.016000000003</c:v>
                </c:pt>
                <c:pt idx="4">
                  <c:v>20874.648999999976</c:v>
                </c:pt>
                <c:pt idx="5">
                  <c:v>13281.918999999994</c:v>
                </c:pt>
                <c:pt idx="6">
                  <c:v>27324.771999999997</c:v>
                </c:pt>
                <c:pt idx="7">
                  <c:v>56874.958000000042</c:v>
                </c:pt>
                <c:pt idx="8">
                  <c:v>4824.9459999999963</c:v>
                </c:pt>
                <c:pt idx="9">
                  <c:v>58664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08B-4EAC-B467-E818FBFE45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8199480"/>
        <c:axId val="588193248"/>
      </c:lineChart>
      <c:catAx>
        <c:axId val="588199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(גוף)"/>
                <a:ea typeface="+mn-ea"/>
                <a:cs typeface="+mn-cs"/>
              </a:defRPr>
            </a:pPr>
            <a:endParaRPr lang="he-IL"/>
          </a:p>
        </c:txPr>
        <c:crossAx val="588193248"/>
        <c:crosses val="autoZero"/>
        <c:auto val="1"/>
        <c:lblAlgn val="ctr"/>
        <c:lblOffset val="100"/>
        <c:noMultiLvlLbl val="0"/>
      </c:catAx>
      <c:valAx>
        <c:axId val="588193248"/>
        <c:scaling>
          <c:orientation val="minMax"/>
          <c:max val="60000"/>
          <c:min val="-1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low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(גוף)"/>
                <a:ea typeface="+mn-ea"/>
                <a:cs typeface="+mn-cs"/>
              </a:defRPr>
            </a:pPr>
            <a:endParaRPr lang="he-IL"/>
          </a:p>
        </c:txPr>
        <c:crossAx val="588199480"/>
        <c:crosses val="autoZero"/>
        <c:crossBetween val="between"/>
        <c:majorUnit val="10000"/>
        <c:minorUnit val="500"/>
        <c:dispUnits>
          <c:builtInUnit val="thousands"/>
        </c:dispUnits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8.0873289777572605E-2"/>
          <c:y val="3.626090102484613E-2"/>
          <c:w val="0.53362501274552521"/>
          <c:h val="0.1965777173835985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 (גוף)"/>
              <a:ea typeface="+mn-ea"/>
              <a:cs typeface="+mn-cs"/>
            </a:defRPr>
          </a:pPr>
          <a:endParaRPr lang="he-IL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round/>
    </a:ln>
    <a:effectLst/>
  </c:spPr>
  <c:txPr>
    <a:bodyPr/>
    <a:lstStyle/>
    <a:p>
      <a:pPr>
        <a:defRPr>
          <a:latin typeface="Arial (גוף)"/>
        </a:defRPr>
      </a:pPr>
      <a:endParaRPr lang="he-IL"/>
    </a:p>
  </c:txPr>
  <c:printSettings>
    <c:headerFooter/>
    <c:pageMargins b="0.75" l="0.7" r="0.7" t="0.75" header="0.3" footer="0.3"/>
    <c:pageSetup/>
  </c:printSettings>
  <c:userShapes r:id="rId3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692499999999999E-2"/>
          <c:y val="0.19762777777777779"/>
          <c:w val="0.89744749999999984"/>
          <c:h val="0.65744074074074066"/>
        </c:manualLayout>
      </c:layout>
      <c:barChart>
        <c:barDir val="col"/>
        <c:grouping val="clustered"/>
        <c:varyColors val="0"/>
        <c:ser>
          <c:idx val="2"/>
          <c:order val="2"/>
          <c:tx>
            <c:v>החוב החיצוני נטו השלילי</c:v>
          </c:tx>
          <c:spPr>
            <a:solidFill>
              <a:srgbClr val="177990"/>
            </a:solidFill>
          </c:spPr>
          <c:invertIfNegative val="0"/>
          <c:cat>
            <c:numLit>
              <c:formatCode>General</c:formatCode>
              <c:ptCount val="10"/>
              <c:pt idx="0">
                <c:v>2010</c:v>
              </c:pt>
              <c:pt idx="1">
                <c:v>2011</c:v>
              </c:pt>
              <c:pt idx="2">
                <c:v>2012</c:v>
              </c:pt>
              <c:pt idx="3">
                <c:v>2013</c:v>
              </c:pt>
              <c:pt idx="4">
                <c:v>2014</c:v>
              </c:pt>
              <c:pt idx="5">
                <c:v>2015</c:v>
              </c:pt>
              <c:pt idx="6">
                <c:v>2016</c:v>
              </c:pt>
              <c:pt idx="7">
                <c:v>2017</c:v>
              </c:pt>
              <c:pt idx="8" formatCode="0">
                <c:v>2018</c:v>
              </c:pt>
              <c:pt idx="9">
                <c:v>2019</c:v>
              </c:pt>
            </c:numLit>
          </c:cat>
          <c:val>
            <c:numRef>
              <c:f>'נתונים ג''-19'!$D$2:$D$11</c:f>
              <c:numCache>
                <c:formatCode>0.0</c:formatCode>
                <c:ptCount val="10"/>
                <c:pt idx="0">
                  <c:v>60.041387999999998</c:v>
                </c:pt>
                <c:pt idx="1">
                  <c:v>64.33619800000001</c:v>
                </c:pt>
                <c:pt idx="2">
                  <c:v>70.273617999999999</c:v>
                </c:pt>
                <c:pt idx="3">
                  <c:v>84.104792999999987</c:v>
                </c:pt>
                <c:pt idx="4">
                  <c:v>103.09110899999999</c:v>
                </c:pt>
                <c:pt idx="5">
                  <c:v>122.16000700000005</c:v>
                </c:pt>
                <c:pt idx="6">
                  <c:v>134.14946900000001</c:v>
                </c:pt>
                <c:pt idx="7">
                  <c:v>164.64245900000003</c:v>
                </c:pt>
                <c:pt idx="8">
                  <c:v>155.30000000000001</c:v>
                </c:pt>
                <c:pt idx="9">
                  <c:v>169.3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69-4C38-8640-4F5637292B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161275264"/>
        <c:axId val="161350784"/>
      </c:barChart>
      <c:lineChart>
        <c:grouping val="standard"/>
        <c:varyColors val="0"/>
        <c:ser>
          <c:idx val="1"/>
          <c:order val="0"/>
          <c:tx>
            <c:v>יתרת ההתחייבויות במכשירי חוב (החוב החיצוני ברוטו)</c:v>
          </c:tx>
          <c:spPr>
            <a:ln w="25400">
              <a:solidFill>
                <a:srgbClr val="59BFCB"/>
              </a:solidFill>
            </a:ln>
          </c:spPr>
          <c:marker>
            <c:symbol val="none"/>
          </c:marker>
          <c:cat>
            <c:numLit>
              <c:formatCode>General</c:formatCode>
              <c:ptCount val="10"/>
              <c:pt idx="0">
                <c:v>2010</c:v>
              </c:pt>
              <c:pt idx="1">
                <c:v>2011</c:v>
              </c:pt>
              <c:pt idx="2">
                <c:v>2012</c:v>
              </c:pt>
              <c:pt idx="3">
                <c:v>2013</c:v>
              </c:pt>
              <c:pt idx="4">
                <c:v>2014</c:v>
              </c:pt>
              <c:pt idx="5">
                <c:v>2015</c:v>
              </c:pt>
              <c:pt idx="6">
                <c:v>2016</c:v>
              </c:pt>
              <c:pt idx="7">
                <c:v>2017</c:v>
              </c:pt>
              <c:pt idx="8" formatCode="0">
                <c:v>2018</c:v>
              </c:pt>
              <c:pt idx="9">
                <c:v>2019</c:v>
              </c:pt>
            </c:numLit>
          </c:cat>
          <c:val>
            <c:numRef>
              <c:f>'נתונים ג''-19'!$B$2:$B$11</c:f>
              <c:numCache>
                <c:formatCode>0.0</c:formatCode>
                <c:ptCount val="10"/>
                <c:pt idx="0">
                  <c:v>107.87833999999999</c:v>
                </c:pt>
                <c:pt idx="1">
                  <c:v>106.98149400000001</c:v>
                </c:pt>
                <c:pt idx="2">
                  <c:v>100.46808999999999</c:v>
                </c:pt>
                <c:pt idx="3">
                  <c:v>99.987782999999993</c:v>
                </c:pt>
                <c:pt idx="4">
                  <c:v>94.176047000000011</c:v>
                </c:pt>
                <c:pt idx="5">
                  <c:v>85.91713399999999</c:v>
                </c:pt>
                <c:pt idx="6">
                  <c:v>87.126961000000009</c:v>
                </c:pt>
                <c:pt idx="7">
                  <c:v>88.640747999999988</c:v>
                </c:pt>
                <c:pt idx="8">
                  <c:v>93.8</c:v>
                </c:pt>
                <c:pt idx="9">
                  <c:v>103.4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269-4C38-8640-4F5637292BB2}"/>
            </c:ext>
          </c:extLst>
        </c:ser>
        <c:ser>
          <c:idx val="0"/>
          <c:order val="1"/>
          <c:tx>
            <c:v>יתרת הנכסים במכשירי חוב</c:v>
          </c:tx>
          <c:spPr>
            <a:ln w="25400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numLit>
              <c:formatCode>General</c:formatCode>
              <c:ptCount val="10"/>
              <c:pt idx="0">
                <c:v>2010</c:v>
              </c:pt>
              <c:pt idx="1">
                <c:v>2011</c:v>
              </c:pt>
              <c:pt idx="2">
                <c:v>2012</c:v>
              </c:pt>
              <c:pt idx="3">
                <c:v>2013</c:v>
              </c:pt>
              <c:pt idx="4">
                <c:v>2014</c:v>
              </c:pt>
              <c:pt idx="5">
                <c:v>2015</c:v>
              </c:pt>
              <c:pt idx="6">
                <c:v>2016</c:v>
              </c:pt>
              <c:pt idx="7">
                <c:v>2017</c:v>
              </c:pt>
              <c:pt idx="8" formatCode="0">
                <c:v>2018</c:v>
              </c:pt>
              <c:pt idx="9">
                <c:v>2019</c:v>
              </c:pt>
            </c:numLit>
          </c:cat>
          <c:val>
            <c:numRef>
              <c:f>'נתונים ג''-19'!$C$2:$C$11</c:f>
              <c:numCache>
                <c:formatCode>0.0</c:formatCode>
                <c:ptCount val="10"/>
                <c:pt idx="0">
                  <c:v>167.91972799999999</c:v>
                </c:pt>
                <c:pt idx="1">
                  <c:v>171.31769200000002</c:v>
                </c:pt>
                <c:pt idx="2">
                  <c:v>170.74170799999999</c:v>
                </c:pt>
                <c:pt idx="3">
                  <c:v>184.09257599999998</c:v>
                </c:pt>
                <c:pt idx="4">
                  <c:v>197.267156</c:v>
                </c:pt>
                <c:pt idx="5">
                  <c:v>208.07714100000004</c:v>
                </c:pt>
                <c:pt idx="6">
                  <c:v>221.27643</c:v>
                </c:pt>
                <c:pt idx="7">
                  <c:v>253.283207</c:v>
                </c:pt>
                <c:pt idx="8">
                  <c:v>249.1</c:v>
                </c:pt>
                <c:pt idx="9">
                  <c:v>272.8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269-4C38-8640-4F5637292B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275264"/>
        <c:axId val="161350784"/>
      </c:lineChart>
      <c:catAx>
        <c:axId val="16127526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>
            <a:noFill/>
          </a:ln>
        </c:spPr>
        <c:txPr>
          <a:bodyPr rot="0"/>
          <a:lstStyle/>
          <a:p>
            <a:pPr>
              <a:defRPr/>
            </a:pPr>
            <a:endParaRPr lang="he-IL"/>
          </a:p>
        </c:txPr>
        <c:crossAx val="161350784"/>
        <c:crosses val="autoZero"/>
        <c:auto val="1"/>
        <c:lblAlgn val="ctr"/>
        <c:lblOffset val="100"/>
        <c:noMultiLvlLbl val="1"/>
      </c:catAx>
      <c:valAx>
        <c:axId val="161350784"/>
        <c:scaling>
          <c:orientation val="minMax"/>
          <c:max val="300"/>
          <c:min val="0"/>
        </c:scaling>
        <c:delete val="0"/>
        <c:axPos val="l"/>
        <c:majorGridlines>
          <c:spPr>
            <a:ln w="9525"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numFmt formatCode="#,##0" sourceLinked="0"/>
        <c:majorTickMark val="none"/>
        <c:minorTickMark val="none"/>
        <c:tickLblPos val="nextTo"/>
        <c:spPr>
          <a:ln>
            <a:noFill/>
          </a:ln>
        </c:spPr>
        <c:crossAx val="161275264"/>
        <c:crosses val="autoZero"/>
        <c:crossBetween val="between"/>
        <c:majorUnit val="50"/>
      </c:valAx>
      <c:spPr>
        <a:solidFill>
          <a:schemeClr val="bg1">
            <a:lumMod val="95000"/>
          </a:schemeClr>
        </a:solidFill>
        <a:ln>
          <a:noFill/>
        </a:ln>
      </c:spPr>
    </c:plotArea>
    <c:legend>
      <c:legendPos val="b"/>
      <c:layout>
        <c:manualLayout>
          <c:xMode val="edge"/>
          <c:yMode val="edge"/>
          <c:x val="0.11861638888888888"/>
          <c:y val="3.3787499999999998E-2"/>
          <c:w val="0.85358111111111112"/>
          <c:h val="0.23629861111111111"/>
        </c:manualLayout>
      </c:layout>
      <c:overlay val="0"/>
      <c:spPr>
        <a:ln>
          <a:noFill/>
        </a:ln>
      </c:spPr>
    </c:legend>
    <c:plotVisOnly val="1"/>
    <c:dispBlanksAs val="gap"/>
    <c:showDLblsOverMax val="0"/>
  </c:chart>
  <c:spPr>
    <a:solidFill>
      <a:schemeClr val="bg1">
        <a:lumMod val="95000"/>
      </a:schemeClr>
    </a:solidFill>
    <a:ln>
      <a:noFill/>
    </a:ln>
  </c:spPr>
  <c:txPr>
    <a:bodyPr/>
    <a:lstStyle/>
    <a:p>
      <a:pPr>
        <a:defRPr>
          <a:latin typeface="David" panose="020E0502060401010101" pitchFamily="34" charset="-79"/>
          <a:cs typeface="+mn-cs"/>
        </a:defRPr>
      </a:pPr>
      <a:endParaRPr lang="he-IL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2955818022747152E-2"/>
          <c:y val="0.26374999999999998"/>
          <c:w val="0.88648862642169723"/>
          <c:h val="0.57452129629629634"/>
        </c:manualLayout>
      </c:layout>
      <c:areaChart>
        <c:grouping val="standard"/>
        <c:varyColors val="0"/>
        <c:ser>
          <c:idx val="0"/>
          <c:order val="0"/>
          <c:tx>
            <c:strRef>
              <c:f>'נתונים ג''-20'!$B$1</c:f>
              <c:strCache>
                <c:ptCount val="1"/>
                <c:pt idx="0">
                  <c:v>אחוז מצטבר מסך ההשקעה</c:v>
                </c:pt>
              </c:strCache>
            </c:strRef>
          </c:tx>
          <c:spPr>
            <a:solidFill>
              <a:srgbClr val="177990"/>
            </a:solidFill>
            <a:ln w="25400">
              <a:noFill/>
            </a:ln>
            <a:effectLst/>
          </c:spPr>
          <c:cat>
            <c:numRef>
              <c:f>'נתונים ג''-20'!$A$2:$A$6</c:f>
              <c:numCache>
                <c:formatCode>_ * #,##0_ ;_ * \-#,##0_ ;_ * "-"??_ ;_ @_ </c:formatCode>
                <c:ptCount val="5"/>
                <c:pt idx="0">
                  <c:v>5</c:v>
                </c:pt>
                <c:pt idx="1">
                  <c:v>19</c:v>
                </c:pt>
                <c:pt idx="2">
                  <c:v>54</c:v>
                </c:pt>
                <c:pt idx="3">
                  <c:v>216</c:v>
                </c:pt>
                <c:pt idx="4">
                  <c:v>2331</c:v>
                </c:pt>
              </c:numCache>
            </c:numRef>
          </c:cat>
          <c:val>
            <c:numRef>
              <c:f>'נתונים ג''-20'!$B$2:$B$6</c:f>
              <c:numCache>
                <c:formatCode>0</c:formatCode>
                <c:ptCount val="5"/>
                <c:pt idx="0">
                  <c:v>22.99672918933323</c:v>
                </c:pt>
                <c:pt idx="1">
                  <c:v>40.605707153664774</c:v>
                </c:pt>
                <c:pt idx="2">
                  <c:v>60.024423721420931</c:v>
                </c:pt>
                <c:pt idx="3">
                  <c:v>89.409647256203826</c:v>
                </c:pt>
                <c:pt idx="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0E-41F8-85C9-40E660B993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15362904"/>
        <c:axId val="815363560"/>
      </c:areaChart>
      <c:catAx>
        <c:axId val="81536290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he-IL"/>
                  <a:t>מספר חברות</a:t>
                </a:r>
                <a:r>
                  <a:rPr lang="en-US"/>
                  <a:t> </a:t>
                </a:r>
                <a:r>
                  <a:rPr lang="he-IL"/>
                  <a:t> מצטבר</a:t>
                </a:r>
              </a:p>
            </c:rich>
          </c:tx>
          <c:layout>
            <c:manualLayout>
              <c:xMode val="edge"/>
              <c:yMode val="edge"/>
              <c:x val="0.39241666666666664"/>
              <c:y val="0.9103003791192767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he-IL"/>
            </a:p>
          </c:txPr>
        </c:title>
        <c:numFmt formatCode="_ * #,##0_ ;_ * \-#,##0_ ;_ * &quot;-&quot;??_ ;_ @_ 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he-IL"/>
          </a:p>
        </c:txPr>
        <c:crossAx val="815363560"/>
        <c:crosses val="autoZero"/>
        <c:auto val="1"/>
        <c:lblAlgn val="ctr"/>
        <c:lblOffset val="100"/>
        <c:noMultiLvlLbl val="0"/>
      </c:catAx>
      <c:valAx>
        <c:axId val="815363560"/>
        <c:scaling>
          <c:orientation val="minMax"/>
          <c:max val="1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he-IL"/>
                  <a:t>אחוז מצטבר מההשקעות</a:t>
                </a:r>
              </a:p>
            </c:rich>
          </c:tx>
          <c:layout>
            <c:manualLayout>
              <c:xMode val="edge"/>
              <c:yMode val="edge"/>
              <c:x val="0"/>
              <c:y val="2.2330092592592592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he-IL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he-IL"/>
          </a:p>
        </c:txPr>
        <c:crossAx val="815362904"/>
        <c:crosses val="autoZero"/>
        <c:crossBetween val="midCat"/>
        <c:majorUnit val="2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he-IL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053149606299213E-2"/>
          <c:y val="5.0925925925925923E-2"/>
          <c:w val="0.90039129483814528"/>
          <c:h val="0.8677857976086322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'נתונים ג''-21'!$A$2</c:f>
              <c:strCache>
                <c:ptCount val="1"/>
                <c:pt idx="0">
                  <c:v>עסקאות קטנות מ-300 מיליון (ערך מוחלט)</c:v>
                </c:pt>
              </c:strCache>
            </c:strRef>
          </c:tx>
          <c:spPr>
            <a:solidFill>
              <a:srgbClr val="28B6C7"/>
            </a:solidFill>
            <a:ln>
              <a:noFill/>
            </a:ln>
            <a:effectLst/>
          </c:spPr>
          <c:invertIfNegative val="0"/>
          <c:cat>
            <c:numRef>
              <c:f>'[1]נתונים ג''-22'!$B$2:$G$2</c:f>
              <c:numCache>
                <c:formatCode>General</c:formatCode>
                <c:ptCount val="6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</c:numCache>
            </c:numRef>
          </c:cat>
          <c:val>
            <c:numRef>
              <c:f>'נתונים ג''-21'!$B$2:$G$2</c:f>
              <c:numCache>
                <c:formatCode>#,##0</c:formatCode>
                <c:ptCount val="6"/>
                <c:pt idx="0">
                  <c:v>2003656</c:v>
                </c:pt>
                <c:pt idx="1">
                  <c:v>5191989</c:v>
                </c:pt>
                <c:pt idx="2">
                  <c:v>5575646.8399999999</c:v>
                </c:pt>
                <c:pt idx="3">
                  <c:v>5794548</c:v>
                </c:pt>
                <c:pt idx="4">
                  <c:v>7620515</c:v>
                </c:pt>
                <c:pt idx="5" formatCode="_ * #,##0_ ;_ * \-#,##0_ ;_ * &quot;-&quot;??_ ;_ @_ ">
                  <c:v>8890062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01-4B92-80F5-F19C3B3D3195}"/>
            </c:ext>
          </c:extLst>
        </c:ser>
        <c:ser>
          <c:idx val="1"/>
          <c:order val="1"/>
          <c:tx>
            <c:strRef>
              <c:f>'נתונים ג''-21'!$A$3</c:f>
              <c:strCache>
                <c:ptCount val="1"/>
                <c:pt idx="0">
                  <c:v>עסקאות גדולות מ-300 מיליון (ערך מוחלט)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numRef>
              <c:f>'[1]נתונים ג''-22'!$B$2:$G$2</c:f>
              <c:numCache>
                <c:formatCode>General</c:formatCode>
                <c:ptCount val="6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</c:numCache>
            </c:numRef>
          </c:cat>
          <c:val>
            <c:numRef>
              <c:f>'נתונים ג''-21'!$B$3:$G$3</c:f>
              <c:numCache>
                <c:formatCode>#,##0</c:formatCode>
                <c:ptCount val="6"/>
                <c:pt idx="0">
                  <c:v>2091981</c:v>
                </c:pt>
                <c:pt idx="1">
                  <c:v>688272</c:v>
                </c:pt>
                <c:pt idx="2">
                  <c:v>2522521</c:v>
                </c:pt>
                <c:pt idx="3">
                  <c:v>8310435</c:v>
                </c:pt>
                <c:pt idx="4">
                  <c:v>9244919</c:v>
                </c:pt>
                <c:pt idx="5" formatCode="_ * #,##0_ ;_ * \-#,##0_ ;_ * &quot;-&quot;??_ ;_ @_ ">
                  <c:v>1658699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401-4B92-80F5-F19C3B3D31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50345752"/>
        <c:axId val="950341488"/>
      </c:barChart>
      <c:catAx>
        <c:axId val="950345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he-IL"/>
          </a:p>
        </c:txPr>
        <c:crossAx val="950341488"/>
        <c:crosses val="autoZero"/>
        <c:auto val="1"/>
        <c:lblAlgn val="ctr"/>
        <c:lblOffset val="100"/>
        <c:noMultiLvlLbl val="0"/>
      </c:catAx>
      <c:valAx>
        <c:axId val="9503414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he-IL"/>
          </a:p>
        </c:txPr>
        <c:crossAx val="950345752"/>
        <c:crosses val="autoZero"/>
        <c:crossBetween val="between"/>
        <c:dispUnits>
          <c:builtInUnit val="millions"/>
        </c:dispUnits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5000000000000001E-2"/>
          <c:y val="4.1685270110466952E-2"/>
          <c:w val="0.69198256199211805"/>
          <c:h val="0.2066014114198365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he-IL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round/>
    </a:ln>
    <a:effectLst/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he-IL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9004638888888885"/>
          <c:y val="6.8141203703703704E-2"/>
          <c:w val="0.46402194444444445"/>
          <c:h val="0.7813222222222223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'נתונים ג''-22'!$B$1</c:f>
              <c:strCache>
                <c:ptCount val="1"/>
                <c:pt idx="0">
                  <c:v>אחוזים</c:v>
                </c:pt>
              </c:strCache>
            </c:strRef>
          </c:tx>
          <c:spPr>
            <a:solidFill>
              <a:srgbClr val="8BCED6"/>
            </a:solidFill>
            <a:ln>
              <a:noFill/>
            </a:ln>
            <a:effectLst/>
          </c:spPr>
          <c:invertIfNegative val="0"/>
          <c:cat>
            <c:strRef>
              <c:f>'נתונים ג''-22'!$A$2:$A$6</c:f>
              <c:strCache>
                <c:ptCount val="5"/>
                <c:pt idx="0">
                  <c:v>מידע ותקשורת </c:v>
                </c:pt>
                <c:pt idx="1">
                  <c:v>פעילות מקצועית, מדעית וטכנית </c:v>
                </c:pt>
                <c:pt idx="2">
                  <c:v>אמנויות, בידור ופנאי </c:v>
                </c:pt>
                <c:pt idx="3">
                  <c:v>פעילות פיננסית וביטוח </c:v>
                </c:pt>
                <c:pt idx="4">
                  <c:v>כרייה וחציבה </c:v>
                </c:pt>
              </c:strCache>
            </c:strRef>
          </c:cat>
          <c:val>
            <c:numRef>
              <c:f>'נתונים ג''-22'!$B$2:$B$6</c:f>
              <c:numCache>
                <c:formatCode>0</c:formatCode>
                <c:ptCount val="5"/>
                <c:pt idx="0">
                  <c:v>53.19714798733235</c:v>
                </c:pt>
                <c:pt idx="1">
                  <c:v>15.325979989498292</c:v>
                </c:pt>
                <c:pt idx="2">
                  <c:v>12.185468985409756</c:v>
                </c:pt>
                <c:pt idx="3">
                  <c:v>7.4871636583670824</c:v>
                </c:pt>
                <c:pt idx="4">
                  <c:v>4.8746577915643368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56-4AD9-9C0A-9DCF510382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781587304"/>
        <c:axId val="781587960"/>
      </c:barChart>
      <c:catAx>
        <c:axId val="78158730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(גוף)"/>
                <a:ea typeface="+mn-ea"/>
                <a:cs typeface="+mn-cs"/>
              </a:defRPr>
            </a:pPr>
            <a:endParaRPr lang="he-IL"/>
          </a:p>
        </c:txPr>
        <c:crossAx val="781587960"/>
        <c:crosses val="autoZero"/>
        <c:auto val="1"/>
        <c:lblAlgn val="ctr"/>
        <c:lblOffset val="100"/>
        <c:noMultiLvlLbl val="0"/>
      </c:catAx>
      <c:valAx>
        <c:axId val="781587960"/>
        <c:scaling>
          <c:orientation val="minMax"/>
          <c:max val="60"/>
          <c:min val="0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out"/>
        <c:minorTickMark val="none"/>
        <c:tickLblPos val="high"/>
        <c:spPr>
          <a:noFill/>
          <a:ln>
            <a:solidFill>
              <a:schemeClr val="bg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(גוף)"/>
                <a:ea typeface="+mn-ea"/>
                <a:cs typeface="+mn-cs"/>
              </a:defRPr>
            </a:pPr>
            <a:endParaRPr lang="he-IL"/>
          </a:p>
        </c:txPr>
        <c:crossAx val="7815873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round/>
    </a:ln>
    <a:effectLst/>
  </c:spPr>
  <c:txPr>
    <a:bodyPr/>
    <a:lstStyle/>
    <a:p>
      <a:pPr>
        <a:defRPr>
          <a:latin typeface="Arial (גוף)"/>
        </a:defRPr>
      </a:pPr>
      <a:endParaRPr lang="he-IL"/>
    </a:p>
  </c:txPr>
  <c:printSettings>
    <c:headerFooter/>
    <c:pageMargins b="0.75" l="0.7" r="0.7" t="0.75" header="0.3" footer="0.3"/>
    <c:pageSetup/>
  </c:printSettings>
  <c:userShapes r:id="rId3"/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8233611111111105E-2"/>
          <c:y val="5.6805555555555561E-2"/>
          <c:w val="0.87121084864391951"/>
          <c:h val="0.800351388888888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'נתונים ג''-23'!$A$2</c:f>
              <c:strCache>
                <c:ptCount val="1"/>
                <c:pt idx="0">
                  <c:v>השקעות ישירות בחברות הזנק - Start up</c:v>
                </c:pt>
              </c:strCache>
            </c:strRef>
          </c:tx>
          <c:spPr>
            <a:solidFill>
              <a:srgbClr val="177990"/>
            </a:solidFill>
            <a:ln>
              <a:noFill/>
            </a:ln>
            <a:effectLst/>
          </c:spPr>
          <c:invertIfNegative val="0"/>
          <c:cat>
            <c:strRef>
              <c:f>'נתונים ג''-23'!$B$1:$G$1</c:f>
              <c:strCache>
                <c:ptCount val="6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</c:strCache>
            </c:strRef>
          </c:cat>
          <c:val>
            <c:numRef>
              <c:f>'נתונים ג''-23'!$B$2:$G$2</c:f>
              <c:numCache>
                <c:formatCode>_ * #,##0_ ;_ * \-#,##0_ ;_ * "-"??_ ;_ @_ </c:formatCode>
                <c:ptCount val="6"/>
                <c:pt idx="0">
                  <c:v>2347.7420000000002</c:v>
                </c:pt>
                <c:pt idx="1">
                  <c:v>2696.7060000000001</c:v>
                </c:pt>
                <c:pt idx="2">
                  <c:v>2698.547</c:v>
                </c:pt>
                <c:pt idx="3">
                  <c:v>3515.7629999999999</c:v>
                </c:pt>
                <c:pt idx="4">
                  <c:v>4751.049</c:v>
                </c:pt>
                <c:pt idx="5">
                  <c:v>6143.1279999999997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9C-43FD-A5BA-6CEBC239F150}"/>
            </c:ext>
          </c:extLst>
        </c:ser>
        <c:ser>
          <c:idx val="1"/>
          <c:order val="1"/>
          <c:tx>
            <c:strRef>
              <c:f>'נתונים ג''-23'!$A$3</c:f>
              <c:strCache>
                <c:ptCount val="1"/>
                <c:pt idx="0">
                  <c:v>השקעות ישירות בחברות אחרות</c:v>
                </c:pt>
              </c:strCache>
            </c:strRef>
          </c:tx>
          <c:spPr>
            <a:solidFill>
              <a:srgbClr val="28B6C7"/>
            </a:solidFill>
            <a:ln>
              <a:noFill/>
            </a:ln>
            <a:effectLst/>
          </c:spPr>
          <c:invertIfNegative val="0"/>
          <c:cat>
            <c:strRef>
              <c:f>'נתונים ג''-23'!$B$1:$G$1</c:f>
              <c:strCache>
                <c:ptCount val="6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</c:strCache>
            </c:strRef>
          </c:cat>
          <c:val>
            <c:numRef>
              <c:f>'נתונים ג''-23'!$B$3:$G$3</c:f>
              <c:numCache>
                <c:formatCode>_ * #,##0_ ;_ * \-#,##0_ ;_ * "-"??_ ;_ @_ </c:formatCode>
                <c:ptCount val="6"/>
                <c:pt idx="0">
                  <c:v>1747.895</c:v>
                </c:pt>
                <c:pt idx="1">
                  <c:v>3183.5550000000003</c:v>
                </c:pt>
                <c:pt idx="2">
                  <c:v>5399.6208399999996</c:v>
                </c:pt>
                <c:pt idx="3">
                  <c:v>10589.220000000001</c:v>
                </c:pt>
                <c:pt idx="4">
                  <c:v>12114.385000000002</c:v>
                </c:pt>
                <c:pt idx="5">
                  <c:v>4405.6330000000007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A9C-43FD-A5BA-6CEBC239F1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20212800"/>
        <c:axId val="520211160"/>
      </c:barChart>
      <c:catAx>
        <c:axId val="520212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he-IL"/>
          </a:p>
        </c:txPr>
        <c:crossAx val="520211160"/>
        <c:crosses val="autoZero"/>
        <c:auto val="1"/>
        <c:lblAlgn val="ctr"/>
        <c:lblOffset val="100"/>
        <c:noMultiLvlLbl val="0"/>
      </c:catAx>
      <c:valAx>
        <c:axId val="520211160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he-IL"/>
          </a:p>
        </c:txPr>
        <c:crossAx val="520212800"/>
        <c:crosses val="autoZero"/>
        <c:crossBetween val="between"/>
        <c:minorUnit val="1000"/>
        <c:dispUnits>
          <c:builtInUnit val="thousands"/>
        </c:dispUnits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816822301664281E-2"/>
          <c:y val="3.2985391765052226E-2"/>
          <c:w val="0.66720438526066395"/>
          <c:h val="0.2292018518518518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he-IL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he-IL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2955818022747152E-2"/>
          <c:y val="5.4522924411400248E-2"/>
          <c:w val="0.88648862642169723"/>
          <c:h val="0.8392397232873771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'נתונים ג''-3'!$A$3</c:f>
              <c:strCache>
                <c:ptCount val="1"/>
                <c:pt idx="0">
                  <c:v>הון מניות</c:v>
                </c:pt>
              </c:strCache>
            </c:strRef>
          </c:tx>
          <c:spPr>
            <a:solidFill>
              <a:srgbClr val="28B6C7"/>
            </a:solidFill>
            <a:ln>
              <a:noFill/>
            </a:ln>
            <a:effectLst/>
          </c:spPr>
          <c:invertIfNegative val="0"/>
          <c:dLbls>
            <c:dLbl>
              <c:idx val="8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18E-436D-B1BB-B0A1D1824502}"/>
                </c:ext>
              </c:extLst>
            </c:dLbl>
            <c:dLbl>
              <c:idx val="9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18E-436D-B1BB-B0A1D182450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he-IL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'נתונים ג''-3'!$B$1:$K$1</c:f>
              <c:strCach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strCache>
            </c:strRef>
          </c:cat>
          <c:val>
            <c:numRef>
              <c:f>'נתונים ג''-3'!$B$3:$K$3</c:f>
              <c:numCache>
                <c:formatCode>#,##0</c:formatCode>
                <c:ptCount val="10"/>
                <c:pt idx="0">
                  <c:v>53209.462</c:v>
                </c:pt>
                <c:pt idx="1">
                  <c:v>57608.578000000001</c:v>
                </c:pt>
                <c:pt idx="2">
                  <c:v>60232.63</c:v>
                </c:pt>
                <c:pt idx="3">
                  <c:v>66993.372000000003</c:v>
                </c:pt>
                <c:pt idx="4">
                  <c:v>68709.97</c:v>
                </c:pt>
                <c:pt idx="5">
                  <c:v>70572.72</c:v>
                </c:pt>
                <c:pt idx="6">
                  <c:v>81911.688999999998</c:v>
                </c:pt>
                <c:pt idx="7">
                  <c:v>86136.94</c:v>
                </c:pt>
                <c:pt idx="8">
                  <c:v>91497.197</c:v>
                </c:pt>
                <c:pt idx="9">
                  <c:v>97081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25-4830-A695-EE71440F8E1F}"/>
            </c:ext>
          </c:extLst>
        </c:ser>
        <c:ser>
          <c:idx val="2"/>
          <c:order val="1"/>
          <c:tx>
            <c:strRef>
              <c:f>'נתונים ג''-3'!$A$4</c:f>
              <c:strCache>
                <c:ptCount val="1"/>
                <c:pt idx="0">
                  <c:v>הלוואות בעלים</c:v>
                </c:pt>
              </c:strCache>
            </c:strRef>
          </c:tx>
          <c:spPr>
            <a:solidFill>
              <a:srgbClr val="AEDCE0"/>
            </a:solidFill>
            <a:ln>
              <a:noFill/>
            </a:ln>
            <a:effectLst/>
          </c:spPr>
          <c:invertIfNegative val="0"/>
          <c:dLbls>
            <c:dLbl>
              <c:idx val="8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18E-436D-B1BB-B0A1D1824502}"/>
                </c:ext>
              </c:extLst>
            </c:dLbl>
            <c:dLbl>
              <c:idx val="9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18E-436D-B1BB-B0A1D182450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he-IL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'נתונים ג''-3'!$B$1:$K$1</c:f>
              <c:strCach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strCache>
            </c:strRef>
          </c:cat>
          <c:val>
            <c:numRef>
              <c:f>'נתונים ג''-3'!$B$4:$K$4</c:f>
              <c:numCache>
                <c:formatCode>#,##0</c:formatCode>
                <c:ptCount val="10"/>
                <c:pt idx="0">
                  <c:v>14683.355</c:v>
                </c:pt>
                <c:pt idx="1">
                  <c:v>14568.102000000001</c:v>
                </c:pt>
                <c:pt idx="2">
                  <c:v>12332.022000000001</c:v>
                </c:pt>
                <c:pt idx="3">
                  <c:v>10751.712</c:v>
                </c:pt>
                <c:pt idx="4">
                  <c:v>10301.014999999999</c:v>
                </c:pt>
                <c:pt idx="5">
                  <c:v>14122.591</c:v>
                </c:pt>
                <c:pt idx="6">
                  <c:v>12721.165000000001</c:v>
                </c:pt>
                <c:pt idx="7">
                  <c:v>14123.24</c:v>
                </c:pt>
                <c:pt idx="8">
                  <c:v>12008.665999999999</c:v>
                </c:pt>
                <c:pt idx="9">
                  <c:v>13303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F25-4830-A695-EE71440F8E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9"/>
        <c:overlap val="100"/>
        <c:axId val="712067800"/>
        <c:axId val="712068784"/>
      </c:barChart>
      <c:catAx>
        <c:axId val="712067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he-IL"/>
          </a:p>
        </c:txPr>
        <c:crossAx val="712068784"/>
        <c:crosses val="autoZero"/>
        <c:auto val="1"/>
        <c:lblAlgn val="ctr"/>
        <c:lblOffset val="100"/>
        <c:noMultiLvlLbl val="0"/>
      </c:catAx>
      <c:valAx>
        <c:axId val="712068784"/>
        <c:scaling>
          <c:orientation val="minMax"/>
          <c:max val="12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he-IL"/>
          </a:p>
        </c:txPr>
        <c:crossAx val="712067800"/>
        <c:crosses val="autoZero"/>
        <c:crossBetween val="between"/>
        <c:majorUnit val="20000"/>
        <c:minorUnit val="1000"/>
        <c:dispUnits>
          <c:builtInUnit val="thousands"/>
        </c:dispUnits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8.2372419236517752E-2"/>
          <c:y val="6.4590880107615434E-2"/>
          <c:w val="0.58118307086614174"/>
          <c:h val="0.1183401145488784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he-IL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he-IL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0453888888888894E-2"/>
          <c:y val="4.6578703703703705E-2"/>
          <c:w val="0.91477330039627403"/>
          <c:h val="0.83205004885101796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'נתונים ג''-4'!$A$2</c:f>
              <c:strCache>
                <c:ptCount val="1"/>
                <c:pt idx="0">
                  <c:v>השקעות חדשות</c:v>
                </c:pt>
              </c:strCache>
            </c:strRef>
          </c:tx>
          <c:spPr>
            <a:solidFill>
              <a:srgbClr val="8BCED6"/>
            </a:solidFill>
            <a:ln>
              <a:noFill/>
            </a:ln>
            <a:effectLst/>
          </c:spPr>
          <c:invertIfNegative val="0"/>
          <c:dLbls>
            <c:dLbl>
              <c:idx val="8"/>
              <c:tx>
                <c:rich>
                  <a:bodyPr/>
                  <a:lstStyle/>
                  <a:p>
                    <a:r>
                      <a:rPr lang="en-US"/>
                      <a:t>2.0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FBC-4AE8-9308-9B5F4D002E12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r>
                      <a:rPr lang="en-US"/>
                      <a:t>1.6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FBC-4AE8-9308-9B5F4D002E1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(גוף)"/>
                    <a:ea typeface="+mn-ea"/>
                    <a:cs typeface="+mn-cs"/>
                  </a:defRPr>
                </a:pPr>
                <a:endParaRPr lang="he-IL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'נתונים ג''-4'!$B$1:$K$1</c:f>
              <c:strCach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strCache>
            </c:strRef>
          </c:cat>
          <c:val>
            <c:numRef>
              <c:f>'נתונים ג''-4'!$B$2:$K$2</c:f>
              <c:numCache>
                <c:formatCode>_ * #,##0_ ;_ * \-#,##0_ ;_ * "-"??_ ;_ @_ </c:formatCode>
                <c:ptCount val="10"/>
                <c:pt idx="0">
                  <c:v>2418.192</c:v>
                </c:pt>
                <c:pt idx="1">
                  <c:v>4133.2939999999999</c:v>
                </c:pt>
                <c:pt idx="2">
                  <c:v>98.061999999999898</c:v>
                </c:pt>
                <c:pt idx="3">
                  <c:v>1557.5320000000002</c:v>
                </c:pt>
                <c:pt idx="4">
                  <c:v>1414.1639999999998</c:v>
                </c:pt>
                <c:pt idx="5">
                  <c:v>980.28799999999956</c:v>
                </c:pt>
                <c:pt idx="6">
                  <c:v>10083.695</c:v>
                </c:pt>
                <c:pt idx="7">
                  <c:v>322.44799999999987</c:v>
                </c:pt>
                <c:pt idx="8">
                  <c:v>1956.9780000000001</c:v>
                </c:pt>
                <c:pt idx="9">
                  <c:v>1624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FBC-4AE8-9308-9B5F4D002E12}"/>
            </c:ext>
          </c:extLst>
        </c:ser>
        <c:ser>
          <c:idx val="2"/>
          <c:order val="1"/>
          <c:tx>
            <c:strRef>
              <c:f>'נתונים ג''-4'!$A$3</c:f>
              <c:strCache>
                <c:ptCount val="1"/>
                <c:pt idx="0">
                  <c:v>רווחים צבורים</c:v>
                </c:pt>
              </c:strCache>
            </c:strRef>
          </c:tx>
          <c:spPr>
            <a:solidFill>
              <a:srgbClr val="177990"/>
            </a:solidFill>
            <a:ln>
              <a:noFill/>
            </a:ln>
            <a:effectLst/>
          </c:spPr>
          <c:invertIfNegative val="0"/>
          <c:dLbls>
            <c:dLbl>
              <c:idx val="8"/>
              <c:tx>
                <c:rich>
                  <a:bodyPr/>
                  <a:lstStyle/>
                  <a:p>
                    <a:r>
                      <a:rPr lang="en-US">
                        <a:solidFill>
                          <a:schemeClr val="bg1"/>
                        </a:solidFill>
                      </a:rPr>
                      <a:t>4.5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FBC-4AE8-9308-9B5F4D002E12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r>
                      <a:rPr lang="en-US"/>
                      <a:t>3.8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FBC-4AE8-9308-9B5F4D002E1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Arial (גוף)"/>
                    <a:ea typeface="+mn-ea"/>
                    <a:cs typeface="+mn-cs"/>
                  </a:defRPr>
                </a:pPr>
                <a:endParaRPr lang="he-IL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'נתונים ג''-4'!$B$1:$K$1</c:f>
              <c:strCach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strCache>
            </c:strRef>
          </c:cat>
          <c:val>
            <c:numRef>
              <c:f>'נתונים ג''-4'!$B$3:$K$3</c:f>
              <c:numCache>
                <c:formatCode>_ * #,##0_ ;_ * \-#,##0_ ;_ * "-"??_ ;_ @_ </c:formatCode>
                <c:ptCount val="10"/>
                <c:pt idx="0">
                  <c:v>2611</c:v>
                </c:pt>
                <c:pt idx="1">
                  <c:v>2827</c:v>
                </c:pt>
                <c:pt idx="2">
                  <c:v>2911</c:v>
                </c:pt>
                <c:pt idx="3">
                  <c:v>2706</c:v>
                </c:pt>
                <c:pt idx="4">
                  <c:v>3082</c:v>
                </c:pt>
                <c:pt idx="5">
                  <c:v>4468</c:v>
                </c:pt>
                <c:pt idx="6">
                  <c:v>4419</c:v>
                </c:pt>
                <c:pt idx="7">
                  <c:v>3317</c:v>
                </c:pt>
                <c:pt idx="8">
                  <c:v>4467</c:v>
                </c:pt>
                <c:pt idx="9">
                  <c:v>3839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FBC-4AE8-9308-9B5F4D002E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653594536"/>
        <c:axId val="653596176"/>
      </c:barChart>
      <c:catAx>
        <c:axId val="653594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(גוף)"/>
                <a:ea typeface="+mn-ea"/>
                <a:cs typeface="+mn-cs"/>
              </a:defRPr>
            </a:pPr>
            <a:endParaRPr lang="he-IL"/>
          </a:p>
        </c:txPr>
        <c:crossAx val="653596176"/>
        <c:crosses val="autoZero"/>
        <c:auto val="1"/>
        <c:lblAlgn val="ctr"/>
        <c:lblOffset val="100"/>
        <c:noMultiLvlLbl val="0"/>
      </c:catAx>
      <c:valAx>
        <c:axId val="653596176"/>
        <c:scaling>
          <c:orientation val="minMax"/>
          <c:max val="17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 * #,##0_ ;_ * \-#,##0_ ;_ * &quot;-&quot;??_ ;_ @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(גוף)"/>
                <a:ea typeface="+mn-ea"/>
                <a:cs typeface="+mn-cs"/>
              </a:defRPr>
            </a:pPr>
            <a:endParaRPr lang="he-IL"/>
          </a:p>
        </c:txPr>
        <c:crossAx val="653594536"/>
        <c:crosses val="autoZero"/>
        <c:crossBetween val="between"/>
        <c:dispUnits>
          <c:builtInUnit val="thousands"/>
        </c:dispUnits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6.1563980050918982E-2"/>
          <c:y val="2.095896567220935E-2"/>
          <c:w val="0.64064171869005682"/>
          <c:h val="7.98152777777777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 (גוף)"/>
              <a:ea typeface="+mn-ea"/>
              <a:cs typeface="+mn-cs"/>
            </a:defRPr>
          </a:pPr>
          <a:endParaRPr lang="he-IL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round/>
    </a:ln>
    <a:effectLst/>
  </c:spPr>
  <c:txPr>
    <a:bodyPr/>
    <a:lstStyle/>
    <a:p>
      <a:pPr>
        <a:defRPr>
          <a:latin typeface="Arial (גוף)"/>
        </a:defRPr>
      </a:pPr>
      <a:endParaRPr lang="he-IL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9539166666666665E-2"/>
          <c:y val="8.1949999999999995E-2"/>
          <c:w val="0.89191750000000003"/>
          <c:h val="0.74032790421745232"/>
        </c:manualLayout>
      </c:layout>
      <c:lineChart>
        <c:grouping val="standard"/>
        <c:varyColors val="0"/>
        <c:ser>
          <c:idx val="2"/>
          <c:order val="0"/>
          <c:tx>
            <c:strRef>
              <c:f>'נתונים ג''-5'!$A$3</c:f>
              <c:strCache>
                <c:ptCount val="1"/>
                <c:pt idx="0">
                  <c:v>הון מניות</c:v>
                </c:pt>
              </c:strCache>
            </c:strRef>
          </c:tx>
          <c:spPr>
            <a:ln w="28575" cap="rnd">
              <a:solidFill>
                <a:srgbClr val="8BCED6"/>
              </a:solidFill>
              <a:round/>
            </a:ln>
            <a:effectLst/>
          </c:spPr>
          <c:marker>
            <c:symbol val="none"/>
          </c:marker>
          <c:dLbls>
            <c:dLbl>
              <c:idx val="8"/>
              <c:layout>
                <c:manualLayout>
                  <c:x val="-6.347561984467405E-2"/>
                  <c:y val="-8.24997952767352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A8A-4919-828D-A20A846D6BDF}"/>
                </c:ext>
              </c:extLst>
            </c:dLbl>
            <c:dLbl>
              <c:idx val="9"/>
              <c:layout>
                <c:manualLayout>
                  <c:x val="-2.46621454026749E-2"/>
                  <c:y val="-4.61496844501409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A8A-4919-828D-A20A846D6BDF}"/>
                </c:ext>
              </c:extLst>
            </c:dLbl>
            <c:spPr>
              <a:noFill/>
              <a:ln>
                <a:solidFill>
                  <a:srgbClr val="177990"/>
                </a:solidFill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(גוף)"/>
                    <a:ea typeface="+mn-ea"/>
                    <a:cs typeface="+mn-cs"/>
                  </a:defRPr>
                </a:pPr>
                <a:endParaRPr lang="he-IL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'נתונים ג''-5'!$B$1:$K$1</c:f>
              <c:strCach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strCache>
            </c:strRef>
          </c:cat>
          <c:val>
            <c:numRef>
              <c:f>'נתונים ג''-5'!$B$3:$K$3</c:f>
              <c:numCache>
                <c:formatCode>#,##0</c:formatCode>
                <c:ptCount val="10"/>
                <c:pt idx="0">
                  <c:v>33827.938000000002</c:v>
                </c:pt>
                <c:pt idx="1">
                  <c:v>33092.584999999999</c:v>
                </c:pt>
                <c:pt idx="2">
                  <c:v>41590.769</c:v>
                </c:pt>
                <c:pt idx="3">
                  <c:v>56166.195</c:v>
                </c:pt>
                <c:pt idx="4">
                  <c:v>60415.364000000001</c:v>
                </c:pt>
                <c:pt idx="5">
                  <c:v>60621.101000000002</c:v>
                </c:pt>
                <c:pt idx="6">
                  <c:v>61779.330999999998</c:v>
                </c:pt>
                <c:pt idx="7">
                  <c:v>78224.236000000004</c:v>
                </c:pt>
                <c:pt idx="8">
                  <c:v>77649.356</c:v>
                </c:pt>
                <c:pt idx="9">
                  <c:v>99573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A8A-4919-828D-A20A846D6BDF}"/>
            </c:ext>
          </c:extLst>
        </c:ser>
        <c:ser>
          <c:idx val="3"/>
          <c:order val="1"/>
          <c:tx>
            <c:strRef>
              <c:f>'נתונים ג''-5'!$A$4</c:f>
              <c:strCache>
                <c:ptCount val="1"/>
                <c:pt idx="0">
                  <c:v>אג"ח סחירות</c:v>
                </c:pt>
              </c:strCache>
            </c:strRef>
          </c:tx>
          <c:spPr>
            <a:ln w="28575" cap="rnd">
              <a:solidFill>
                <a:srgbClr val="177990"/>
              </a:solidFill>
              <a:round/>
            </a:ln>
            <a:effectLst/>
          </c:spPr>
          <c:marker>
            <c:symbol val="none"/>
          </c:marker>
          <c:dLbls>
            <c:dLbl>
              <c:idx val="8"/>
              <c:layout>
                <c:manualLayout>
                  <c:x val="-3.5277777777777776E-2"/>
                  <c:y val="5.87962962962962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A8A-4919-828D-A20A846D6BDF}"/>
                </c:ext>
              </c:extLst>
            </c:dLbl>
            <c:dLbl>
              <c:idx val="9"/>
              <c:layout>
                <c:manualLayout>
                  <c:x val="-1.0583333333333333E-2"/>
                  <c:y val="5.87962962962962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A8A-4919-828D-A20A846D6BDF}"/>
                </c:ext>
              </c:extLst>
            </c:dLbl>
            <c:spPr>
              <a:noFill/>
              <a:ln>
                <a:solidFill>
                  <a:srgbClr val="177990"/>
                </a:solidFill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(גוף)"/>
                    <a:ea typeface="+mn-ea"/>
                    <a:cs typeface="+mn-cs"/>
                  </a:defRPr>
                </a:pPr>
                <a:endParaRPr lang="he-IL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'נתונים ג''-5'!$B$1:$K$1</c:f>
              <c:strCach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strCache>
            </c:strRef>
          </c:cat>
          <c:val>
            <c:numRef>
              <c:f>'נתונים ג''-5'!$B$4:$K$4</c:f>
              <c:numCache>
                <c:formatCode>#,##0</c:formatCode>
                <c:ptCount val="10"/>
                <c:pt idx="0">
                  <c:v>28412.19</c:v>
                </c:pt>
                <c:pt idx="1">
                  <c:v>29272.682000000001</c:v>
                </c:pt>
                <c:pt idx="2">
                  <c:v>34535.707999999999</c:v>
                </c:pt>
                <c:pt idx="3">
                  <c:v>39353.472999999998</c:v>
                </c:pt>
                <c:pt idx="4">
                  <c:v>45757.894</c:v>
                </c:pt>
                <c:pt idx="5">
                  <c:v>53480.796000000002</c:v>
                </c:pt>
                <c:pt idx="6">
                  <c:v>57368.678999999996</c:v>
                </c:pt>
                <c:pt idx="7">
                  <c:v>64765.974000000002</c:v>
                </c:pt>
                <c:pt idx="8">
                  <c:v>64054.856</c:v>
                </c:pt>
                <c:pt idx="9">
                  <c:v>71539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A8A-4919-828D-A20A846D6B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60314408"/>
        <c:axId val="660312768"/>
        <c:extLst/>
      </c:lineChart>
      <c:catAx>
        <c:axId val="660314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(גוף)"/>
                <a:ea typeface="+mn-ea"/>
                <a:cs typeface="+mn-cs"/>
              </a:defRPr>
            </a:pPr>
            <a:endParaRPr lang="he-IL"/>
          </a:p>
        </c:txPr>
        <c:crossAx val="660312768"/>
        <c:crosses val="autoZero"/>
        <c:auto val="1"/>
        <c:lblAlgn val="ctr"/>
        <c:lblOffset val="100"/>
        <c:noMultiLvlLbl val="0"/>
      </c:catAx>
      <c:valAx>
        <c:axId val="660312768"/>
        <c:scaling>
          <c:orientation val="minMax"/>
          <c:max val="12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(גוף)"/>
                <a:ea typeface="+mn-ea"/>
                <a:cs typeface="+mn-cs"/>
              </a:defRPr>
            </a:pPr>
            <a:endParaRPr lang="he-IL"/>
          </a:p>
        </c:txPr>
        <c:crossAx val="660314408"/>
        <c:crosses val="autoZero"/>
        <c:crossBetween val="between"/>
        <c:dispUnits>
          <c:builtInUnit val="thousands"/>
        </c:dispUnits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2648619856036791"/>
          <c:y val="6.0655592901577349E-2"/>
          <c:w val="0.55176797385349219"/>
          <c:h val="0.1534907407407407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 (גוף)"/>
              <a:ea typeface="+mn-ea"/>
              <a:cs typeface="+mn-cs"/>
            </a:defRPr>
          </a:pPr>
          <a:endParaRPr lang="he-IL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round/>
    </a:ln>
    <a:effectLst/>
  </c:spPr>
  <c:txPr>
    <a:bodyPr/>
    <a:lstStyle/>
    <a:p>
      <a:pPr>
        <a:defRPr>
          <a:latin typeface="Arial (גוף)"/>
        </a:defRPr>
      </a:pPr>
      <a:endParaRPr lang="he-IL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7386482939632545E-2"/>
          <c:y val="0.13425925925925927"/>
          <c:w val="0.8364606299212598"/>
          <c:h val="0.6457235682044628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'נתונים ג''-6'!$B$1</c:f>
              <c:strCache>
                <c:ptCount val="1"/>
                <c:pt idx="0">
                  <c:v>שינויי מחיר</c:v>
                </c:pt>
              </c:strCache>
            </c:strRef>
          </c:tx>
          <c:spPr>
            <a:solidFill>
              <a:srgbClr val="177990"/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19.3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BE6-4B94-BCE1-C1211859067B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4.5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BE6-4B94-BCE1-C1211859067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Arial (גוף)"/>
                    <a:ea typeface="+mn-ea"/>
                    <a:cs typeface="+mn-cs"/>
                  </a:defRPr>
                </a:pPr>
                <a:endParaRPr lang="he-I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'נתונים ג''-6'!$A$2:$A$3</c:f>
              <c:strCache>
                <c:ptCount val="2"/>
                <c:pt idx="0">
                  <c:v>מניות</c:v>
                </c:pt>
                <c:pt idx="1">
                  <c:v>אג"ח</c:v>
                </c:pt>
              </c:strCache>
            </c:strRef>
          </c:cat>
          <c:val>
            <c:numRef>
              <c:f>'נתונים ג''-6'!$B$2:$B$3</c:f>
              <c:numCache>
                <c:formatCode>General</c:formatCode>
                <c:ptCount val="2"/>
                <c:pt idx="0">
                  <c:v>19254</c:v>
                </c:pt>
                <c:pt idx="1">
                  <c:v>4544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A3F-42CB-82F8-F40F4BBA6112}"/>
            </c:ext>
          </c:extLst>
        </c:ser>
        <c:ser>
          <c:idx val="1"/>
          <c:order val="1"/>
          <c:tx>
            <c:strRef>
              <c:f>'נתונים ג''-6'!$C$1</c:f>
              <c:strCache>
                <c:ptCount val="1"/>
                <c:pt idx="0">
                  <c:v>תנועה נטו</c:v>
                </c:pt>
              </c:strCache>
            </c:strRef>
          </c:tx>
          <c:spPr>
            <a:solidFill>
              <a:srgbClr val="8BCED6"/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2.9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BE6-4B94-BCE1-C1211859067B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3.7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BE6-4B94-BCE1-C1211859067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(גוף)"/>
                    <a:ea typeface="+mn-ea"/>
                    <a:cs typeface="+mn-cs"/>
                  </a:defRPr>
                </a:pPr>
                <a:endParaRPr lang="he-I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'נתונים ג''-6'!$A$2:$A$3</c:f>
              <c:strCache>
                <c:ptCount val="2"/>
                <c:pt idx="0">
                  <c:v>מניות</c:v>
                </c:pt>
                <c:pt idx="1">
                  <c:v>אג"ח</c:v>
                </c:pt>
              </c:strCache>
            </c:strRef>
          </c:cat>
          <c:val>
            <c:numRef>
              <c:f>'נתונים ג''-6'!$C$2:$C$3</c:f>
              <c:numCache>
                <c:formatCode>General</c:formatCode>
                <c:ptCount val="2"/>
                <c:pt idx="0">
                  <c:v>2913</c:v>
                </c:pt>
                <c:pt idx="1">
                  <c:v>3676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A3F-42CB-82F8-F40F4BBA61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74488488"/>
        <c:axId val="774485536"/>
      </c:barChart>
      <c:catAx>
        <c:axId val="774488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(גוף)"/>
                <a:ea typeface="+mn-ea"/>
                <a:cs typeface="+mn-cs"/>
              </a:defRPr>
            </a:pPr>
            <a:endParaRPr lang="he-IL"/>
          </a:p>
        </c:txPr>
        <c:crossAx val="774485536"/>
        <c:crosses val="autoZero"/>
        <c:auto val="1"/>
        <c:lblAlgn val="ctr"/>
        <c:lblOffset val="100"/>
        <c:noMultiLvlLbl val="0"/>
      </c:catAx>
      <c:valAx>
        <c:axId val="7744855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(גוף)"/>
                <a:ea typeface="+mn-ea"/>
                <a:cs typeface="+mn-cs"/>
              </a:defRPr>
            </a:pPr>
            <a:endParaRPr lang="he-IL"/>
          </a:p>
        </c:txPr>
        <c:crossAx val="774488488"/>
        <c:crosses val="autoZero"/>
        <c:crossBetween val="between"/>
        <c:dispUnits>
          <c:builtInUnit val="thousands"/>
        </c:dispUnits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5801919029610215"/>
          <c:y val="3.6405661110418874E-2"/>
          <c:w val="0.55007618584135065"/>
          <c:h val="7.81255468066491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 (גוף)"/>
              <a:ea typeface="+mn-ea"/>
              <a:cs typeface="+mn-cs"/>
            </a:defRPr>
          </a:pPr>
          <a:endParaRPr lang="he-IL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round/>
    </a:ln>
    <a:effectLst/>
  </c:spPr>
  <c:txPr>
    <a:bodyPr/>
    <a:lstStyle/>
    <a:p>
      <a:pPr>
        <a:defRPr>
          <a:latin typeface="Arial (גוף)"/>
        </a:defRPr>
      </a:pPr>
      <a:endParaRPr lang="he-IL"/>
    </a:p>
  </c:txPr>
  <c:printSettings>
    <c:headerFooter/>
    <c:pageMargins b="0.75" l="0.7" r="0.7" t="0.75" header="0.3" footer="0.3"/>
    <c:pageSetup/>
  </c:printSettings>
  <c:userShapes r:id="rId3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3346451433049828"/>
          <c:y val="0.14506481481481481"/>
          <c:w val="0.72613468406629533"/>
          <c:h val="0.7175185185185185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'נתונים ג''-7'!$A$2</c:f>
              <c:strCache>
                <c:ptCount val="1"/>
                <c:pt idx="0">
                  <c:v>הון מניות</c:v>
                </c:pt>
              </c:strCache>
            </c:strRef>
          </c:tx>
          <c:spPr>
            <a:solidFill>
              <a:srgbClr val="177990"/>
            </a:solidFill>
            <a:ln>
              <a:noFill/>
            </a:ln>
            <a:effectLst/>
          </c:spPr>
          <c:invertIfNegative val="0"/>
          <c:cat>
            <c:strRef>
              <c:f>'נתונים ג''-7'!$B$1:$E$1</c:f>
              <c:strCache>
                <c:ptCount val="4"/>
                <c:pt idx="0">
                  <c:v>מגזר עסקי</c:v>
                </c:pt>
                <c:pt idx="1">
                  <c:v>גופים מוסדיים</c:v>
                </c:pt>
                <c:pt idx="2">
                  <c:v> משקי הבית</c:v>
                </c:pt>
                <c:pt idx="3">
                  <c:v>בנקים</c:v>
                </c:pt>
              </c:strCache>
            </c:strRef>
          </c:cat>
          <c:val>
            <c:numRef>
              <c:f>'נתונים ג''-7'!$B$2:$E$2</c:f>
              <c:numCache>
                <c:formatCode>#,##0</c:formatCode>
                <c:ptCount val="4"/>
                <c:pt idx="0">
                  <c:v>-67.799000000000007</c:v>
                </c:pt>
                <c:pt idx="1">
                  <c:v>2035.8019999999999</c:v>
                </c:pt>
                <c:pt idx="2">
                  <c:v>941</c:v>
                </c:pt>
                <c:pt idx="3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8C-4FF5-A6CC-CBA460DB02BB}"/>
            </c:ext>
          </c:extLst>
        </c:ser>
        <c:ser>
          <c:idx val="1"/>
          <c:order val="1"/>
          <c:tx>
            <c:strRef>
              <c:f>'נתונים ג''-7'!$A$3</c:f>
              <c:strCache>
                <c:ptCount val="1"/>
                <c:pt idx="0">
                  <c:v>אג"ח סחירות</c:v>
                </c:pt>
              </c:strCache>
            </c:strRef>
          </c:tx>
          <c:spPr>
            <a:solidFill>
              <a:srgbClr val="AEDCE0"/>
            </a:solidFill>
            <a:ln>
              <a:noFill/>
            </a:ln>
            <a:effectLst/>
          </c:spPr>
          <c:invertIfNegative val="0"/>
          <c:cat>
            <c:strRef>
              <c:f>'נתונים ג''-7'!$B$1:$E$1</c:f>
              <c:strCache>
                <c:ptCount val="4"/>
                <c:pt idx="0">
                  <c:v>מגזר עסקי</c:v>
                </c:pt>
                <c:pt idx="1">
                  <c:v>גופים מוסדיים</c:v>
                </c:pt>
                <c:pt idx="2">
                  <c:v> משקי הבית</c:v>
                </c:pt>
                <c:pt idx="3">
                  <c:v>בנקים</c:v>
                </c:pt>
              </c:strCache>
            </c:strRef>
          </c:cat>
          <c:val>
            <c:numRef>
              <c:f>'נתונים ג''-7'!$B$3:$E$3</c:f>
              <c:numCache>
                <c:formatCode>#,##0</c:formatCode>
                <c:ptCount val="4"/>
                <c:pt idx="0">
                  <c:v>-949.63800000000003</c:v>
                </c:pt>
                <c:pt idx="1">
                  <c:v>406.96100000000001</c:v>
                </c:pt>
                <c:pt idx="2">
                  <c:v>1247.2260000000001</c:v>
                </c:pt>
                <c:pt idx="3">
                  <c:v>2971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A8C-4FF5-A6CC-CBA460DB02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740604384"/>
        <c:axId val="740608648"/>
      </c:barChart>
      <c:catAx>
        <c:axId val="74060438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(גוף)"/>
                <a:ea typeface="+mn-ea"/>
                <a:cs typeface="+mn-cs"/>
              </a:defRPr>
            </a:pPr>
            <a:endParaRPr lang="he-IL"/>
          </a:p>
        </c:txPr>
        <c:crossAx val="740608648"/>
        <c:crosses val="autoZero"/>
        <c:auto val="1"/>
        <c:lblAlgn val="ctr"/>
        <c:lblOffset val="100"/>
        <c:noMultiLvlLbl val="0"/>
      </c:catAx>
      <c:valAx>
        <c:axId val="740608648"/>
        <c:scaling>
          <c:orientation val="minMax"/>
          <c:max val="3000"/>
          <c:min val="-1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(גוף)"/>
                <a:ea typeface="+mn-ea"/>
                <a:cs typeface="+mn-cs"/>
              </a:defRPr>
            </a:pPr>
            <a:endParaRPr lang="he-IL"/>
          </a:p>
        </c:txPr>
        <c:crossAx val="740604384"/>
        <c:crosses val="autoZero"/>
        <c:crossBetween val="between"/>
        <c:majorUnit val="1000"/>
        <c:dispUnits>
          <c:builtInUnit val="thousands"/>
        </c:dispUnits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4361027777777777"/>
          <c:y val="2.8470135595068422E-2"/>
          <c:w val="0.5154266666666667"/>
          <c:h val="9.826990740740740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 (גוף)"/>
              <a:ea typeface="+mn-ea"/>
              <a:cs typeface="+mn-cs"/>
            </a:defRPr>
          </a:pPr>
          <a:endParaRPr lang="he-IL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round/>
    </a:ln>
    <a:effectLst/>
  </c:spPr>
  <c:txPr>
    <a:bodyPr/>
    <a:lstStyle/>
    <a:p>
      <a:pPr>
        <a:defRPr>
          <a:latin typeface="Arial (גוף)"/>
        </a:defRPr>
      </a:pPr>
      <a:endParaRPr lang="he-IL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177990"/>
            </a:solidFill>
            <a:ln>
              <a:noFill/>
            </a:ln>
            <a:effectLst/>
          </c:spPr>
          <c:invertIfNegative val="0"/>
          <c:cat>
            <c:strRef>
              <c:f>'נתונים ג''-8'!$A$2:$A$5</c:f>
              <c:strCache>
                <c:ptCount val="4"/>
                <c:pt idx="0">
                  <c:v>נכסים אחרים</c:v>
                </c:pt>
                <c:pt idx="1">
                  <c:v>אשראי לקוחות</c:v>
                </c:pt>
                <c:pt idx="2">
                  <c:v>הלוואות</c:v>
                </c:pt>
                <c:pt idx="3">
                  <c:v>פיקדונות בחו"ל</c:v>
                </c:pt>
              </c:strCache>
            </c:strRef>
          </c:cat>
          <c:val>
            <c:numRef>
              <c:f>'נתונים ג''-8'!$B$2:$B$5</c:f>
              <c:numCache>
                <c:formatCode>#,##0</c:formatCode>
                <c:ptCount val="4"/>
                <c:pt idx="0">
                  <c:v>6010</c:v>
                </c:pt>
                <c:pt idx="1">
                  <c:v>3452</c:v>
                </c:pt>
                <c:pt idx="2">
                  <c:v>2427</c:v>
                </c:pt>
                <c:pt idx="3">
                  <c:v>-1774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41-4859-AB8F-52B3C7D283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652390096"/>
        <c:axId val="652388456"/>
      </c:barChart>
      <c:catAx>
        <c:axId val="6523900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(גוף)"/>
                <a:ea typeface="+mn-ea"/>
                <a:cs typeface="+mn-cs"/>
              </a:defRPr>
            </a:pPr>
            <a:endParaRPr lang="he-IL"/>
          </a:p>
        </c:txPr>
        <c:crossAx val="652388456"/>
        <c:crosses val="autoZero"/>
        <c:auto val="1"/>
        <c:lblAlgn val="ctr"/>
        <c:lblOffset val="100"/>
        <c:noMultiLvlLbl val="0"/>
      </c:catAx>
      <c:valAx>
        <c:axId val="652388456"/>
        <c:scaling>
          <c:orientation val="minMax"/>
          <c:max val="6000"/>
          <c:min val="-2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(גוף)"/>
                <a:ea typeface="+mn-ea"/>
                <a:cs typeface="+mn-cs"/>
              </a:defRPr>
            </a:pPr>
            <a:endParaRPr lang="he-IL"/>
          </a:p>
        </c:txPr>
        <c:crossAx val="652390096"/>
        <c:crosses val="autoZero"/>
        <c:crossBetween val="between"/>
        <c:dispUnits>
          <c:builtInUnit val="thousands"/>
        </c:dispUnits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round/>
    </a:ln>
    <a:effectLst/>
  </c:spPr>
  <c:txPr>
    <a:bodyPr/>
    <a:lstStyle/>
    <a:p>
      <a:pPr>
        <a:defRPr>
          <a:latin typeface="Arial (גוף)"/>
        </a:defRPr>
      </a:pPr>
      <a:endParaRPr lang="he-IL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9466426071741033"/>
          <c:y val="5.0925925925925923E-2"/>
          <c:w val="0.74944685039370074"/>
          <c:h val="0.6604708333333333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59BFCB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59BFCB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30F0-48CF-B442-0DCC30393D88}"/>
              </c:ext>
            </c:extLst>
          </c:dPt>
          <c:dPt>
            <c:idx val="1"/>
            <c:invertIfNegative val="0"/>
            <c:bubble3D val="0"/>
            <c:spPr>
              <a:solidFill>
                <a:srgbClr val="59BFCB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30F0-48CF-B442-0DCC30393D88}"/>
              </c:ext>
            </c:extLst>
          </c:dPt>
          <c:dPt>
            <c:idx val="2"/>
            <c:invertIfNegative val="0"/>
            <c:bubble3D val="0"/>
            <c:spPr>
              <a:solidFill>
                <a:srgbClr val="59BFCB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30F0-48CF-B442-0DCC30393D88}"/>
              </c:ext>
            </c:extLst>
          </c:dPt>
          <c:dPt>
            <c:idx val="4"/>
            <c:invertIfNegative val="0"/>
            <c:bubble3D val="0"/>
            <c:spPr>
              <a:solidFill>
                <a:srgbClr val="17799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E78F-4299-B63D-83AFC5145945}"/>
              </c:ext>
            </c:extLst>
          </c:dPt>
          <c:cat>
            <c:strLit>
              <c:ptCount val="5"/>
              <c:pt idx="0">
                <c:v>עסקי</c:v>
              </c:pt>
              <c:pt idx="1">
                <c:v>משקי בית</c:v>
              </c:pt>
              <c:pt idx="2">
                <c:v>מוסדיים</c:v>
              </c:pt>
              <c:pt idx="3">
                <c:v>ממשלה</c:v>
              </c:pt>
              <c:pt idx="4">
                <c:v>בנקים ישראליים</c:v>
              </c:pt>
            </c:strLit>
          </c:cat>
          <c:val>
            <c:numRef>
              <c:f>'נתונים ג''-9'!$B$2:$B$6</c:f>
              <c:numCache>
                <c:formatCode>#,##0</c:formatCode>
                <c:ptCount val="5"/>
                <c:pt idx="0">
                  <c:v>-4021.326</c:v>
                </c:pt>
                <c:pt idx="1">
                  <c:v>-1726</c:v>
                </c:pt>
                <c:pt idx="2">
                  <c:v>-672.22299999999996</c:v>
                </c:pt>
                <c:pt idx="3">
                  <c:v>58</c:v>
                </c:pt>
                <c:pt idx="4">
                  <c:v>2073.2939999999999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0F0-48CF-B442-0DCC30393D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88029424"/>
        <c:axId val="588035000"/>
      </c:barChart>
      <c:catAx>
        <c:axId val="5880294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he-IL"/>
          </a:p>
        </c:txPr>
        <c:crossAx val="588035000"/>
        <c:crosses val="autoZero"/>
        <c:auto val="1"/>
        <c:lblAlgn val="ctr"/>
        <c:lblOffset val="100"/>
        <c:noMultiLvlLbl val="0"/>
      </c:catAx>
      <c:valAx>
        <c:axId val="588035000"/>
        <c:scaling>
          <c:orientation val="minMax"/>
          <c:min val="-4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he-IL"/>
          </a:p>
        </c:txPr>
        <c:crossAx val="588029424"/>
        <c:crosses val="autoZero"/>
        <c:crossBetween val="between"/>
        <c:majorUnit val="1000"/>
        <c:dispUnits>
          <c:builtInUnit val="thousands"/>
        </c:dispUnits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he-IL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174015</xdr:rowOff>
    </xdr:from>
    <xdr:to>
      <xdr:col>5</xdr:col>
      <xdr:colOff>171000</xdr:colOff>
      <xdr:row>13</xdr:row>
      <xdr:rowOff>152788</xdr:rowOff>
    </xdr:to>
    <xdr:graphicFrame macro="">
      <xdr:nvGraphicFramePr>
        <xdr:cNvPr id="2" name="תרשים 1" descr="איור ג'-1: יתרת הנכסים של המשק בחו&quot;ל&#10;מיליארדי דולרים" title="איור ג'-1: יתרת הנכסים של המשק בחו&quot;ל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51290</xdr:colOff>
      <xdr:row>13</xdr:row>
      <xdr:rowOff>108642</xdr:rowOff>
    </xdr:from>
    <xdr:to>
      <xdr:col>4</xdr:col>
      <xdr:colOff>497979</xdr:colOff>
      <xdr:row>14</xdr:row>
      <xdr:rowOff>134919</xdr:rowOff>
    </xdr:to>
    <xdr:sp macro="" textlink="">
      <xdr:nvSpPr>
        <xdr:cNvPr id="3" name="TextBox 2"/>
        <xdr:cNvSpPr txBox="1"/>
      </xdr:nvSpPr>
      <xdr:spPr>
        <a:xfrm>
          <a:off x="11280912021" y="2489892"/>
          <a:ext cx="3201612" cy="209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1" anchor="t"/>
        <a:lstStyle/>
        <a:p>
          <a:pPr algn="r" rtl="1"/>
          <a:r>
            <a:rPr lang="he-IL" sz="1100">
              <a:cs typeface="+mn-cs"/>
            </a:rPr>
            <a:t>* </a:t>
          </a:r>
          <a:r>
            <a:rPr lang="he-IL" sz="900">
              <a:solidFill>
                <a:schemeClr val="dk1"/>
              </a:solidFill>
              <a:latin typeface="Assistant" panose="00000500000000000000" pitchFamily="2" charset="-79"/>
              <a:ea typeface="+mn-ea"/>
              <a:cs typeface="+mn-cs"/>
            </a:rPr>
            <a:t>יתרת</a:t>
          </a:r>
          <a:r>
            <a:rPr lang="he-IL" sz="1100">
              <a:cs typeface="+mn-cs"/>
            </a:rPr>
            <a:t> </a:t>
          </a:r>
          <a:r>
            <a:rPr lang="he-IL" sz="900">
              <a:latin typeface="Assistant" panose="00000500000000000000" pitchFamily="2" charset="-79"/>
              <a:cs typeface="+mn-cs"/>
            </a:rPr>
            <a:t>ההשקעות</a:t>
          </a:r>
          <a:r>
            <a:rPr lang="he-IL" sz="900" baseline="0">
              <a:latin typeface="Assistant" panose="00000500000000000000" pitchFamily="2" charset="-79"/>
              <a:cs typeface="+mn-cs"/>
            </a:rPr>
            <a:t> האחרות כוללת את יתרת המכשירים הנגזרים.</a:t>
          </a:r>
          <a:endParaRPr lang="he-IL" sz="900">
            <a:latin typeface="Assistant" panose="00000500000000000000" pitchFamily="2" charset="-79"/>
            <a:cs typeface="+mn-cs"/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182563</xdr:rowOff>
    </xdr:from>
    <xdr:to>
      <xdr:col>5</xdr:col>
      <xdr:colOff>185654</xdr:colOff>
      <xdr:row>14</xdr:row>
      <xdr:rowOff>6740</xdr:rowOff>
    </xdr:to>
    <xdr:graphicFrame macro="">
      <xdr:nvGraphicFramePr>
        <xdr:cNvPr id="2" name="תרשים 1" descr="איור ג'-8: השינוי ביתרת ההשקעות האחרות של תושבי ישראל בחו&quot;ל  לפי מכשירים &#10;שנת 2019, מיליארדי דולרים  &#10;" title="איור ג'-8: השינוי ביתרת ההשקעות האחרות של תושבי ישראל בחו&quot;ל  לפי מכשירים 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19050</xdr:rowOff>
    </xdr:from>
    <xdr:to>
      <xdr:col>5</xdr:col>
      <xdr:colOff>171000</xdr:colOff>
      <xdr:row>14</xdr:row>
      <xdr:rowOff>7350</xdr:rowOff>
    </xdr:to>
    <xdr:grpSp>
      <xdr:nvGrpSpPr>
        <xdr:cNvPr id="2" name="קבוצה 1" descr="איור ג'-9: הפקדות/משיכות נטו בפיקדונות המופקדים בחו&quot;ל, לפי מגזר &#10;שנת 2019, מיליארדי דולרים&#10;" title="איור ג'-9: הפקדות/משיכות נטו בפיקדונות המופקדים בחו&quot;ל, לפי מגזר "/>
        <xdr:cNvGrpSpPr/>
      </xdr:nvGrpSpPr>
      <xdr:grpSpPr>
        <a:xfrm>
          <a:off x="11180543875" y="384175"/>
          <a:ext cx="3584125" cy="2179050"/>
          <a:chOff x="11229222526" y="628650"/>
          <a:chExt cx="4572000" cy="2743200"/>
        </a:xfrm>
      </xdr:grpSpPr>
      <xdr:graphicFrame macro="">
        <xdr:nvGraphicFramePr>
          <xdr:cNvPr id="3" name="תרשים 2"/>
          <xdr:cNvGraphicFramePr>
            <a:graphicFrameLocks/>
          </xdr:cNvGraphicFramePr>
        </xdr:nvGraphicFramePr>
        <xdr:xfrm>
          <a:off x="11229222526" y="628650"/>
          <a:ext cx="4572000" cy="27432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cxnSp macro="">
        <xdr:nvCxnSpPr>
          <xdr:cNvPr id="4" name="מחבר חץ ישר 3"/>
          <xdr:cNvCxnSpPr/>
        </xdr:nvCxnSpPr>
        <xdr:spPr>
          <a:xfrm flipH="1" flipV="1">
            <a:off x="11231812277" y="3231547"/>
            <a:ext cx="590553" cy="1"/>
          </a:xfrm>
          <a:prstGeom prst="straightConnector1">
            <a:avLst/>
          </a:prstGeom>
          <a:ln>
            <a:solidFill>
              <a:srgbClr val="59BFCB"/>
            </a:solidFill>
            <a:tailEnd type="triangle"/>
          </a:ln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5" name="TextBox 4"/>
          <xdr:cNvSpPr txBox="1"/>
        </xdr:nvSpPr>
        <xdr:spPr>
          <a:xfrm>
            <a:off x="11232372157" y="2889692"/>
            <a:ext cx="1104900" cy="32766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1" anchor="t"/>
          <a:lstStyle/>
          <a:p>
            <a:pPr algn="r" rtl="1"/>
            <a:r>
              <a:rPr lang="he-IL" sz="1100">
                <a:latin typeface="Assistant" panose="00000500000000000000" pitchFamily="2" charset="-79"/>
                <a:cs typeface="+mn-cs"/>
              </a:rPr>
              <a:t>הפקדות נטו</a:t>
            </a:r>
          </a:p>
        </xdr:txBody>
      </xdr:sp>
      <xdr:sp macro="" textlink="">
        <xdr:nvSpPr>
          <xdr:cNvPr id="6" name="TextBox 5"/>
          <xdr:cNvSpPr txBox="1"/>
        </xdr:nvSpPr>
        <xdr:spPr>
          <a:xfrm>
            <a:off x="11231380033" y="2894837"/>
            <a:ext cx="1104900" cy="23812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1" anchor="t"/>
          <a:lstStyle/>
          <a:p>
            <a:pPr algn="r" rtl="1"/>
            <a:r>
              <a:rPr lang="he-IL" sz="1100">
                <a:latin typeface="Assistant" panose="00000500000000000000" pitchFamily="2" charset="-79"/>
                <a:cs typeface="+mn-cs"/>
              </a:rPr>
              <a:t>משיכות נטו</a:t>
            </a:r>
          </a:p>
        </xdr:txBody>
      </xdr:sp>
    </xdr:grpSp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0.73006</cdr:x>
      <cdr:y>0.94809</cdr:y>
    </cdr:from>
    <cdr:to>
      <cdr:x>0.85725</cdr:x>
      <cdr:y>0.94885</cdr:y>
    </cdr:to>
    <cdr:cxnSp macro="">
      <cdr:nvCxnSpPr>
        <cdr:cNvPr id="3" name="מחבר חץ ישר 2"/>
        <cdr:cNvCxnSpPr/>
      </cdr:nvCxnSpPr>
      <cdr:spPr>
        <a:xfrm xmlns:a="http://schemas.openxmlformats.org/drawingml/2006/main" flipV="1">
          <a:off x="2628225" y="2047875"/>
          <a:ext cx="457875" cy="1640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rgbClr val="006666"/>
          </a:solidFill>
          <a:tailEnd type="triangle"/>
        </a:ln>
      </cdr:spPr>
      <cdr:style>
        <a:lnRef xmlns:a="http://schemas.openxmlformats.org/drawingml/2006/main" idx="3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2">
          <a:schemeClr val="dk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1588</xdr:rowOff>
    </xdr:from>
    <xdr:to>
      <xdr:col>5</xdr:col>
      <xdr:colOff>188585</xdr:colOff>
      <xdr:row>13</xdr:row>
      <xdr:rowOff>168542</xdr:rowOff>
    </xdr:to>
    <xdr:graphicFrame macro="">
      <xdr:nvGraphicFramePr>
        <xdr:cNvPr id="2" name="תרשים 3" descr="איור ג'-10: יתרת ההתחייבויות של המשק לחו&quot;ל, לפי סוגי השקעה  &#10;מיליארדי דולרים&#10;" title="איור ג'-10: יתרת ההתחייבויות של המשק לחו&quot;ל, לפי סוגי השקעה  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1588</xdr:rowOff>
    </xdr:from>
    <xdr:to>
      <xdr:col>5</xdr:col>
      <xdr:colOff>171001</xdr:colOff>
      <xdr:row>13</xdr:row>
      <xdr:rowOff>172450</xdr:rowOff>
    </xdr:to>
    <xdr:graphicFrame macro="">
      <xdr:nvGraphicFramePr>
        <xdr:cNvPr id="2" name="תרשים 1" descr="איור ג'-11: ההשקעות הישירות נטו של תושבי חוץ בהון מניות ישראליות&#10;מיליארדי דולרים&#10;" title="איור ג'-11: ההשקעות הישירות נטו של תושבי חוץ בהון מניות ישראליות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7938</xdr:rowOff>
    </xdr:from>
    <xdr:to>
      <xdr:col>5</xdr:col>
      <xdr:colOff>171000</xdr:colOff>
      <xdr:row>13</xdr:row>
      <xdr:rowOff>177213</xdr:rowOff>
    </xdr:to>
    <xdr:graphicFrame macro="">
      <xdr:nvGraphicFramePr>
        <xdr:cNvPr id="3" name="Chart 6" descr="איור ג'-12: התנועות נטו בהשקעות הפיננסיות של תושבי חוץ במשק לפי מכשירים&#10;מיליארדי דולרים&#10;" title="איור ג'-12: התנועות נטו בהשקעות הפיננסיות של תושבי חוץ במשק לפי מכשירים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0.76909</cdr:x>
      <cdr:y>0.63714</cdr:y>
    </cdr:from>
    <cdr:to>
      <cdr:x>1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467101" y="2495552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1"/>
        <a:lstStyle xmlns:a="http://schemas.openxmlformats.org/drawingml/2006/main"/>
        <a:p xmlns:a="http://schemas.openxmlformats.org/drawingml/2006/main">
          <a:pPr algn="r" rtl="1"/>
          <a:endParaRPr lang="he-IL" sz="1100"/>
        </a:p>
      </cdr:txBody>
    </cdr:sp>
  </cdr:relSizeAnchor>
  <cdr:relSizeAnchor xmlns:cdr="http://schemas.openxmlformats.org/drawingml/2006/chartDrawing">
    <cdr:from>
      <cdr:x>0.76909</cdr:x>
      <cdr:y>0.63714</cdr:y>
    </cdr:from>
    <cdr:to>
      <cdr:x>1</cdr:x>
      <cdr:y>1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3571876" y="2219327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1"/>
        <a:lstStyle xmlns:a="http://schemas.openxmlformats.org/drawingml/2006/main"/>
        <a:p xmlns:a="http://schemas.openxmlformats.org/drawingml/2006/main">
          <a:pPr algn="r" rtl="1"/>
          <a:endParaRPr lang="he-IL" sz="1000"/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6904</xdr:rowOff>
    </xdr:from>
    <xdr:to>
      <xdr:col>5</xdr:col>
      <xdr:colOff>171000</xdr:colOff>
      <xdr:row>13</xdr:row>
      <xdr:rowOff>176523</xdr:rowOff>
    </xdr:to>
    <xdr:graphicFrame macro="">
      <xdr:nvGraphicFramePr>
        <xdr:cNvPr id="2" name="תרשים 1" descr="איור ג'-13: השפעת השינויים במחירים ובשער החליפין על יתרת האחזקות של תושבי חוץ במניות ישראליות &#10;מיליארדי דולרים&#10;" title="איור ג'-13: השפעת השינויים במחירים ובשער החליפין על יתרת האחזקות של תושבי חוץ במניות ישראליות 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9525</xdr:rowOff>
    </xdr:from>
    <xdr:to>
      <xdr:col>5</xdr:col>
      <xdr:colOff>171000</xdr:colOff>
      <xdr:row>13</xdr:row>
      <xdr:rowOff>180387</xdr:rowOff>
    </xdr:to>
    <xdr:graphicFrame macro="">
      <xdr:nvGraphicFramePr>
        <xdr:cNvPr id="2" name="תרשים 1" descr="איור ג'- 14: יתרת ההשקעות האחרות של תושבי חוץ בישראל, לפי מכשירים &#10;מליארדי דולרים&#10;" title="איור ג'- 14: יתרת ההשקעות האחרות של תושבי חוץ בישראל, לפי מכשירים 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absoluteAnchor>
    <xdr:pos x="0" y="382587"/>
    <xdr:ext cx="4095750" cy="2160000"/>
    <xdr:graphicFrame macro="">
      <xdr:nvGraphicFramePr>
        <xdr:cNvPr id="2" name="Chart 2" descr="איור ג'-15: יתרת החוב החיצוני ברוטו ויחס החוב החיצוני לתוצר של המשק &#10;מיליארדי דולרים&#10;" title="איור ג'-15: יתרת החוב החיצוני ברוטו ויחס החוב החיצוני לתוצר של המשק 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6717</xdr:rowOff>
    </xdr:from>
    <xdr:to>
      <xdr:col>5</xdr:col>
      <xdr:colOff>188585</xdr:colOff>
      <xdr:row>14</xdr:row>
      <xdr:rowOff>21394</xdr:rowOff>
    </xdr:to>
    <xdr:graphicFrame macro="">
      <xdr:nvGraphicFramePr>
        <xdr:cNvPr id="2" name="תרשים 1" descr="איור ג'-2: הגורמים לשינוי ביתרת הנכסים של המשק בחו&quot;ל &#10;מיליארדי דולרים&#10;&#10;" title="איור ג'-2: הגורמים לשינוי ביתרת הנכסים של המשק בחו&quot;ל 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2</xdr:row>
      <xdr:rowOff>24087</xdr:rowOff>
    </xdr:from>
    <xdr:to>
      <xdr:col>5</xdr:col>
      <xdr:colOff>171000</xdr:colOff>
      <xdr:row>14</xdr:row>
      <xdr:rowOff>9431</xdr:rowOff>
    </xdr:to>
    <xdr:graphicFrame macro="">
      <xdr:nvGraphicFramePr>
        <xdr:cNvPr id="2" name="תרשים 3" descr="איור ג'-16: עודף הנכסים (+) על ההתחייבויות של המשק מול חו&quot;ל &#10;מיליארדי דולרים&#10;" title="איור ג'-16: עודף הנכסים (+) על ההתחייבויות של המשק מול חו&quot;ל 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2</xdr:row>
      <xdr:rowOff>15876</xdr:rowOff>
    </xdr:from>
    <xdr:to>
      <xdr:col>3</xdr:col>
      <xdr:colOff>373670</xdr:colOff>
      <xdr:row>14</xdr:row>
      <xdr:rowOff>147786</xdr:rowOff>
    </xdr:to>
    <xdr:graphicFrame macro="">
      <xdr:nvGraphicFramePr>
        <xdr:cNvPr id="2" name="תרשים 3" descr="איור ג'-17: מקורות השינוי בעודף הנכסים של המשק על התחייבויותיו &#10;במיליארדי דולרים, ומדדי מניות בארץ ובעולם, ש&quot;ש שנתי&#10;" title="איור ג'-17: מקורות השינוי בעודף הנכסים של המשק על התחייבויותיו 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521556</xdr:colOff>
      <xdr:row>1</xdr:row>
      <xdr:rowOff>189279</xdr:rowOff>
    </xdr:from>
    <xdr:to>
      <xdr:col>7</xdr:col>
      <xdr:colOff>77545</xdr:colOff>
      <xdr:row>14</xdr:row>
      <xdr:rowOff>129291</xdr:rowOff>
    </xdr:to>
    <xdr:graphicFrame macro="">
      <xdr:nvGraphicFramePr>
        <xdr:cNvPr id="3" name="תרשים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0.6875</cdr:x>
      <cdr:y>0.83252</cdr:y>
    </cdr:from>
    <cdr:to>
      <cdr:x>1</cdr:x>
      <cdr:y>1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409825" y="2076450"/>
          <a:ext cx="1095375" cy="4191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1"/>
        <a:lstStyle xmlns:a="http://schemas.openxmlformats.org/drawingml/2006/main"/>
        <a:p xmlns:a="http://schemas.openxmlformats.org/drawingml/2006/main">
          <a:endParaRPr lang="he-IL"/>
        </a:p>
      </cdr:txBody>
    </cdr:sp>
  </cdr:relSizeAnchor>
  <cdr:relSizeAnchor xmlns:cdr="http://schemas.openxmlformats.org/drawingml/2006/chartDrawing">
    <cdr:from>
      <cdr:x>0</cdr:x>
      <cdr:y>0.9</cdr:y>
    </cdr:from>
    <cdr:to>
      <cdr:x>0.99614</cdr:x>
      <cdr:y>0.99723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0" y="2087217"/>
          <a:ext cx="2957442" cy="22548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overflow" horzOverflow="overflow" wrap="square" rtlCol="1">
          <a:noAutofit/>
        </a:bodyPr>
        <a:lstStyle xmlns:a="http://schemas.openxmlformats.org/drawingml/2006/main"/>
        <a:p xmlns:a="http://schemas.openxmlformats.org/drawingml/2006/main">
          <a:pPr marL="0" marR="0" indent="0" algn="r" defTabSz="914400" rtl="1" eaLnBrk="1" fontAlgn="auto" latinLnBrk="0" hangingPunct="1">
            <a:lnSpc>
              <a:spcPts val="6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he-IL" sz="800" b="0" i="0" baseline="30000">
              <a:effectLst/>
              <a:latin typeface="Assistant" panose="00000500000000000000" pitchFamily="2" charset="-79"/>
              <a:ea typeface="+mn-ea"/>
              <a:cs typeface="Assistant" panose="00000500000000000000" pitchFamily="2" charset="-79"/>
            </a:rPr>
            <a:t>*</a:t>
          </a:r>
          <a:r>
            <a:rPr lang="he-IL" sz="8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מקורות השינוי בעודף הנכסים על ההתחייבויות אינם כוללים התאמות אחרות</a:t>
          </a:r>
          <a:r>
            <a:rPr lang="en-US" sz="8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</a:t>
          </a:r>
          <a:endParaRPr lang="he-IL" sz="800" b="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>
            <a:lnSpc>
              <a:spcPts val="1100"/>
            </a:lnSpc>
          </a:pPr>
          <a:endParaRPr lang="he-IL" sz="1100"/>
        </a:p>
      </cdr:txBody>
    </cdr:sp>
  </cdr:relSizeAnchor>
</c:userShapes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0.03805</cdr:x>
      <cdr:y>0.41209</cdr:y>
    </cdr:from>
    <cdr:to>
      <cdr:x>0.96386</cdr:x>
      <cdr:y>0.41209</cdr:y>
    </cdr:to>
    <cdr:cxnSp macro="">
      <cdr:nvCxnSpPr>
        <cdr:cNvPr id="6" name="מחבר ישר 5"/>
        <cdr:cNvCxnSpPr/>
      </cdr:nvCxnSpPr>
      <cdr:spPr>
        <a:xfrm xmlns:a="http://schemas.openxmlformats.org/drawingml/2006/main">
          <a:off x="87929" y="959838"/>
          <a:ext cx="2139465" cy="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rgbClr val="17799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>
  <xdr:absoluteAnchor>
    <xdr:pos x="0" y="388938"/>
    <xdr:ext cx="3600000" cy="2160000"/>
    <xdr:graphicFrame macro="">
      <xdr:nvGraphicFramePr>
        <xdr:cNvPr id="2" name="Chart 1" descr="איור ג'-18: ההשקעות של תושבי חוץ במשק ושל תושבי ישראל בחו&quot;ל&#10; מיליארדי דולרים&#10;" title="איור ג'-18: ההשקעות של תושבי חוץ במשק ושל תושבי ישראל בחו&quot;ל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5.xml><?xml version="1.0" encoding="utf-8"?>
<xdr:wsDr xmlns:xdr="http://schemas.openxmlformats.org/drawingml/2006/spreadsheetDrawing" xmlns:a="http://schemas.openxmlformats.org/drawingml/2006/main">
  <xdr:absoluteAnchor>
    <xdr:pos x="0" y="390525"/>
    <xdr:ext cx="3600000" cy="2160000"/>
    <xdr:graphicFrame macro="">
      <xdr:nvGraphicFramePr>
        <xdr:cNvPr id="2" name="Chart 2" descr="איור ג'-19: עודף הנכסים על ההתחייבויות במכשירי חוב בלבד (החוב החיצוני נטו השלילי) &#10;מיליארדי דולרים, סימן (+): המשק מלווה נטו לחו&quot;ל    &#10;" title="איור ג'-19: עודף הנכסים על ההתחייבויות במכשירי חוב בלבד (החוב החיצוני נטו השלילי) 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7938</xdr:rowOff>
    </xdr:from>
    <xdr:to>
      <xdr:col>5</xdr:col>
      <xdr:colOff>171000</xdr:colOff>
      <xdr:row>13</xdr:row>
      <xdr:rowOff>177213</xdr:rowOff>
    </xdr:to>
    <xdr:graphicFrame macro="">
      <xdr:nvGraphicFramePr>
        <xdr:cNvPr id="5" name="תרשים 4" descr="איור ג-20: ריכוזיות ההשקעות הישירות של תושבי חוץ בהון מניות ישראליות &#10;שנת 2019, אחוזים&#10;" title="איור ג-20: ריכוזיות ההשקעות הישירות של תושבי חוץ בהון מניות ישראליות 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6903</xdr:rowOff>
    </xdr:from>
    <xdr:to>
      <xdr:col>5</xdr:col>
      <xdr:colOff>171000</xdr:colOff>
      <xdr:row>13</xdr:row>
      <xdr:rowOff>176522</xdr:rowOff>
    </xdr:to>
    <xdr:graphicFrame macro="">
      <xdr:nvGraphicFramePr>
        <xdr:cNvPr id="2" name="תרשים 1" descr="איור ג-21: ההשקעות הישירות של תושבי חוץ בהון מניות ישראליות &#10;לפי סכום העסקה, מיליארדי דולרים&#10;" title="איור ג-21: ההשקעות הישירות של תושבי חוץ בהון מניות ישראליות 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4762</xdr:rowOff>
    </xdr:from>
    <xdr:to>
      <xdr:col>6</xdr:col>
      <xdr:colOff>123825</xdr:colOff>
      <xdr:row>14</xdr:row>
      <xdr:rowOff>111125</xdr:rowOff>
    </xdr:to>
    <xdr:graphicFrame macro="">
      <xdr:nvGraphicFramePr>
        <xdr:cNvPr id="2" name="תרשים 1" descr="איור ג-22: התפלגות ענפית של ההשקעות הישירות של תושבי חוץ בהון מניות ישראליות&#10; שנת 2019, אחוזים, 100%=10.6&#10;" title="איור ג-22: התפלגות ענפית של ההשקעות הישירות של תושבי חוץ בהון מניות ישראליות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9.xml><?xml version="1.0" encoding="utf-8"?>
<c:userShapes xmlns:c="http://schemas.openxmlformats.org/drawingml/2006/chart">
  <cdr:relSizeAnchor xmlns:cdr="http://schemas.openxmlformats.org/drawingml/2006/chartDrawing">
    <cdr:from>
      <cdr:x>0.714</cdr:x>
      <cdr:y>0.48264</cdr:y>
    </cdr:from>
    <cdr:to>
      <cdr:x>0.89047</cdr:x>
      <cdr:y>0.64583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352800" y="1323975"/>
          <a:ext cx="828675" cy="4476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1"/>
        <a:lstStyle xmlns:a="http://schemas.openxmlformats.org/drawingml/2006/main"/>
        <a:p xmlns:a="http://schemas.openxmlformats.org/drawingml/2006/main">
          <a:endParaRPr lang="he-IL" sz="1100"/>
        </a:p>
      </cdr:txBody>
    </cdr:sp>
  </cdr:relSizeAnchor>
  <cdr:relSizeAnchor xmlns:cdr="http://schemas.openxmlformats.org/drawingml/2006/chartDrawing">
    <cdr:from>
      <cdr:x>0.62378</cdr:x>
      <cdr:y>0.65604</cdr:y>
    </cdr:from>
    <cdr:to>
      <cdr:x>0.93721</cdr:x>
      <cdr:y>0.7717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632075" y="1506998"/>
          <a:ext cx="1322553" cy="265684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rgbClr val="009999"/>
          </a:solidFill>
        </a:ln>
      </cdr:spPr>
      <cdr:txBody>
        <a:bodyPr xmlns:a="http://schemas.openxmlformats.org/drawingml/2006/main" vertOverflow="clip" wrap="square" rtlCol="1"/>
        <a:lstStyle xmlns:a="http://schemas.openxmlformats.org/drawingml/2006/main"/>
        <a:p xmlns:a="http://schemas.openxmlformats.org/drawingml/2006/main">
          <a:pPr rtl="1"/>
          <a:r>
            <a:rPr lang="he-IL" sz="1100">
              <a:latin typeface="Assistant" panose="00000500000000000000" pitchFamily="2" charset="-79"/>
              <a:cs typeface="+mn-cs"/>
            </a:rPr>
            <a:t>שאר הענפים-</a:t>
          </a:r>
          <a:r>
            <a:rPr lang="he-IL" sz="1100" baseline="0">
              <a:latin typeface="Assistant" panose="00000500000000000000" pitchFamily="2" charset="-79"/>
              <a:cs typeface="+mn-cs"/>
            </a:rPr>
            <a:t> 7%</a:t>
          </a:r>
          <a:endParaRPr lang="he-IL" sz="1100">
            <a:latin typeface="Assistant" panose="00000500000000000000" pitchFamily="2" charset="-79"/>
            <a:cs typeface="+mn-cs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0.17147</cdr:x>
      <cdr:y>0.89799</cdr:y>
    </cdr:from>
    <cdr:to>
      <cdr:x>0.99872</cdr:x>
      <cdr:y>0.98424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620307" y="1963335"/>
          <a:ext cx="2992647" cy="1885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he-IL" sz="800">
              <a:latin typeface="Assistant" panose="00000500000000000000" pitchFamily="2" charset="-79"/>
              <a:cs typeface="+mn-cs"/>
            </a:rPr>
            <a:t>*הגורמים לשינוי</a:t>
          </a:r>
          <a:r>
            <a:rPr lang="he-IL" sz="800" baseline="0">
              <a:latin typeface="Assistant" panose="00000500000000000000" pitchFamily="2" charset="-79"/>
              <a:cs typeface="+mn-cs"/>
            </a:rPr>
            <a:t> ביתרה המוצגים באיור אינם כוללים התאמות אחרות.</a:t>
          </a:r>
          <a:endParaRPr lang="he-IL" sz="800">
            <a:latin typeface="Assistant" panose="00000500000000000000" pitchFamily="2" charset="-79"/>
            <a:cs typeface="+mn-cs"/>
          </a:endParaRPr>
        </a:p>
      </cdr:txBody>
    </cdr:sp>
  </cdr:relSizeAnchor>
</c:userShapes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6107</xdr:rowOff>
    </xdr:from>
    <xdr:to>
      <xdr:col>5</xdr:col>
      <xdr:colOff>171000</xdr:colOff>
      <xdr:row>13</xdr:row>
      <xdr:rowOff>174771</xdr:rowOff>
    </xdr:to>
    <xdr:graphicFrame macro="">
      <xdr:nvGraphicFramePr>
        <xdr:cNvPr id="2" name="תרשים 1" descr="איור ג-23: ההשקעות הישירות של תושבי חוץ בהון מניות ישראליות, לפי סוג חברה &#10;מיליארדי דולרים&#10;" title="איור ג-23: ההשקעות הישירות של תושבי חוץ בהון מניות ישראליות, לפי סוג חברה 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</xdr:rowOff>
    </xdr:from>
    <xdr:to>
      <xdr:col>5</xdr:col>
      <xdr:colOff>171000</xdr:colOff>
      <xdr:row>13</xdr:row>
      <xdr:rowOff>169277</xdr:rowOff>
    </xdr:to>
    <xdr:graphicFrame macro="">
      <xdr:nvGraphicFramePr>
        <xdr:cNvPr id="2" name="תרשים 1" descr="איור ג'-3: יתרת ההשקעות הישירות בחו&quot;ל, לפי מכשיר &#10; מיליארדי דולר&#10;" title="איור ג'-3: יתרת ההשקעות הישירות בחו&quot;ל, לפי מכשיר 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181953</xdr:rowOff>
    </xdr:from>
    <xdr:to>
      <xdr:col>5</xdr:col>
      <xdr:colOff>171000</xdr:colOff>
      <xdr:row>13</xdr:row>
      <xdr:rowOff>160728</xdr:rowOff>
    </xdr:to>
    <xdr:graphicFrame macro="">
      <xdr:nvGraphicFramePr>
        <xdr:cNvPr id="2" name="תרשים 1" descr="איור ג'-4: התנועות נטו בהשקעות הישירות של תושבי ישראל בהון מניות זרות&#10; מיליארדי דולרים  &#10;" title="איור ג'-4: התנועות נטו בהשקעות הישירות של תושבי ישראל בהון מניות זרות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345</xdr:rowOff>
    </xdr:from>
    <xdr:to>
      <xdr:col>5</xdr:col>
      <xdr:colOff>171000</xdr:colOff>
      <xdr:row>13</xdr:row>
      <xdr:rowOff>169619</xdr:rowOff>
    </xdr:to>
    <xdr:graphicFrame macro="">
      <xdr:nvGraphicFramePr>
        <xdr:cNvPr id="2" name="תרשים 1" descr="איור ג'-5: יתרת ההשקעות הפיננסיות של תושבי ישראל בחו&quot;ל, לפי מכשירים &#10;מיליארדי דולרים &#10;" title="איור ג'-5: יתרת ההשקעות הפיננסיות של תושבי ישראל בחו&quot;ל, לפי מכשירים 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9525</xdr:rowOff>
    </xdr:from>
    <xdr:to>
      <xdr:col>5</xdr:col>
      <xdr:colOff>179282</xdr:colOff>
      <xdr:row>14</xdr:row>
      <xdr:rowOff>12734</xdr:rowOff>
    </xdr:to>
    <xdr:graphicFrame macro="">
      <xdr:nvGraphicFramePr>
        <xdr:cNvPr id="2" name="תרשים 1" descr="איור ג'-6: הגורמים לשינוי ביתרת ההשקעות הפיננסיות של תושבי ישראל, לפי מכשיר &#10;שנת 2019, מיליארדי דולרים מיליארדי &#10;" title="איור ג'-6: הגורמים לשינוי ביתרת ההשקעות הפיננסיות של תושבי ישראל, לפי מכשיר 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0.09896</cdr:x>
      <cdr:y>0.90799</cdr:y>
    </cdr:from>
    <cdr:to>
      <cdr:x>0.99688</cdr:x>
      <cdr:y>0.98438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52438" y="2490788"/>
          <a:ext cx="4105275" cy="209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1"/>
        <a:lstStyle xmlns:a="http://schemas.openxmlformats.org/drawingml/2006/main"/>
        <a:p xmlns:a="http://schemas.openxmlformats.org/drawingml/2006/main">
          <a:pPr algn="r"/>
          <a:r>
            <a:rPr lang="he-IL" sz="800">
              <a:latin typeface="Arial" panose="020B0604020202020204" pitchFamily="34" charset="0"/>
              <a:cs typeface="Arial" panose="020B0604020202020204" pitchFamily="34" charset="0"/>
            </a:rPr>
            <a:t>*הגורמים לשינוי</a:t>
          </a:r>
          <a:r>
            <a:rPr lang="he-IL" sz="800" baseline="0">
              <a:latin typeface="Arial" panose="020B0604020202020204" pitchFamily="34" charset="0"/>
              <a:cs typeface="Arial" panose="020B0604020202020204" pitchFamily="34" charset="0"/>
            </a:rPr>
            <a:t> ביתרה המוצגים באיור אינם כוללים הפרשי שער והתאמות אחרות</a:t>
          </a:r>
          <a:endParaRPr lang="he-IL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0.25295</cdr:x>
      <cdr:y>0.23649</cdr:y>
    </cdr:from>
    <cdr:to>
      <cdr:x>0.35854</cdr:x>
      <cdr:y>0.3197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912707" y="514350"/>
          <a:ext cx="381000" cy="1809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1"/>
        <a:lstStyle xmlns:a="http://schemas.openxmlformats.org/drawingml/2006/main"/>
        <a:p xmlns:a="http://schemas.openxmlformats.org/drawingml/2006/main">
          <a:endParaRPr lang="he-IL" sz="1100"/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11113</xdr:rowOff>
    </xdr:from>
    <xdr:to>
      <xdr:col>5</xdr:col>
      <xdr:colOff>171000</xdr:colOff>
      <xdr:row>13</xdr:row>
      <xdr:rowOff>181975</xdr:rowOff>
    </xdr:to>
    <xdr:graphicFrame macro="">
      <xdr:nvGraphicFramePr>
        <xdr:cNvPr id="2" name="תרשים 1" descr="איור ג'-7: התנועה נטו בהשקעות הפיננסיות של תושבי ישראל בחו&quot;ל, לפי מכשיר ומגזר&#10;שנת 2019, מיליארדי דולרים&#10;" title="איור ג'-7: התנועה נטו בהשקעות הפיננסיות של תושבי ישראל בחו&quot;ל, לפי מכשיר ומגזר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vsrvmmh\vmmh\ISD\&#1488;&#1490;&#1507;%20&#1505;&#1496;&#1496;&#1497;&#1505;&#1496;&#1497;&#1511;&#1492;%20-%202\&#1497;&#1495;&#1497;&#1491;&#1514;%20&#1513;&#1493;&#1511;%20&#1502;&#1496;&#1489;&#1506;%20&#1495;&#1493;&#1509;%20-%202\&#1504;&#1499;&#1505;&#1497;&#1501;%20&#1493;&#1492;&#1514;&#1495;&#1497;&#1497;&#1489;&#1493;&#1497;&#1493;&#1514;\&#1502;&#1489;&#1496;%20&#1505;&#1496;&#1496;&#1497;&#1505;&#1496;&#1497;-%20&#1508;&#1512;&#1505;&#1493;&#1501;%20&#1513;&#1504;&#1514;&#1497;\&#1502;&#1489;&#1496;%20&#1505;&#1496;&#1496;&#1497;&#1505;&#1496;&#1497;%202019\&#1508;&#1506;&#1497;&#1500;&#1493;&#1514;%20&#1502;&#1493;&#1500;%20&#1495;&#1493;&#15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איור ג-1"/>
      <sheetName val="נתונים איור ג-1"/>
      <sheetName val="איור ג- 2"/>
      <sheetName val="נתונים איור ג-2"/>
      <sheetName val="איור ג-3"/>
      <sheetName val="נתונים ג-3"/>
      <sheetName val="איור ג-4"/>
      <sheetName val="נתונים איור ג-4"/>
      <sheetName val="איור ג-5"/>
      <sheetName val="נתונים איור ג-5"/>
      <sheetName val="איור ג-6"/>
      <sheetName val="נתונים איור ג- 6"/>
      <sheetName val="איור ג-7"/>
      <sheetName val="נתונים איור ג-7"/>
      <sheetName val="איור ג-8"/>
      <sheetName val="נתונים איור ג-8"/>
      <sheetName val="איור ג-9"/>
      <sheetName val="נתונים איור ג-9"/>
      <sheetName val="איור ג'-10"/>
      <sheetName val="נתונים ג'-10"/>
      <sheetName val="איור ג-11"/>
      <sheetName val="נתונים ג-11"/>
      <sheetName val="איור ג'-12"/>
      <sheetName val="נתונים ג'-12"/>
      <sheetName val="איור ג-13"/>
      <sheetName val="נתונים ג'-13"/>
      <sheetName val="איור ג'-14"/>
      <sheetName val="נתונים ג'-14"/>
      <sheetName val="איור ג'-15"/>
      <sheetName val="נתונים ג'-15"/>
      <sheetName val="איור ג'-16"/>
      <sheetName val="נתונים ג'-16"/>
      <sheetName val="איור ג'-17"/>
      <sheetName val="נתונים ג'-17"/>
      <sheetName val="איור ג'-18 "/>
      <sheetName val="נתונים ג'-18 "/>
      <sheetName val="איור ג'-19"/>
      <sheetName val="נתונים ג'-19"/>
      <sheetName val="איור ג'-20"/>
      <sheetName val="נתונים ג'-20"/>
      <sheetName val="איור ג'-21"/>
      <sheetName val="נתונים ג'-21"/>
      <sheetName val="איור ג'-22"/>
      <sheetName val="נתונים ג'-22"/>
      <sheetName val="איור ג'-23"/>
      <sheetName val="נתונים ג'-23"/>
      <sheetName val="איור ג'-24"/>
      <sheetName val="נתונים ג'-24"/>
      <sheetName val="לוח אינדיקטורים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>
        <row r="2">
          <cell r="B2">
            <v>2014</v>
          </cell>
          <cell r="C2">
            <v>2015</v>
          </cell>
          <cell r="D2">
            <v>2016</v>
          </cell>
          <cell r="E2">
            <v>2017</v>
          </cell>
          <cell r="F2">
            <v>2018</v>
          </cell>
          <cell r="G2">
            <v>2019</v>
          </cell>
        </row>
      </sheetData>
      <sheetData sheetId="44"/>
      <sheetData sheetId="45"/>
      <sheetData sheetId="46"/>
      <sheetData sheetId="47"/>
      <sheetData sheetId="48"/>
    </sheetDataSet>
  </externalBook>
</externalLink>
</file>

<file path=xl/tables/table1.xml><?xml version="1.0" encoding="utf-8"?>
<table xmlns="http://schemas.openxmlformats.org/spreadsheetml/2006/main" id="1" name="טבלה1" displayName="טבלה1" ref="A1:K6" totalsRowShown="0" headerRowDxfId="251" dataDxfId="249" headerRowBorderDxfId="250" tableBorderDxfId="248" totalsRowBorderDxfId="247" dataCellStyle="Normal 3">
  <autoFilter ref="A1:K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name="עמודה1" dataDxfId="246"/>
    <tableColumn id="2" name="2010" dataDxfId="245" dataCellStyle="Normal 3"/>
    <tableColumn id="3" name="2011" dataDxfId="244" dataCellStyle="Normal 3"/>
    <tableColumn id="4" name="2012" dataDxfId="243" dataCellStyle="Normal 3"/>
    <tableColumn id="5" name="2013" dataDxfId="242" dataCellStyle="Normal 3"/>
    <tableColumn id="6" name="2014" dataDxfId="241" dataCellStyle="Normal 3"/>
    <tableColumn id="7" name="2015" dataDxfId="240" dataCellStyle="Normal 3"/>
    <tableColumn id="8" name="2016" dataDxfId="239" dataCellStyle="Normal 3"/>
    <tableColumn id="9" name="2017" dataDxfId="238" dataCellStyle="Normal 3"/>
    <tableColumn id="10" name="2018" dataDxfId="237" dataCellStyle="Normal 3"/>
    <tableColumn id="11" name="2019" dataDxfId="236" dataCellStyle="Normal 3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id="16" name="טבלה16" displayName="טבלה16" ref="A1:D11" totalsRowShown="0" headerRowDxfId="140" dataDxfId="138" headerRowBorderDxfId="139" tableBorderDxfId="137" totalsRowBorderDxfId="136">
  <autoFilter ref="A1:D11">
    <filterColumn colId="0" hiddenButton="1"/>
    <filterColumn colId="1" hiddenButton="1"/>
    <filterColumn colId="2" hiddenButton="1"/>
    <filterColumn colId="3" hiddenButton="1"/>
  </autoFilter>
  <tableColumns count="4">
    <tableColumn id="1" name="עמודה1" dataDxfId="135" dataCellStyle="Normal 2"/>
    <tableColumn id="2" name="השקעות ישירות" dataDxfId="134" dataCellStyle="Normal_IIP"/>
    <tableColumn id="3" name="השקעות פיננסיות" dataDxfId="133" dataCellStyle="Normal_IIP"/>
    <tableColumn id="4" name="השקעות אחרות" dataDxfId="132" dataCellStyle="Normal_IIP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id="17" name="טבלה17" displayName="טבלה17" ref="A1:C11" totalsRowShown="0" headerRowDxfId="131" dataDxfId="129" headerRowBorderDxfId="130" tableBorderDxfId="128" totalsRowBorderDxfId="127">
  <tableColumns count="3">
    <tableColumn id="1" name="עמודה1" dataDxfId="126" dataCellStyle="Normal 2"/>
    <tableColumn id="2" name="השקעות חדשות" dataDxfId="125" dataCellStyle="Normal_IIP"/>
    <tableColumn id="3" name="רווחים צבורים" dataDxfId="124" dataCellStyle="Normal_IIP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id="18" name="טבלה18" displayName="טבלה18" ref="A1:D11" totalsRowShown="0" headerRowDxfId="123" dataDxfId="121" headerRowBorderDxfId="122" tableBorderDxfId="120" totalsRowBorderDxfId="119">
  <autoFilter ref="A1:D11">
    <filterColumn colId="0" hiddenButton="1"/>
    <filterColumn colId="1" hiddenButton="1"/>
    <filterColumn colId="2" hiddenButton="1"/>
    <filterColumn colId="3" hiddenButton="1"/>
  </autoFilter>
  <tableColumns count="4">
    <tableColumn id="1" name="עמודה1" dataDxfId="118" dataCellStyle="Normal 2"/>
    <tableColumn id="2" name="סך התנועות נטו בהשקעות הפיננסיות" dataDxfId="117" dataCellStyle="Normal 2"/>
    <tableColumn id="3" name="מניות" dataDxfId="116" dataCellStyle="Normal 2"/>
    <tableColumn id="4" name="אג&quot;ח" dataDxfId="115" dataCellStyle="Comma 2"/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id="19" name="טבלה19" displayName="טבלה19" ref="A1:C11" totalsRowShown="0" headerRowDxfId="114" dataDxfId="112" headerRowBorderDxfId="113" tableBorderDxfId="111">
  <autoFilter ref="A1:C11">
    <filterColumn colId="0" hiddenButton="1"/>
    <filterColumn colId="1" hiddenButton="1"/>
    <filterColumn colId="2" hiddenButton="1"/>
  </autoFilter>
  <tableColumns count="3">
    <tableColumn id="1" name="עמודה1" dataDxfId="110" dataCellStyle="Normal 2"/>
    <tableColumn id="2" name="שינויים במחירים" dataDxfId="109" dataCellStyle="Normal 2"/>
    <tableColumn id="3" name="שינויים בשער החליפין " dataDxfId="108" dataCellStyle="Normal 2"/>
  </tableColumns>
  <tableStyleInfo name="TableStyleMedium2" showFirstColumn="0" showLastColumn="0" showRowStripes="1" showColumnStripes="0"/>
</table>
</file>

<file path=xl/tables/table14.xml><?xml version="1.0" encoding="utf-8"?>
<table xmlns="http://schemas.openxmlformats.org/spreadsheetml/2006/main" id="20" name="טבלה20" displayName="טבלה20" ref="A1:D11" totalsRowShown="0" headerRowDxfId="107" dataDxfId="105" headerRowBorderDxfId="106" dataCellStyle="Comma 2">
  <autoFilter ref="A1:D11">
    <filterColumn colId="0" hiddenButton="1"/>
    <filterColumn colId="1" hiddenButton="1"/>
    <filterColumn colId="2" hiddenButton="1"/>
    <filterColumn colId="3" hiddenButton="1"/>
  </autoFilter>
  <tableColumns count="4">
    <tableColumn id="1" name="עמודה1" dataDxfId="104" dataCellStyle="Normal 2 2"/>
    <tableColumn id="2" name="יתרת פיקדונות תושבי חוץ (כולל בנקים)" dataDxfId="103" dataCellStyle="Comma 2"/>
    <tableColumn id="3" name="הלוואות פיננסיות" dataDxfId="102" dataCellStyle="Comma 2"/>
    <tableColumn id="4" name="אשראי ספקים" dataDxfId="101" dataCellStyle="Comma 2"/>
  </tableColumns>
  <tableStyleInfo name="TableStyleMedium2" showFirstColumn="0" showLastColumn="0" showRowStripes="1" showColumnStripes="0"/>
</table>
</file>

<file path=xl/tables/table15.xml><?xml version="1.0" encoding="utf-8"?>
<table xmlns="http://schemas.openxmlformats.org/spreadsheetml/2006/main" id="21" name="טבלה21" displayName="טבלה21" ref="A1:D11" totalsRowShown="0" headerRowDxfId="100" dataDxfId="98" headerRowBorderDxfId="99" tableBorderDxfId="97" totalsRowBorderDxfId="96">
  <autoFilter ref="A1:D11">
    <filterColumn colId="0" hiddenButton="1"/>
    <filterColumn colId="1" hiddenButton="1"/>
    <filterColumn colId="2" hiddenButton="1"/>
    <filterColumn colId="3" hiddenButton="1"/>
  </autoFilter>
  <tableColumns count="4">
    <tableColumn id="1" name="עמודה1" dataDxfId="95" dataCellStyle="Normal 2"/>
    <tableColumn id="2" name="יתרת ההתחייבויות במכשירי חוב (החוב החיצוני ברוטו)" dataDxfId="94" dataCellStyle="Comma 2"/>
    <tableColumn id="3" name="תמ&quot;ג שנתי " dataDxfId="93" dataCellStyle="Comma 2"/>
    <tableColumn id="4" name="יחס החוב החיצוני ברוטו לתמ&quot;ג (הציר הימני)" dataDxfId="92" dataCellStyle="Comma 2"/>
  </tableColumns>
  <tableStyleInfo name="TableStyleMedium2" showFirstColumn="0" showLastColumn="0" showRowStripes="1" showColumnStripes="0"/>
</table>
</file>

<file path=xl/tables/table16.xml><?xml version="1.0" encoding="utf-8"?>
<table xmlns="http://schemas.openxmlformats.org/spreadsheetml/2006/main" id="22" name="טבלה22" displayName="טבלה22" ref="A1:D20" totalsRowShown="0" headerRowDxfId="91" dataDxfId="89" headerRowBorderDxfId="90" tableBorderDxfId="88" totalsRowBorderDxfId="87">
  <autoFilter ref="A1:D20">
    <filterColumn colId="0" hiddenButton="1"/>
    <filterColumn colId="1" hiddenButton="1"/>
    <filterColumn colId="2" hiddenButton="1"/>
    <filterColumn colId="3" hiddenButton="1"/>
  </autoFilter>
  <tableColumns count="4">
    <tableColumn id="1" name="עמודה1" dataDxfId="86" dataCellStyle="Normal 2"/>
    <tableColumn id="2" name="עודף הנכסים על ההתחייבויות - הציר הימני" dataDxfId="85" dataCellStyle="Normal 2"/>
    <tableColumn id="3" name="סך התחייבויות המשק לחו&quot;ל" dataDxfId="84" dataCellStyle="Normal 2"/>
    <tableColumn id="4" name="סך הנכסים של המשק בחו&quot;ל" dataDxfId="83" dataCellStyle="Normal 2"/>
  </tableColumns>
  <tableStyleInfo name="TableStyleMedium2" showFirstColumn="0" showLastColumn="0" showRowStripes="1" showColumnStripes="0"/>
</table>
</file>

<file path=xl/tables/table17.xml><?xml version="1.0" encoding="utf-8"?>
<table xmlns="http://schemas.openxmlformats.org/spreadsheetml/2006/main" id="23" name="טבלה23" displayName="טבלה23" ref="A1:E6" totalsRowShown="0" headerRowDxfId="82" dataDxfId="80" headerRowBorderDxfId="81" tableBorderDxfId="79" totalsRowBorderDxfId="78" dataCellStyle="Normal 34">
  <autoFilter ref="A1:E6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name="עמודה1" dataDxfId="77" dataCellStyle="Normal 34"/>
    <tableColumn id="2" name="סך השינוי בעודף הנכסים" dataDxfId="76" dataCellStyle="Normal 34"/>
    <tableColumn id="3" name="התנועות" dataDxfId="75" dataCellStyle="Normal 34"/>
    <tableColumn id="4" name="שינויי מחיר" dataDxfId="74" dataCellStyle="Normal 34"/>
    <tableColumn id="5" name="שינויים בשער החליפין" dataDxfId="73" dataCellStyle="Normal 34"/>
  </tableColumns>
  <tableStyleInfo name="TableStyleMedium2" showFirstColumn="0" showLastColumn="0" showRowStripes="1" showColumnStripes="0"/>
</table>
</file>

<file path=xl/tables/table18.xml><?xml version="1.0" encoding="utf-8"?>
<table xmlns="http://schemas.openxmlformats.org/spreadsheetml/2006/main" id="24" name="טבלה24" displayName="טבלה24" ref="A9:H14" totalsRowShown="0" headerRowDxfId="72" dataDxfId="70" headerRowBorderDxfId="71" tableBorderDxfId="69" totalsRowBorderDxfId="68" dataCellStyle="Percent">
  <autoFilter ref="A9:H1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name="עמודה1" dataDxfId="67"/>
    <tableColumn id="2" name="נאסדק 100" dataDxfId="66" dataCellStyle="Percent"/>
    <tableColumn id="3" name="S&amp;P 500" dataDxfId="65" dataCellStyle="Percent"/>
    <tableColumn id="4" name="MSCI WORLD" dataDxfId="64" dataCellStyle="Percent"/>
    <tableColumn id="5" name="יורוסטוקס 50 " dataDxfId="63" dataCellStyle="Percent"/>
    <tableColumn id="6" name="מדד ת&quot;א 90" dataDxfId="62" dataCellStyle="Percent"/>
    <tableColumn id="7" name="ת&quot;א 35" dataDxfId="61" dataCellStyle="Percent"/>
    <tableColumn id="8" name="מניות הפארמה" dataDxfId="60" dataCellStyle="Percent"/>
  </tableColumns>
  <tableStyleInfo name="TableStyleMedium2" showFirstColumn="0" showLastColumn="0" showRowStripes="1" showColumnStripes="0"/>
</table>
</file>

<file path=xl/tables/table19.xml><?xml version="1.0" encoding="utf-8"?>
<table xmlns="http://schemas.openxmlformats.org/spreadsheetml/2006/main" id="25" name="טבלה25" displayName="טבלה25" ref="A1:F11" totalsRowShown="0" headerRowDxfId="59" dataDxfId="57" headerRowBorderDxfId="58" tableBorderDxfId="56" totalsRowBorderDxfId="55" dataCellStyle="Normal 20">
  <autoFilter ref="A1:F11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name="עמודה1" dataDxfId="54" dataCellStyle="Normal 20"/>
    <tableColumn id="2" name="השקעות תושבי חוץ בישראל (יבוא הון)" dataDxfId="53" dataCellStyle="Normal 20"/>
    <tableColumn id="3" name="השקעות תושבי ישראל בחו&quot;ל ללא נכסי רזרבה (יצוא הון)" dataDxfId="52" dataCellStyle="Normal 20"/>
    <tableColumn id="4" name="יבוא הון נטו (+) ללא נכסי רזרבה" dataDxfId="51" dataCellStyle="Normal 20"/>
    <tableColumn id="5" name="יבוא הון נטו (+)" dataDxfId="50" dataCellStyle="Normal 20"/>
    <tableColumn id="6" name="השקעות תושבי ישראל בחו&quot;ל (יצוא הון)" dataDxfId="49" dataCellStyle="Normal 2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טבלה2" displayName="טבלה2" ref="A1:K5" totalsRowShown="0" headerRowDxfId="235" dataDxfId="233" headerRowBorderDxfId="234" tableBorderDxfId="232" totalsRowBorderDxfId="231" dataCellStyle="Normal 3">
  <autoFilter ref="A1:K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name="עמודה1" dataDxfId="230" dataCellStyle="Normal 3"/>
    <tableColumn id="2" name="2010" dataDxfId="229" dataCellStyle="Normal 3"/>
    <tableColumn id="3" name="2011" dataDxfId="228" dataCellStyle="Normal 3"/>
    <tableColumn id="4" name="2012" dataDxfId="227" dataCellStyle="Normal 3"/>
    <tableColumn id="5" name="2013" dataDxfId="226" dataCellStyle="Normal 3"/>
    <tableColumn id="6" name="2014" dataDxfId="225" dataCellStyle="Normal 3"/>
    <tableColumn id="7" name="2015" dataDxfId="224" dataCellStyle="Normal 3"/>
    <tableColumn id="8" name="2016" dataDxfId="223" dataCellStyle="Normal 3"/>
    <tableColumn id="9" name="2017" dataDxfId="222" dataCellStyle="Normal 3"/>
    <tableColumn id="10" name="2018" dataDxfId="221" dataCellStyle="Normal 3"/>
    <tableColumn id="11" name="2019" dataDxfId="220" dataCellStyle="Normal 3"/>
  </tableColumns>
  <tableStyleInfo name="TableStyleMedium2" showFirstColumn="0" showLastColumn="0" showRowStripes="1" showColumnStripes="0"/>
</table>
</file>

<file path=xl/tables/table20.xml><?xml version="1.0" encoding="utf-8"?>
<table xmlns="http://schemas.openxmlformats.org/spreadsheetml/2006/main" id="26" name="טבלה26" displayName="טבלה26" ref="A1:D11" totalsRowShown="0" headerRowDxfId="48" dataDxfId="46" headerRowBorderDxfId="47" tableBorderDxfId="45" totalsRowBorderDxfId="44">
  <autoFilter ref="A1:D11">
    <filterColumn colId="0" hiddenButton="1"/>
    <filterColumn colId="1" hiddenButton="1"/>
    <filterColumn colId="2" hiddenButton="1"/>
    <filterColumn colId="3" hiddenButton="1"/>
  </autoFilter>
  <tableColumns count="4">
    <tableColumn id="1" name="עמודה1" dataDxfId="43" dataCellStyle="Normal 20"/>
    <tableColumn id="2" name="יתרת ההתחייבויות במכשירי חוב (החוב החיצוני ברוטו)" dataDxfId="42" dataCellStyle="Normal 20"/>
    <tableColumn id="3" name="יתרת הנכסים במכשירי חוב" dataDxfId="41" dataCellStyle="Normal 20"/>
    <tableColumn id="4" name="החוב החיצוני נטו השלילי" dataDxfId="40" dataCellStyle="Normal 20"/>
  </tableColumns>
  <tableStyleInfo name="TableStyleMedium2" showFirstColumn="0" showLastColumn="0" showRowStripes="1" showColumnStripes="0"/>
</table>
</file>

<file path=xl/tables/table21.xml><?xml version="1.0" encoding="utf-8"?>
<table xmlns="http://schemas.openxmlformats.org/spreadsheetml/2006/main" id="27" name="טבלה27" displayName="טבלה27" ref="A1:C6" totalsRowShown="0" headerRowDxfId="39" dataDxfId="37" headerRowBorderDxfId="38" tableBorderDxfId="36" totalsRowBorderDxfId="35">
  <autoFilter ref="A1:C6">
    <filterColumn colId="0" hiddenButton="1"/>
    <filterColumn colId="1" hiddenButton="1"/>
    <filterColumn colId="2" hiddenButton="1"/>
  </autoFilter>
  <tableColumns count="3">
    <tableColumn id="1" name="מספר חברות מצטבר" dataDxfId="34"/>
    <tableColumn id="2" name="אחוז מצטבר מסך ההשקעה" dataDxfId="33"/>
    <tableColumn id="3" name="סכום" dataDxfId="32" dataCellStyle="Comma"/>
  </tableColumns>
  <tableStyleInfo name="TableStyleMedium2" showFirstColumn="0" showLastColumn="0" showRowStripes="1" showColumnStripes="0"/>
</table>
</file>

<file path=xl/tables/table22.xml><?xml version="1.0" encoding="utf-8"?>
<table xmlns="http://schemas.openxmlformats.org/spreadsheetml/2006/main" id="28" name="טבלה28" displayName="טבלה28" ref="A1:G3" totalsRowShown="0" headerRowDxfId="31" dataDxfId="29" headerRowBorderDxfId="30" tableBorderDxfId="28" totalsRowBorderDxfId="27">
  <autoFilter ref="A1:G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name="עמודה1" dataDxfId="26" dataCellStyle="Normal 4"/>
    <tableColumn id="2" name="2014" dataDxfId="25"/>
    <tableColumn id="3" name="2015" dataDxfId="24"/>
    <tableColumn id="4" name="2016" dataDxfId="23"/>
    <tableColumn id="5" name="2017" dataDxfId="22"/>
    <tableColumn id="6" name="2018" dataDxfId="21"/>
    <tableColumn id="7" name="2019" dataDxfId="20"/>
  </tableColumns>
  <tableStyleInfo name="TableStyleMedium2" showFirstColumn="0" showLastColumn="0" showRowStripes="1" showColumnStripes="0"/>
</table>
</file>

<file path=xl/tables/table23.xml><?xml version="1.0" encoding="utf-8"?>
<table xmlns="http://schemas.openxmlformats.org/spreadsheetml/2006/main" id="29" name="טבלה29" displayName="טבלה29" ref="A1:C6" totalsRowShown="0" headerRowDxfId="19" dataDxfId="17" headerRowBorderDxfId="18" tableBorderDxfId="16" totalsRowBorderDxfId="15">
  <autoFilter ref="A1:C6">
    <filterColumn colId="0" hiddenButton="1"/>
    <filterColumn colId="1" hiddenButton="1"/>
    <filterColumn colId="2" hiddenButton="1"/>
  </autoFilter>
  <tableColumns count="3">
    <tableColumn id="1" name="ענף" dataDxfId="14"/>
    <tableColumn id="2" name="אחוזים" dataDxfId="13"/>
    <tableColumn id="3" name="סכום עסקאות פר חברה" dataDxfId="12" dataCellStyle="Comma"/>
  </tableColumns>
  <tableStyleInfo name="TableStyleMedium2" showFirstColumn="0" showLastColumn="0" showRowStripes="1" showColumnStripes="0"/>
</table>
</file>

<file path=xl/tables/table24.xml><?xml version="1.0" encoding="utf-8"?>
<table xmlns="http://schemas.openxmlformats.org/spreadsheetml/2006/main" id="30" name="טבלה30" displayName="טבלה30" ref="A1:G4" totalsRowShown="0" headerRowDxfId="11" dataDxfId="9" headerRowBorderDxfId="10" tableBorderDxfId="8" totalsRowBorderDxfId="7" dataCellStyle="Comma">
  <autoFilter ref="A1:G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name="עמודה1" dataDxfId="6"/>
    <tableColumn id="2" name="2014" dataDxfId="5" dataCellStyle="Comma"/>
    <tableColumn id="3" name="2015" dataDxfId="4" dataCellStyle="Comma"/>
    <tableColumn id="4" name="2016" dataDxfId="3" dataCellStyle="Comma"/>
    <tableColumn id="5" name="2017" dataDxfId="2" dataCellStyle="Comma"/>
    <tableColumn id="6" name="2018" dataDxfId="1" dataCellStyle="Comma"/>
    <tableColumn id="7" name="2019" dataDxfId="0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טבלה3" displayName="טבלה3" ref="A1:K4" totalsRowShown="0" headerRowDxfId="219" dataDxfId="217" headerRowBorderDxfId="218" tableBorderDxfId="216" totalsRowBorderDxfId="215">
  <autoFilter ref="A1:K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name="עמודה1" dataDxfId="214"/>
    <tableColumn id="2" name="2010" dataDxfId="213"/>
    <tableColumn id="3" name="2011" dataDxfId="212"/>
    <tableColumn id="4" name="2012" dataDxfId="211"/>
    <tableColumn id="5" name="2013" dataDxfId="210"/>
    <tableColumn id="6" name="2014" dataDxfId="209"/>
    <tableColumn id="7" name="2015" dataDxfId="208"/>
    <tableColumn id="8" name="2016" dataDxfId="207"/>
    <tableColumn id="9" name="2017" dataDxfId="206"/>
    <tableColumn id="10" name="2018" dataDxfId="205"/>
    <tableColumn id="11" name="2019" dataDxfId="204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4" name="טבלה4" displayName="טבלה4" ref="A1:K3" totalsRowShown="0" headerRowDxfId="203" dataDxfId="201" headerRowBorderDxfId="202" tableBorderDxfId="200">
  <autoFilter ref="A1:K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name="עמודה1" dataDxfId="199" dataCellStyle="Normal_IIP"/>
    <tableColumn id="2" name="2010" dataDxfId="198" dataCellStyle="Comma"/>
    <tableColumn id="3" name="2011" dataDxfId="197" dataCellStyle="Comma"/>
    <tableColumn id="4" name="2012" dataDxfId="196" dataCellStyle="Comma"/>
    <tableColumn id="5" name="2013" dataDxfId="195" dataCellStyle="Comma"/>
    <tableColumn id="6" name="2014" dataDxfId="194" dataCellStyle="Comma"/>
    <tableColumn id="7" name="2015" dataDxfId="193" dataCellStyle="Comma"/>
    <tableColumn id="8" name="2016" dataDxfId="192" dataCellStyle="Comma"/>
    <tableColumn id="9" name="2017" dataDxfId="191" dataCellStyle="Comma"/>
    <tableColumn id="10" name="2018" dataDxfId="190" dataCellStyle="Comma"/>
    <tableColumn id="11" name="2019" dataDxfId="189" dataCellStyle="Comma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5" name="טבלה5" displayName="טבלה5" ref="A1:K4" totalsRowShown="0" headerRowDxfId="188" dataDxfId="186" headerRowBorderDxfId="187" tableBorderDxfId="185" totalsRowBorderDxfId="184" dataCellStyle="Normal 3">
  <autoFilter ref="A1:K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name="סה&quot;כ השקעות פיננסיות" dataDxfId="183"/>
    <tableColumn id="2" name="2010" dataDxfId="182" dataCellStyle="Normal 3"/>
    <tableColumn id="3" name="2011" dataDxfId="181" dataCellStyle="Normal 3"/>
    <tableColumn id="4" name="2012" dataDxfId="180" dataCellStyle="Normal 3"/>
    <tableColumn id="5" name="2013" dataDxfId="179" dataCellStyle="Normal 3"/>
    <tableColumn id="6" name="2014" dataDxfId="178" dataCellStyle="Normal 3"/>
    <tableColumn id="7" name="2015" dataDxfId="177" dataCellStyle="Normal 3"/>
    <tableColumn id="8" name="2016" dataDxfId="176" dataCellStyle="Normal 3"/>
    <tableColumn id="9" name="2017" dataDxfId="175" dataCellStyle="Normal 3"/>
    <tableColumn id="10" name="2018" dataDxfId="174" dataCellStyle="Normal 3"/>
    <tableColumn id="11" name="2019" dataDxfId="173" dataCellStyle="Normal 3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6" name="טבלה6" displayName="טבלה6" ref="A1:D3" totalsRowShown="0" headerRowDxfId="172" dataDxfId="170" headerRowBorderDxfId="171" tableBorderDxfId="169" totalsRowBorderDxfId="168">
  <autoFilter ref="A1:D3">
    <filterColumn colId="0" hiddenButton="1"/>
    <filterColumn colId="1" hiddenButton="1"/>
    <filterColumn colId="2" hiddenButton="1"/>
    <filterColumn colId="3" hiddenButton="1"/>
  </autoFilter>
  <tableColumns count="4">
    <tableColumn id="1" name="עמודה1" dataDxfId="167"/>
    <tableColumn id="2" name="שינויי מחיר" dataDxfId="166"/>
    <tableColumn id="3" name="תנועה נטו" dataDxfId="165"/>
    <tableColumn id="4" name="שינוי ביתרה" dataDxfId="164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9" name="טבלה9" displayName="טבלה9" ref="A1:E3" totalsRowShown="0" headerRowDxfId="163" dataDxfId="161" headerRowBorderDxfId="162" tableBorderDxfId="160" totalsRowBorderDxfId="159" dataCellStyle="Normal 3">
  <autoFilter ref="A1:E3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name="עמודה1" dataDxfId="158" dataCellStyle="Normal 3"/>
    <tableColumn id="2" name="מגזר עסקי" dataDxfId="157" dataCellStyle="Normal 3"/>
    <tableColumn id="3" name="גופים מוסדיים" dataDxfId="156" dataCellStyle="Normal 3"/>
    <tableColumn id="4" name=" משקי הבית" dataDxfId="155" dataCellStyle="Normal 3"/>
    <tableColumn id="5" name="בנקים" dataDxfId="154" dataCellStyle="Normal 3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13" name="טבלה13" displayName="טבלה13" ref="A1:B5" totalsRowShown="0" headerRowDxfId="153" dataDxfId="151" headerRowBorderDxfId="152" tableBorderDxfId="150" totalsRowBorderDxfId="149">
  <autoFilter ref="A1:B5">
    <filterColumn colId="0" hiddenButton="1"/>
    <filterColumn colId="1" hiddenButton="1"/>
  </autoFilter>
  <tableColumns count="2">
    <tableColumn id="1" name="עמודה1" dataDxfId="148" dataCellStyle="Normal 3"/>
    <tableColumn id="2" name="מיליארדי דולרים " dataDxfId="147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15" name="טבלה15" displayName="טבלה15" ref="A1:B6" totalsRowShown="0" headerRowDxfId="146" dataDxfId="144" headerRowBorderDxfId="145" tableBorderDxfId="143">
  <tableColumns count="2">
    <tableColumn id="1" name="עמודה1" dataDxfId="142" dataCellStyle="Normal 3"/>
    <tableColumn id="2" name="מיליארדי דולרים " dataDxfId="141" dataCellStyle="Normal 3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6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8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9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8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9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2.xml"/><Relationship Id="rId1" Type="http://schemas.openxmlformats.org/officeDocument/2006/relationships/printerSettings" Target="../printerSettings/printerSettings10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3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4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5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1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6.xml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3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8.xml"/><Relationship Id="rId2" Type="http://schemas.openxmlformats.org/officeDocument/2006/relationships/table" Target="../tables/table17.xml"/><Relationship Id="rId1" Type="http://schemas.openxmlformats.org/officeDocument/2006/relationships/printerSettings" Target="../printerSettings/printerSettings12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9.xml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0.xml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2.xml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3.xml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4.xml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0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"/>
  <sheetViews>
    <sheetView rightToLeft="1" tabSelected="1" workbookViewId="0">
      <selection activeCell="A39" sqref="A39"/>
    </sheetView>
  </sheetViews>
  <sheetFormatPr defaultRowHeight="14.25"/>
  <cols>
    <col min="1" max="1" width="29.75" style="60" bestFit="1" customWidth="1"/>
    <col min="2" max="16384" width="9" style="60"/>
  </cols>
  <sheetData>
    <row r="1" spans="1:14" ht="15">
      <c r="A1" s="59" t="s">
        <v>152</v>
      </c>
      <c r="B1" s="59" t="s">
        <v>0</v>
      </c>
      <c r="C1" s="59" t="s">
        <v>1</v>
      </c>
      <c r="D1" s="59" t="s">
        <v>2</v>
      </c>
      <c r="E1" s="59" t="s">
        <v>3</v>
      </c>
      <c r="F1" s="59" t="s">
        <v>4</v>
      </c>
      <c r="G1" s="59" t="s">
        <v>5</v>
      </c>
      <c r="H1" s="59" t="s">
        <v>6</v>
      </c>
      <c r="I1" s="59" t="s">
        <v>13</v>
      </c>
      <c r="J1" s="59" t="s">
        <v>7</v>
      </c>
      <c r="K1" s="59" t="s">
        <v>14</v>
      </c>
      <c r="N1" s="61"/>
    </row>
    <row r="2" spans="1:14" ht="15">
      <c r="A2" s="59" t="s">
        <v>8</v>
      </c>
      <c r="B2" s="62">
        <v>259491.32800000001</v>
      </c>
      <c r="C2" s="62">
        <v>266629.17700000003</v>
      </c>
      <c r="D2" s="62">
        <v>277785.005</v>
      </c>
      <c r="E2" s="62">
        <v>313844.02100000001</v>
      </c>
      <c r="F2" s="62">
        <v>334718.67</v>
      </c>
      <c r="G2" s="62">
        <v>348000.58899999998</v>
      </c>
      <c r="H2" s="62">
        <v>375325.36099999998</v>
      </c>
      <c r="I2" s="62">
        <v>432200.31900000002</v>
      </c>
      <c r="J2" s="62">
        <v>437025.26500000001</v>
      </c>
      <c r="K2" s="63">
        <v>495689</v>
      </c>
    </row>
    <row r="3" spans="1:14" ht="15">
      <c r="A3" s="59" t="s">
        <v>9</v>
      </c>
      <c r="B3" s="62">
        <v>67892.816999999995</v>
      </c>
      <c r="C3" s="62">
        <v>72176.679999999993</v>
      </c>
      <c r="D3" s="62">
        <v>72564.652000000002</v>
      </c>
      <c r="E3" s="62">
        <v>77745.084000000003</v>
      </c>
      <c r="F3" s="62">
        <v>79010.985000000001</v>
      </c>
      <c r="G3" s="62">
        <v>84695.311000000002</v>
      </c>
      <c r="H3" s="62">
        <v>94632.854000000007</v>
      </c>
      <c r="I3" s="62">
        <v>100260.18</v>
      </c>
      <c r="J3" s="62">
        <v>103505.863</v>
      </c>
      <c r="K3" s="63">
        <v>110384</v>
      </c>
    </row>
    <row r="4" spans="1:14" ht="15">
      <c r="A4" s="59" t="s">
        <v>10</v>
      </c>
      <c r="B4" s="62">
        <v>62240.127999999997</v>
      </c>
      <c r="C4" s="62">
        <v>62365.267</v>
      </c>
      <c r="D4" s="62">
        <v>76126.476999999999</v>
      </c>
      <c r="E4" s="62">
        <v>95519.668000000005</v>
      </c>
      <c r="F4" s="62">
        <v>106173.258</v>
      </c>
      <c r="G4" s="62">
        <v>114101.897</v>
      </c>
      <c r="H4" s="62">
        <v>119148.01</v>
      </c>
      <c r="I4" s="62">
        <v>142990.21</v>
      </c>
      <c r="J4" s="62">
        <v>141704.212</v>
      </c>
      <c r="K4" s="63">
        <v>171112</v>
      </c>
    </row>
    <row r="5" spans="1:14" ht="15">
      <c r="A5" s="59" t="s">
        <v>93</v>
      </c>
      <c r="B5" s="62">
        <v>58445.125</v>
      </c>
      <c r="C5" s="62">
        <v>57212.043000000005</v>
      </c>
      <c r="D5" s="62">
        <v>53188.316999999995</v>
      </c>
      <c r="E5" s="62">
        <v>58789.510999999999</v>
      </c>
      <c r="F5" s="62">
        <v>63433.259000000005</v>
      </c>
      <c r="G5" s="62">
        <v>58628.597000000002</v>
      </c>
      <c r="H5" s="62">
        <v>63097.726000000002</v>
      </c>
      <c r="I5" s="62">
        <v>75938.436000000002</v>
      </c>
      <c r="J5" s="62">
        <v>76535.740999999995</v>
      </c>
      <c r="K5" s="63">
        <v>88179.264999999999</v>
      </c>
    </row>
    <row r="6" spans="1:14" ht="15">
      <c r="A6" s="59" t="s">
        <v>12</v>
      </c>
      <c r="B6" s="64">
        <v>70913.258000000002</v>
      </c>
      <c r="C6" s="64">
        <v>74875.187000000005</v>
      </c>
      <c r="D6" s="64">
        <v>75905.558999999994</v>
      </c>
      <c r="E6" s="64">
        <v>81789.758000000002</v>
      </c>
      <c r="F6" s="64">
        <v>86101.168000000005</v>
      </c>
      <c r="G6" s="64">
        <v>90574.784</v>
      </c>
      <c r="H6" s="64">
        <v>98446.770999999993</v>
      </c>
      <c r="I6" s="64">
        <v>113011.493</v>
      </c>
      <c r="J6" s="64">
        <v>115279.44899999999</v>
      </c>
      <c r="K6" s="65">
        <v>126014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rightToLeft="1" zoomScale="120" zoomScaleNormal="120" workbookViewId="0">
      <selection activeCell="I15" sqref="I15"/>
    </sheetView>
  </sheetViews>
  <sheetFormatPr defaultRowHeight="14.25"/>
  <cols>
    <col min="1" max="16384" width="9" style="60"/>
  </cols>
  <sheetData>
    <row r="1" spans="1:1">
      <c r="A1" s="60" t="s">
        <v>126</v>
      </c>
    </row>
    <row r="2" spans="1:1">
      <c r="A2" s="60" t="s">
        <v>127</v>
      </c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rightToLeft="1" workbookViewId="0">
      <selection activeCell="F9" sqref="F9"/>
    </sheetView>
  </sheetViews>
  <sheetFormatPr defaultRowHeight="14.25"/>
  <cols>
    <col min="1" max="1" width="7.625" bestFit="1" customWidth="1"/>
    <col min="2" max="2" width="11.25" customWidth="1"/>
    <col min="3" max="3" width="10.25" customWidth="1"/>
    <col min="4" max="4" width="12" customWidth="1"/>
  </cols>
  <sheetData>
    <row r="1" spans="1:4" ht="15">
      <c r="A1" s="59" t="s">
        <v>152</v>
      </c>
      <c r="B1" s="59" t="s">
        <v>25</v>
      </c>
      <c r="C1" s="59" t="s">
        <v>26</v>
      </c>
      <c r="D1" s="59" t="s">
        <v>27</v>
      </c>
    </row>
    <row r="2" spans="1:4" ht="15">
      <c r="A2" s="59" t="s">
        <v>28</v>
      </c>
      <c r="B2" s="73">
        <v>19254</v>
      </c>
      <c r="C2" s="73">
        <v>2913</v>
      </c>
      <c r="D2" s="74">
        <v>21924</v>
      </c>
    </row>
    <row r="3" spans="1:4" ht="15">
      <c r="A3" s="59" t="s">
        <v>29</v>
      </c>
      <c r="B3" s="75">
        <v>4544</v>
      </c>
      <c r="C3" s="75">
        <v>3676</v>
      </c>
      <c r="D3" s="76">
        <v>7484</v>
      </c>
    </row>
  </sheetData>
  <pageMargins left="0.7" right="0.7" top="0.75" bottom="0.75" header="0.3" footer="0.3"/>
  <tableParts count="1">
    <tablePart r:id="rId1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"/>
  <sheetViews>
    <sheetView rightToLeft="1" zoomScale="120" zoomScaleNormal="120" workbookViewId="0">
      <selection activeCell="F21" sqref="F21"/>
    </sheetView>
  </sheetViews>
  <sheetFormatPr defaultRowHeight="14.25"/>
  <sheetData>
    <row r="1" spans="1:6">
      <c r="A1" s="60" t="s">
        <v>156</v>
      </c>
      <c r="B1" s="60"/>
      <c r="C1" s="60"/>
      <c r="D1" s="60"/>
      <c r="E1" s="60"/>
      <c r="F1" s="60"/>
    </row>
    <row r="2" spans="1:6">
      <c r="A2" s="60" t="s">
        <v>128</v>
      </c>
      <c r="B2" s="60"/>
      <c r="C2" s="60"/>
      <c r="D2" s="60"/>
      <c r="E2" s="60"/>
      <c r="F2" s="60"/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rightToLeft="1" workbookViewId="0">
      <selection sqref="A1:E3"/>
    </sheetView>
  </sheetViews>
  <sheetFormatPr defaultRowHeight="14.25"/>
  <cols>
    <col min="1" max="1" width="11.875" bestFit="1" customWidth="1"/>
    <col min="2" max="2" width="10.75" customWidth="1"/>
    <col min="3" max="3" width="13.25" customWidth="1"/>
    <col min="4" max="4" width="12" customWidth="1"/>
  </cols>
  <sheetData>
    <row r="1" spans="1:5" ht="15">
      <c r="A1" s="66" t="s">
        <v>152</v>
      </c>
      <c r="B1" s="66" t="s">
        <v>31</v>
      </c>
      <c r="C1" s="66" t="s">
        <v>32</v>
      </c>
      <c r="D1" s="66" t="s">
        <v>33</v>
      </c>
      <c r="E1" s="66" t="s">
        <v>34</v>
      </c>
    </row>
    <row r="2" spans="1:5" ht="15">
      <c r="A2" s="66" t="s">
        <v>19</v>
      </c>
      <c r="B2" s="77">
        <v>-67.799000000000007</v>
      </c>
      <c r="C2" s="77">
        <v>2035.8019999999999</v>
      </c>
      <c r="D2" s="77">
        <v>941</v>
      </c>
      <c r="E2" s="78">
        <v>4</v>
      </c>
    </row>
    <row r="3" spans="1:5" ht="15">
      <c r="A3" s="66" t="s">
        <v>24</v>
      </c>
      <c r="B3" s="79">
        <v>-949.63800000000003</v>
      </c>
      <c r="C3" s="79">
        <v>406.96100000000001</v>
      </c>
      <c r="D3" s="79">
        <v>1247.2260000000001</v>
      </c>
      <c r="E3" s="80">
        <v>2971</v>
      </c>
    </row>
    <row r="6" spans="1:5" s="16" customFormat="1" ht="15.75">
      <c r="B6" s="17"/>
      <c r="C6" s="17"/>
      <c r="D6" s="17"/>
      <c r="E6" s="18"/>
    </row>
    <row r="7" spans="1:5" s="16" customFormat="1">
      <c r="A7" s="19"/>
      <c r="B7" s="14"/>
      <c r="C7" s="15"/>
      <c r="D7" s="14"/>
      <c r="E7" s="14"/>
    </row>
    <row r="8" spans="1:5" s="16" customFormat="1">
      <c r="A8" s="19"/>
      <c r="B8" s="14"/>
      <c r="C8" s="15"/>
      <c r="D8" s="14"/>
      <c r="E8" s="14"/>
    </row>
  </sheetData>
  <pageMargins left="0.7" right="0.7" top="0.75" bottom="0.75" header="0.3" footer="0.3"/>
  <tableParts count="1">
    <tablePart r:id="rId1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"/>
  <sheetViews>
    <sheetView rightToLeft="1" zoomScale="120" zoomScaleNormal="120" workbookViewId="0">
      <selection activeCell="H12" sqref="H12"/>
    </sheetView>
  </sheetViews>
  <sheetFormatPr defaultRowHeight="14.25"/>
  <cols>
    <col min="1" max="1" width="9" customWidth="1"/>
  </cols>
  <sheetData>
    <row r="1" spans="1:7">
      <c r="A1" s="60" t="s">
        <v>119</v>
      </c>
      <c r="B1" s="60"/>
      <c r="C1" s="60"/>
      <c r="D1" s="60"/>
      <c r="E1" s="60"/>
      <c r="F1" s="60"/>
      <c r="G1" s="60"/>
    </row>
    <row r="2" spans="1:7">
      <c r="A2" s="60" t="s">
        <v>120</v>
      </c>
      <c r="B2" s="60"/>
      <c r="C2" s="60"/>
      <c r="D2" s="60"/>
      <c r="E2" s="60"/>
      <c r="F2" s="60"/>
      <c r="G2" s="60"/>
    </row>
  </sheetData>
  <pageMargins left="0.7" right="0.7" top="0.75" bottom="0.75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rightToLeft="1" zoomScaleNormal="100" workbookViewId="0">
      <selection sqref="A1:B5"/>
    </sheetView>
  </sheetViews>
  <sheetFormatPr defaultRowHeight="14.25"/>
  <cols>
    <col min="1" max="1" width="19.375" bestFit="1" customWidth="1"/>
    <col min="2" max="2" width="14.125" bestFit="1" customWidth="1"/>
    <col min="3" max="3" width="9.875" bestFit="1" customWidth="1"/>
  </cols>
  <sheetData>
    <row r="1" spans="1:4" ht="15">
      <c r="A1" s="66" t="s">
        <v>152</v>
      </c>
      <c r="B1" s="66" t="s">
        <v>127</v>
      </c>
      <c r="D1" s="36"/>
    </row>
    <row r="2" spans="1:4" ht="15">
      <c r="A2" s="66" t="s">
        <v>35</v>
      </c>
      <c r="B2" s="81">
        <v>6010</v>
      </c>
    </row>
    <row r="3" spans="1:4" ht="15">
      <c r="A3" s="66" t="s">
        <v>37</v>
      </c>
      <c r="B3" s="81">
        <v>3452</v>
      </c>
    </row>
    <row r="4" spans="1:4" ht="15">
      <c r="A4" s="66" t="s">
        <v>36</v>
      </c>
      <c r="B4" s="81">
        <v>2427</v>
      </c>
    </row>
    <row r="5" spans="1:4" ht="15">
      <c r="A5" s="66" t="s">
        <v>38</v>
      </c>
      <c r="B5" s="82">
        <v>-1774</v>
      </c>
    </row>
    <row r="7" spans="1:4">
      <c r="A7" s="20"/>
      <c r="B7" s="22"/>
    </row>
    <row r="8" spans="1:4">
      <c r="A8" s="20"/>
      <c r="B8" s="22"/>
    </row>
    <row r="9" spans="1:4">
      <c r="A9" s="21"/>
      <c r="B9" s="22"/>
    </row>
    <row r="10" spans="1:4">
      <c r="A10" s="21"/>
      <c r="B10" s="22"/>
    </row>
    <row r="11" spans="1:4">
      <c r="A11" s="21"/>
      <c r="B11" s="22"/>
    </row>
    <row r="16" spans="1:4" ht="15">
      <c r="A16" s="38"/>
      <c r="B16" s="28"/>
      <c r="C16" s="28"/>
    </row>
    <row r="17" spans="1:11">
      <c r="A17" s="20"/>
      <c r="B17" s="25"/>
      <c r="C17" s="25"/>
      <c r="D17" s="27"/>
    </row>
    <row r="18" spans="1:11">
      <c r="A18" s="20"/>
      <c r="B18" s="25"/>
      <c r="C18" s="25"/>
      <c r="D18" s="27"/>
    </row>
    <row r="19" spans="1:11">
      <c r="A19" s="21"/>
      <c r="B19" s="25"/>
      <c r="C19" s="25"/>
      <c r="D19" s="27"/>
    </row>
    <row r="20" spans="1:11">
      <c r="A20" s="21"/>
      <c r="B20" s="25"/>
      <c r="C20" s="25"/>
      <c r="D20" s="27"/>
    </row>
    <row r="21" spans="1:11">
      <c r="A21" s="21"/>
      <c r="B21" s="25"/>
      <c r="C21" s="25"/>
      <c r="D21" s="27"/>
      <c r="K21" s="26"/>
    </row>
  </sheetData>
  <pageMargins left="0.7" right="0.7" top="0.75" bottom="0.75" header="0.3" footer="0.3"/>
  <tableParts count="1">
    <tablePart r:id="rId1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"/>
  <sheetViews>
    <sheetView rightToLeft="1" zoomScale="120" zoomScaleNormal="120" workbookViewId="0">
      <selection activeCell="N28" sqref="N27:N28"/>
    </sheetView>
  </sheetViews>
  <sheetFormatPr defaultRowHeight="14.25"/>
  <sheetData>
    <row r="1" spans="1:7">
      <c r="A1" s="60" t="s">
        <v>129</v>
      </c>
      <c r="B1" s="60"/>
      <c r="C1" s="60"/>
      <c r="D1" s="60"/>
      <c r="E1" s="60"/>
      <c r="F1" s="60"/>
      <c r="G1" s="60"/>
    </row>
    <row r="2" spans="1:7">
      <c r="A2" s="60" t="s">
        <v>130</v>
      </c>
      <c r="B2" s="60"/>
      <c r="C2" s="60"/>
      <c r="D2" s="60"/>
      <c r="E2" s="60"/>
      <c r="F2" s="60"/>
      <c r="G2" s="60"/>
    </row>
  </sheetData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rightToLeft="1" workbookViewId="0">
      <selection sqref="A1:B6"/>
    </sheetView>
  </sheetViews>
  <sheetFormatPr defaultRowHeight="14.25"/>
  <cols>
    <col min="1" max="1" width="14.25" bestFit="1" customWidth="1"/>
    <col min="2" max="2" width="14.625" bestFit="1" customWidth="1"/>
  </cols>
  <sheetData>
    <row r="1" spans="1:2" ht="15">
      <c r="A1" s="59" t="s">
        <v>152</v>
      </c>
      <c r="B1" s="59" t="s">
        <v>127</v>
      </c>
    </row>
    <row r="2" spans="1:2" ht="15">
      <c r="A2" s="59" t="s">
        <v>39</v>
      </c>
      <c r="B2" s="83">
        <v>-4021.326</v>
      </c>
    </row>
    <row r="3" spans="1:2" ht="15">
      <c r="A3" s="59" t="s">
        <v>40</v>
      </c>
      <c r="B3" s="84">
        <v>-1726</v>
      </c>
    </row>
    <row r="4" spans="1:2" ht="15">
      <c r="A4" s="59" t="s">
        <v>41</v>
      </c>
      <c r="B4" s="84">
        <v>-672.22299999999996</v>
      </c>
    </row>
    <row r="5" spans="1:2" ht="15">
      <c r="A5" s="59" t="s">
        <v>42</v>
      </c>
      <c r="B5" s="84">
        <v>58</v>
      </c>
    </row>
    <row r="6" spans="1:2" ht="15">
      <c r="A6" s="59" t="s">
        <v>43</v>
      </c>
      <c r="B6" s="83">
        <v>2073.2939999999999</v>
      </c>
    </row>
  </sheetData>
  <pageMargins left="0.7" right="0.7" top="0.75" bottom="0.75" header="0.3" footer="0.3"/>
  <tableParts count="1">
    <tablePart r:id="rId1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"/>
  <sheetViews>
    <sheetView rightToLeft="1" zoomScale="120" zoomScaleNormal="120" workbookViewId="0">
      <selection activeCell="F13" sqref="F13"/>
    </sheetView>
  </sheetViews>
  <sheetFormatPr defaultRowHeight="14.25"/>
  <sheetData>
    <row r="1" spans="1:6">
      <c r="A1" s="60" t="s">
        <v>131</v>
      </c>
      <c r="B1" s="60"/>
      <c r="C1" s="60"/>
      <c r="D1" s="60"/>
      <c r="E1" s="60"/>
      <c r="F1" s="60"/>
    </row>
    <row r="2" spans="1:6">
      <c r="A2" s="60" t="s">
        <v>120</v>
      </c>
      <c r="B2" s="60"/>
      <c r="C2" s="60"/>
      <c r="D2" s="60"/>
      <c r="E2" s="60"/>
      <c r="F2" s="60"/>
    </row>
  </sheetData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rightToLeft="1" workbookViewId="0">
      <selection sqref="A1:D11"/>
    </sheetView>
  </sheetViews>
  <sheetFormatPr defaultRowHeight="14.25"/>
  <cols>
    <col min="1" max="1" width="8.875" bestFit="1" customWidth="1"/>
    <col min="2" max="2" width="15" customWidth="1"/>
    <col min="3" max="3" width="16.25" customWidth="1"/>
    <col min="4" max="4" width="14.75" customWidth="1"/>
  </cols>
  <sheetData>
    <row r="1" spans="1:4" ht="15">
      <c r="A1" s="85" t="s">
        <v>152</v>
      </c>
      <c r="B1" s="59" t="s">
        <v>9</v>
      </c>
      <c r="C1" s="59" t="s">
        <v>44</v>
      </c>
      <c r="D1" s="59" t="s">
        <v>11</v>
      </c>
    </row>
    <row r="2" spans="1:4" ht="15">
      <c r="A2" s="86">
        <v>2010</v>
      </c>
      <c r="B2" s="87">
        <v>60086.324000000001</v>
      </c>
      <c r="C2" s="87">
        <v>105113.94</v>
      </c>
      <c r="D2" s="88">
        <v>67066.076000000001</v>
      </c>
    </row>
    <row r="3" spans="1:4" ht="15">
      <c r="A3" s="86">
        <v>2011</v>
      </c>
      <c r="B3" s="87">
        <v>64841.883999999998</v>
      </c>
      <c r="C3" s="87">
        <v>87739.350999999995</v>
      </c>
      <c r="D3" s="88">
        <v>67903.259000000005</v>
      </c>
    </row>
    <row r="4" spans="1:4" ht="15">
      <c r="A4" s="86">
        <v>2012</v>
      </c>
      <c r="B4" s="87">
        <v>75804.784</v>
      </c>
      <c r="C4" s="87">
        <v>84167.444000000003</v>
      </c>
      <c r="D4" s="88">
        <v>62443.862000000001</v>
      </c>
    </row>
    <row r="5" spans="1:4" ht="15">
      <c r="A5" s="86">
        <v>2013</v>
      </c>
      <c r="B5" s="87">
        <v>86531</v>
      </c>
      <c r="C5" s="87">
        <v>99799.021999999997</v>
      </c>
      <c r="D5" s="88">
        <v>62166.760999999999</v>
      </c>
    </row>
    <row r="6" spans="1:4" ht="15">
      <c r="A6" s="86">
        <v>2014</v>
      </c>
      <c r="B6" s="87">
        <v>89619.733999999997</v>
      </c>
      <c r="C6" s="87">
        <v>122339.712</v>
      </c>
      <c r="D6" s="88">
        <v>55093.601000000002</v>
      </c>
    </row>
    <row r="7" spans="1:4" ht="15">
      <c r="A7" s="86">
        <v>2015</v>
      </c>
      <c r="B7" s="87">
        <v>99312.692999999999</v>
      </c>
      <c r="C7" s="87">
        <v>131424.704</v>
      </c>
      <c r="D7" s="88">
        <v>48957.737000000001</v>
      </c>
    </row>
    <row r="8" spans="1:4" ht="15">
      <c r="A8" s="86">
        <v>2016</v>
      </c>
      <c r="B8" s="87">
        <v>107482.834</v>
      </c>
      <c r="C8" s="87">
        <v>110894.583</v>
      </c>
      <c r="D8" s="88">
        <v>51422.544000000002</v>
      </c>
    </row>
    <row r="9" spans="1:4" ht="15">
      <c r="A9" s="86">
        <v>2017</v>
      </c>
      <c r="B9" s="87">
        <v>129142.817</v>
      </c>
      <c r="C9" s="87">
        <v>112188.247</v>
      </c>
      <c r="D9" s="88">
        <v>49688.684000000001</v>
      </c>
    </row>
    <row r="10" spans="1:4" ht="15">
      <c r="A10" s="86">
        <v>2018</v>
      </c>
      <c r="B10" s="87">
        <v>145344.89199999999</v>
      </c>
      <c r="C10" s="87">
        <v>108951</v>
      </c>
      <c r="D10" s="88">
        <v>49339</v>
      </c>
    </row>
    <row r="11" spans="1:4" ht="15">
      <c r="A11" s="86">
        <v>2019</v>
      </c>
      <c r="B11" s="89">
        <v>166229</v>
      </c>
      <c r="C11" s="89">
        <v>118157</v>
      </c>
      <c r="D11" s="90">
        <v>52909</v>
      </c>
    </row>
    <row r="12" spans="1:4">
      <c r="B12" s="13"/>
      <c r="C12" s="13"/>
      <c r="D12" s="13"/>
    </row>
    <row r="13" spans="1:4">
      <c r="B13" s="26"/>
      <c r="C13" s="26"/>
      <c r="D13" s="26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rightToLeft="1" zoomScale="120" zoomScaleNormal="120" workbookViewId="0">
      <selection activeCell="C23" sqref="C23"/>
    </sheetView>
  </sheetViews>
  <sheetFormatPr defaultRowHeight="14.25"/>
  <cols>
    <col min="1" max="16384" width="9" style="60"/>
  </cols>
  <sheetData>
    <row r="1" spans="1:1">
      <c r="A1" s="60" t="s">
        <v>118</v>
      </c>
    </row>
    <row r="2" spans="1:1">
      <c r="A2" s="60" t="s">
        <v>60</v>
      </c>
    </row>
  </sheetData>
  <pageMargins left="0.7" right="0.7" top="0.75" bottom="0.75" header="0.3" footer="0.3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"/>
  <sheetViews>
    <sheetView rightToLeft="1" zoomScale="120" zoomScaleNormal="120" workbookViewId="0">
      <selection activeCell="J17" sqref="J17"/>
    </sheetView>
  </sheetViews>
  <sheetFormatPr defaultRowHeight="14.25"/>
  <sheetData>
    <row r="1" spans="1:5">
      <c r="A1" s="60" t="s">
        <v>132</v>
      </c>
      <c r="B1" s="60"/>
      <c r="C1" s="60"/>
      <c r="D1" s="60"/>
      <c r="E1" s="60"/>
    </row>
    <row r="2" spans="1:5">
      <c r="A2" s="60" t="s">
        <v>60</v>
      </c>
      <c r="B2" s="60"/>
      <c r="C2" s="60"/>
      <c r="D2" s="60"/>
      <c r="E2" s="60"/>
    </row>
  </sheetData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rightToLeft="1" workbookViewId="0">
      <selection activeCell="F15" sqref="F15"/>
    </sheetView>
  </sheetViews>
  <sheetFormatPr defaultRowHeight="14.25"/>
  <cols>
    <col min="2" max="2" width="15.125" customWidth="1"/>
    <col min="3" max="3" width="13.25" customWidth="1"/>
  </cols>
  <sheetData>
    <row r="1" spans="1:7" ht="15">
      <c r="A1" s="86" t="s">
        <v>152</v>
      </c>
      <c r="B1" s="59" t="s">
        <v>21</v>
      </c>
      <c r="C1" s="59" t="s">
        <v>22</v>
      </c>
      <c r="D1" s="2"/>
      <c r="G1" s="36"/>
    </row>
    <row r="2" spans="1:7" ht="15">
      <c r="A2" s="86">
        <v>2010</v>
      </c>
      <c r="B2" s="87">
        <v>2053</v>
      </c>
      <c r="C2" s="88">
        <v>3440</v>
      </c>
      <c r="D2" s="3"/>
    </row>
    <row r="3" spans="1:7" ht="15">
      <c r="A3" s="86">
        <v>2011</v>
      </c>
      <c r="B3" s="87">
        <v>4187</v>
      </c>
      <c r="C3" s="88">
        <v>2127</v>
      </c>
      <c r="D3" s="1"/>
    </row>
    <row r="4" spans="1:7" ht="15">
      <c r="A4" s="86">
        <v>2012</v>
      </c>
      <c r="B4" s="87">
        <v>386</v>
      </c>
      <c r="C4" s="88">
        <v>5381</v>
      </c>
      <c r="D4" s="1"/>
    </row>
    <row r="5" spans="1:7" ht="15">
      <c r="A5" s="86">
        <v>2013</v>
      </c>
      <c r="B5" s="87">
        <v>5283</v>
      </c>
      <c r="C5" s="88">
        <v>4057</v>
      </c>
      <c r="D5" s="1"/>
    </row>
    <row r="6" spans="1:7" ht="15">
      <c r="A6" s="86">
        <v>2014</v>
      </c>
      <c r="B6" s="87">
        <v>3779</v>
      </c>
      <c r="C6" s="88">
        <v>3777</v>
      </c>
      <c r="D6" s="3"/>
    </row>
    <row r="7" spans="1:7" ht="15">
      <c r="A7" s="86">
        <v>2015</v>
      </c>
      <c r="B7" s="87">
        <v>5569</v>
      </c>
      <c r="C7" s="88">
        <v>3992</v>
      </c>
      <c r="D7" s="3"/>
    </row>
    <row r="8" spans="1:7" ht="15">
      <c r="A8" s="86">
        <v>2016</v>
      </c>
      <c r="B8" s="87">
        <v>7839</v>
      </c>
      <c r="C8" s="88">
        <v>3424</v>
      </c>
      <c r="D8" s="3"/>
    </row>
    <row r="9" spans="1:7" ht="15">
      <c r="A9" s="86">
        <v>2017</v>
      </c>
      <c r="B9" s="87">
        <v>13511</v>
      </c>
      <c r="C9" s="88">
        <v>4170</v>
      </c>
      <c r="D9" s="3"/>
    </row>
    <row r="10" spans="1:7" ht="15">
      <c r="A10" s="86">
        <v>2018</v>
      </c>
      <c r="B10" s="87">
        <v>15618</v>
      </c>
      <c r="C10" s="88">
        <v>3516</v>
      </c>
      <c r="D10" s="3"/>
    </row>
    <row r="11" spans="1:7" ht="15">
      <c r="A11" s="91">
        <v>2019</v>
      </c>
      <c r="B11" s="89">
        <v>10566</v>
      </c>
      <c r="C11" s="92">
        <v>5046</v>
      </c>
      <c r="D11" s="3"/>
      <c r="F11" s="12"/>
    </row>
    <row r="12" spans="1:7">
      <c r="A12" s="39"/>
      <c r="B12" s="40"/>
      <c r="C12" s="39"/>
    </row>
    <row r="17" spans="4:11" ht="15" thickBot="1"/>
    <row r="18" spans="4:11" ht="15" thickBot="1">
      <c r="D18" s="11"/>
      <c r="E18" s="11"/>
      <c r="F18" s="11"/>
      <c r="G18" s="11"/>
      <c r="H18" s="11"/>
      <c r="I18" s="11"/>
      <c r="J18" s="11"/>
      <c r="K18" s="23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"/>
  <sheetViews>
    <sheetView rightToLeft="1" zoomScale="120" zoomScaleNormal="120" workbookViewId="0">
      <selection activeCell="H25" sqref="H25"/>
    </sheetView>
  </sheetViews>
  <sheetFormatPr defaultRowHeight="14.25"/>
  <sheetData>
    <row r="1" spans="1:6">
      <c r="A1" s="60" t="s">
        <v>133</v>
      </c>
      <c r="B1" s="60"/>
      <c r="C1" s="60"/>
      <c r="D1" s="60"/>
      <c r="E1" s="60"/>
      <c r="F1" s="60"/>
    </row>
    <row r="2" spans="1:6">
      <c r="A2" s="60" t="s">
        <v>60</v>
      </c>
      <c r="B2" s="60"/>
      <c r="C2" s="60"/>
      <c r="D2" s="60"/>
      <c r="E2" s="60"/>
      <c r="F2" s="60"/>
    </row>
  </sheetData>
  <pageMargins left="0.7" right="0.7" top="0.75" bottom="0.75" header="0.3" footer="0.3"/>
  <pageSetup paperSize="9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rightToLeft="1" workbookViewId="0">
      <selection activeCell="H17" sqref="H17"/>
    </sheetView>
  </sheetViews>
  <sheetFormatPr defaultRowHeight="14.25"/>
  <cols>
    <col min="1" max="1" width="10" bestFit="1" customWidth="1"/>
    <col min="2" max="2" width="30.875" customWidth="1"/>
  </cols>
  <sheetData>
    <row r="1" spans="1:4" ht="15">
      <c r="A1" s="93" t="s">
        <v>152</v>
      </c>
      <c r="B1" s="59" t="s">
        <v>45</v>
      </c>
      <c r="C1" s="59" t="s">
        <v>28</v>
      </c>
      <c r="D1" s="94" t="s">
        <v>29</v>
      </c>
    </row>
    <row r="2" spans="1:4" ht="15">
      <c r="A2" s="95">
        <v>2010</v>
      </c>
      <c r="B2" s="96">
        <v>9403.4869999999992</v>
      </c>
      <c r="C2" s="96">
        <v>-622</v>
      </c>
      <c r="D2" s="97">
        <v>10025.487000000001</v>
      </c>
    </row>
    <row r="3" spans="1:4" ht="15">
      <c r="A3" s="95">
        <v>2011</v>
      </c>
      <c r="B3" s="96">
        <v>-4388.0770000000002</v>
      </c>
      <c r="C3" s="96">
        <v>-733</v>
      </c>
      <c r="D3" s="97">
        <v>-3655.0770000000007</v>
      </c>
    </row>
    <row r="4" spans="1:4" ht="15">
      <c r="A4" s="95">
        <v>2012</v>
      </c>
      <c r="B4" s="96">
        <v>-2958.0230000000001</v>
      </c>
      <c r="C4" s="96">
        <v>290</v>
      </c>
      <c r="D4" s="97">
        <v>-3248.0229999999997</v>
      </c>
    </row>
    <row r="5" spans="1:4" ht="15">
      <c r="A5" s="95">
        <v>2013</v>
      </c>
      <c r="B5" s="96">
        <v>1702.33</v>
      </c>
      <c r="C5" s="96">
        <v>2712</v>
      </c>
      <c r="D5" s="97">
        <v>-1009.67</v>
      </c>
    </row>
    <row r="6" spans="1:4" ht="15">
      <c r="A6" s="95">
        <v>2014</v>
      </c>
      <c r="B6" s="96">
        <v>9455.2900000000009</v>
      </c>
      <c r="C6" s="96">
        <v>3600</v>
      </c>
      <c r="D6" s="97">
        <v>5855.29</v>
      </c>
    </row>
    <row r="7" spans="1:4" ht="15">
      <c r="A7" s="95">
        <v>2015</v>
      </c>
      <c r="B7" s="96">
        <v>2753.8649999999998</v>
      </c>
      <c r="C7" s="96">
        <v>4521</v>
      </c>
      <c r="D7" s="97">
        <v>-1767.1349999999998</v>
      </c>
    </row>
    <row r="8" spans="1:4" ht="15">
      <c r="A8" s="95">
        <v>2016</v>
      </c>
      <c r="B8" s="96">
        <v>2971.6869999999999</v>
      </c>
      <c r="C8" s="96">
        <v>3560</v>
      </c>
      <c r="D8" s="97">
        <v>-588.3130000000001</v>
      </c>
    </row>
    <row r="9" spans="1:4" ht="15">
      <c r="A9" s="95">
        <v>2017</v>
      </c>
      <c r="B9" s="96">
        <v>1945.41</v>
      </c>
      <c r="C9" s="96">
        <v>-3</v>
      </c>
      <c r="D9" s="97">
        <v>1948.41</v>
      </c>
    </row>
    <row r="10" spans="1:4" ht="15">
      <c r="A10" s="95">
        <v>2018</v>
      </c>
      <c r="B10" s="98">
        <v>-3547.3919999999998</v>
      </c>
      <c r="C10" s="99">
        <v>-8380</v>
      </c>
      <c r="D10" s="97">
        <v>4833</v>
      </c>
    </row>
    <row r="11" spans="1:4" ht="15">
      <c r="A11" s="100">
        <v>2019</v>
      </c>
      <c r="B11" s="101">
        <v>-388.68599999999998</v>
      </c>
      <c r="C11" s="102">
        <v>-2124</v>
      </c>
      <c r="D11" s="103">
        <v>1735.3140000000001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rightToLeft="1" zoomScale="120" zoomScaleNormal="120" workbookViewId="0">
      <selection activeCell="I16" sqref="I16"/>
    </sheetView>
  </sheetViews>
  <sheetFormatPr defaultRowHeight="14.25"/>
  <sheetData>
    <row r="1" spans="1:6">
      <c r="A1" s="60" t="s">
        <v>134</v>
      </c>
      <c r="B1" s="60"/>
      <c r="C1" s="60"/>
      <c r="D1" s="60"/>
      <c r="E1" s="60"/>
      <c r="F1" s="60"/>
    </row>
    <row r="2" spans="1:6">
      <c r="A2" s="60" t="s">
        <v>60</v>
      </c>
      <c r="B2" s="60"/>
      <c r="C2" s="60"/>
      <c r="D2" s="60"/>
      <c r="E2" s="60"/>
      <c r="F2" s="60"/>
    </row>
    <row r="3" spans="1:6">
      <c r="A3" s="60"/>
      <c r="B3" s="60"/>
      <c r="C3" s="60"/>
      <c r="D3" s="60"/>
      <c r="E3" s="60"/>
      <c r="F3" s="60"/>
    </row>
  </sheetData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rightToLeft="1" workbookViewId="0">
      <selection activeCell="K15" sqref="K15"/>
    </sheetView>
  </sheetViews>
  <sheetFormatPr defaultRowHeight="14.25"/>
  <cols>
    <col min="1" max="1" width="7.875" bestFit="1" customWidth="1"/>
    <col min="2" max="2" width="15.125" customWidth="1"/>
    <col min="3" max="3" width="20" customWidth="1"/>
  </cols>
  <sheetData>
    <row r="1" spans="1:5" ht="15">
      <c r="A1" s="59" t="s">
        <v>152</v>
      </c>
      <c r="B1" s="59" t="s">
        <v>46</v>
      </c>
      <c r="C1" s="59" t="s">
        <v>47</v>
      </c>
      <c r="E1" s="36"/>
    </row>
    <row r="2" spans="1:5" ht="15">
      <c r="A2" s="104" t="s">
        <v>0</v>
      </c>
      <c r="B2" s="105">
        <v>2249</v>
      </c>
      <c r="C2" s="105">
        <v>998</v>
      </c>
    </row>
    <row r="3" spans="1:5" ht="15">
      <c r="A3" s="104" t="s">
        <v>1</v>
      </c>
      <c r="B3" s="106">
        <v>-11518</v>
      </c>
      <c r="C3" s="105">
        <v>-976</v>
      </c>
    </row>
    <row r="4" spans="1:5" ht="15">
      <c r="A4" s="104" t="s">
        <v>2</v>
      </c>
      <c r="B4" s="106">
        <v>-2587</v>
      </c>
      <c r="C4" s="106">
        <v>298</v>
      </c>
    </row>
    <row r="5" spans="1:5" ht="15">
      <c r="A5" s="104" t="s">
        <v>3</v>
      </c>
      <c r="B5" s="106">
        <v>10585</v>
      </c>
      <c r="C5" s="106">
        <v>1028</v>
      </c>
    </row>
    <row r="6" spans="1:5" ht="15">
      <c r="A6" s="104" t="s">
        <v>4</v>
      </c>
      <c r="B6" s="106">
        <v>15437</v>
      </c>
      <c r="C6" s="106">
        <v>-1856</v>
      </c>
    </row>
    <row r="7" spans="1:5" ht="15">
      <c r="A7" s="104" t="s">
        <v>5</v>
      </c>
      <c r="B7" s="106">
        <v>7277</v>
      </c>
      <c r="C7" s="106">
        <v>-94</v>
      </c>
    </row>
    <row r="8" spans="1:5" ht="15">
      <c r="A8" s="104" t="s">
        <v>6</v>
      </c>
      <c r="B8" s="106">
        <v>-24434</v>
      </c>
      <c r="C8" s="106">
        <v>285</v>
      </c>
    </row>
    <row r="9" spans="1:5" ht="15">
      <c r="A9" s="104">
        <v>2017</v>
      </c>
      <c r="B9" s="106">
        <v>-3527</v>
      </c>
      <c r="C9" s="106">
        <v>1648</v>
      </c>
    </row>
    <row r="10" spans="1:5" ht="15">
      <c r="A10" s="104">
        <v>2018</v>
      </c>
      <c r="B10" s="106">
        <v>3882</v>
      </c>
      <c r="C10" s="106">
        <v>-1504</v>
      </c>
    </row>
    <row r="11" spans="1:5" ht="15">
      <c r="A11" s="104">
        <v>2019</v>
      </c>
      <c r="B11" s="106">
        <v>5744</v>
      </c>
      <c r="C11" s="106">
        <v>1549</v>
      </c>
    </row>
  </sheetData>
  <pageMargins left="0.7" right="0.7" top="0.75" bottom="0.75" header="0.3" footer="0.3"/>
  <tableParts count="1">
    <tablePart r:id="rId1"/>
  </tablePart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"/>
  <sheetViews>
    <sheetView rightToLeft="1" zoomScale="120" zoomScaleNormal="120" workbookViewId="0">
      <selection activeCell="F15" sqref="F15"/>
    </sheetView>
  </sheetViews>
  <sheetFormatPr defaultRowHeight="14.25"/>
  <sheetData>
    <row r="1" spans="1:8">
      <c r="A1" s="107" t="s">
        <v>135</v>
      </c>
      <c r="B1" s="107"/>
      <c r="C1" s="107"/>
      <c r="D1" s="107"/>
      <c r="E1" s="107"/>
      <c r="F1" s="107"/>
      <c r="G1" s="107"/>
      <c r="H1" s="107"/>
    </row>
    <row r="2" spans="1:8">
      <c r="A2" s="107" t="s">
        <v>60</v>
      </c>
      <c r="B2" s="107"/>
      <c r="C2" s="107"/>
      <c r="D2" s="107"/>
      <c r="E2" s="107"/>
      <c r="F2" s="107"/>
      <c r="G2" s="107"/>
      <c r="H2" s="107"/>
    </row>
  </sheetData>
  <pageMargins left="0.7" right="0.7" top="0.75" bottom="0.75" header="0.3" footer="0.3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rightToLeft="1" workbookViewId="0">
      <selection activeCell="C8" sqref="C8"/>
    </sheetView>
  </sheetViews>
  <sheetFormatPr defaultRowHeight="14.25"/>
  <cols>
    <col min="1" max="1" width="7.875" customWidth="1"/>
    <col min="2" max="2" width="29.375" customWidth="1"/>
    <col min="3" max="3" width="23" bestFit="1" customWidth="1"/>
    <col min="4" max="4" width="28" bestFit="1" customWidth="1"/>
    <col min="5" max="5" width="12.625" bestFit="1" customWidth="1"/>
    <col min="6" max="6" width="10.5" bestFit="1" customWidth="1"/>
    <col min="10" max="10" width="19" bestFit="1" customWidth="1"/>
    <col min="11" max="11" width="23" bestFit="1" customWidth="1"/>
  </cols>
  <sheetData>
    <row r="1" spans="1:11" ht="15">
      <c r="A1" s="59" t="s">
        <v>152</v>
      </c>
      <c r="B1" s="59" t="s">
        <v>49</v>
      </c>
      <c r="C1" s="59" t="s">
        <v>50</v>
      </c>
      <c r="D1" s="59" t="s">
        <v>51</v>
      </c>
      <c r="J1" s="58"/>
      <c r="K1" s="58"/>
    </row>
    <row r="2" spans="1:11" ht="15">
      <c r="A2" s="86">
        <v>2010</v>
      </c>
      <c r="B2" s="108">
        <v>29859.413999999997</v>
      </c>
      <c r="C2" s="108">
        <v>23947.662</v>
      </c>
      <c r="D2" s="108">
        <v>13259</v>
      </c>
      <c r="J2" s="4"/>
      <c r="K2" s="4"/>
    </row>
    <row r="3" spans="1:11" ht="15">
      <c r="A3" s="86">
        <v>2011</v>
      </c>
      <c r="B3" s="108">
        <v>30449.304000000004</v>
      </c>
      <c r="C3" s="108">
        <v>22755.955000000002</v>
      </c>
      <c r="D3" s="108">
        <v>14698</v>
      </c>
      <c r="J3" s="4"/>
      <c r="K3" s="4"/>
    </row>
    <row r="4" spans="1:11" ht="15">
      <c r="A4" s="86">
        <v>2012</v>
      </c>
      <c r="B4" s="108">
        <v>25457.574000000001</v>
      </c>
      <c r="C4" s="108">
        <v>23113.288</v>
      </c>
      <c r="D4" s="108">
        <v>13873</v>
      </c>
      <c r="J4" s="4"/>
      <c r="K4" s="4"/>
    </row>
    <row r="5" spans="1:11" ht="15">
      <c r="A5" s="86">
        <v>2013</v>
      </c>
      <c r="B5" s="108">
        <v>24017.840000000004</v>
      </c>
      <c r="C5" s="108">
        <v>23270.920999999998</v>
      </c>
      <c r="D5" s="108">
        <v>14878</v>
      </c>
      <c r="J5" s="4"/>
      <c r="K5" s="4"/>
    </row>
    <row r="6" spans="1:11" ht="15">
      <c r="A6" s="86">
        <v>2014</v>
      </c>
      <c r="B6" s="108">
        <v>19942.706000000002</v>
      </c>
      <c r="C6" s="108">
        <v>19819.895</v>
      </c>
      <c r="D6" s="108">
        <v>15331</v>
      </c>
      <c r="J6" s="4"/>
      <c r="K6" s="4"/>
    </row>
    <row r="7" spans="1:11" ht="15">
      <c r="A7" s="86">
        <v>2015</v>
      </c>
      <c r="B7" s="108">
        <v>15793.872000000001</v>
      </c>
      <c r="C7" s="108">
        <v>18029.865000000002</v>
      </c>
      <c r="D7" s="108">
        <v>15134</v>
      </c>
      <c r="J7" s="4"/>
      <c r="K7" s="4"/>
    </row>
    <row r="8" spans="1:11" ht="15">
      <c r="A8" s="86">
        <v>2016</v>
      </c>
      <c r="B8" s="108">
        <v>14489.080999999998</v>
      </c>
      <c r="C8" s="108">
        <v>19285.463</v>
      </c>
      <c r="D8" s="108">
        <v>17648</v>
      </c>
      <c r="J8" s="4"/>
      <c r="K8" s="4"/>
    </row>
    <row r="9" spans="1:11" ht="15">
      <c r="A9" s="86">
        <v>2017</v>
      </c>
      <c r="B9" s="108">
        <v>13855.993999999999</v>
      </c>
      <c r="C9" s="108">
        <v>17024.689999999999</v>
      </c>
      <c r="D9" s="108">
        <v>18808</v>
      </c>
      <c r="J9" s="4"/>
      <c r="K9" s="4"/>
    </row>
    <row r="10" spans="1:11" ht="15">
      <c r="A10" s="86">
        <v>2018</v>
      </c>
      <c r="B10" s="108">
        <v>12872.362000000001</v>
      </c>
      <c r="C10" s="108">
        <v>17168.663</v>
      </c>
      <c r="D10" s="108">
        <v>19297</v>
      </c>
      <c r="J10" s="4"/>
      <c r="K10" s="4"/>
    </row>
    <row r="11" spans="1:11" ht="15">
      <c r="A11" s="86">
        <v>2019</v>
      </c>
      <c r="B11" s="108">
        <v>13823</v>
      </c>
      <c r="C11" s="108">
        <v>18732</v>
      </c>
      <c r="D11" s="108">
        <v>20355</v>
      </c>
      <c r="J11" s="4"/>
      <c r="K11" s="4"/>
    </row>
    <row r="12" spans="1:11">
      <c r="B12" s="27"/>
      <c r="C12" s="27"/>
      <c r="D12" s="27"/>
      <c r="J12" s="27"/>
      <c r="K12" s="27"/>
    </row>
    <row r="13" spans="1:11">
      <c r="D13" s="26"/>
    </row>
    <row r="17" spans="2:3">
      <c r="B17" s="22"/>
      <c r="C17" s="22"/>
    </row>
    <row r="18" spans="2:3">
      <c r="B18" s="8"/>
      <c r="C18" s="8"/>
    </row>
    <row r="19" spans="2:3">
      <c r="B19" s="8"/>
      <c r="C19" s="8"/>
    </row>
    <row r="20" spans="2:3">
      <c r="B20" s="8"/>
      <c r="C20" s="8"/>
    </row>
    <row r="21" spans="2:3">
      <c r="B21" s="8"/>
      <c r="C21" s="8"/>
    </row>
  </sheetData>
  <pageMargins left="0.7" right="0.7" top="0.75" bottom="0.75" header="0.3" footer="0.3"/>
  <tableParts count="1">
    <tablePart r:id="rId1"/>
  </tablePart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"/>
  <sheetViews>
    <sheetView rightToLeft="1" zoomScale="120" zoomScaleNormal="120" workbookViewId="0">
      <selection activeCell="J16" sqref="J16"/>
    </sheetView>
  </sheetViews>
  <sheetFormatPr defaultRowHeight="14.25"/>
  <sheetData>
    <row r="1" spans="1:6">
      <c r="A1" s="60" t="s">
        <v>136</v>
      </c>
      <c r="B1" s="60"/>
      <c r="C1" s="60"/>
      <c r="D1" s="60"/>
      <c r="E1" s="60"/>
      <c r="F1" s="60"/>
    </row>
    <row r="2" spans="1:6">
      <c r="A2" s="60" t="s">
        <v>137</v>
      </c>
      <c r="B2" s="60"/>
      <c r="C2" s="60"/>
      <c r="D2" s="60"/>
      <c r="E2" s="60"/>
      <c r="F2" s="60"/>
    </row>
  </sheetData>
  <pageMargins left="0.7" right="0.7" top="0.75" bottom="0.75" header="0.3" footer="0.3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rightToLeft="1" zoomScaleNormal="100" workbookViewId="0">
      <selection sqref="A1:D11"/>
    </sheetView>
  </sheetViews>
  <sheetFormatPr defaultRowHeight="14.25"/>
  <cols>
    <col min="2" max="2" width="43.5" customWidth="1"/>
    <col min="3" max="3" width="11.875" customWidth="1"/>
    <col min="4" max="4" width="36" customWidth="1"/>
  </cols>
  <sheetData>
    <row r="1" spans="1:4" ht="15">
      <c r="A1" s="59" t="s">
        <v>152</v>
      </c>
      <c r="B1" s="59" t="s">
        <v>52</v>
      </c>
      <c r="C1" s="59" t="s">
        <v>53</v>
      </c>
      <c r="D1" s="59" t="s">
        <v>54</v>
      </c>
    </row>
    <row r="2" spans="1:4" ht="15">
      <c r="A2" s="86">
        <v>2010</v>
      </c>
      <c r="B2" s="109">
        <v>107878.34</v>
      </c>
      <c r="C2" s="109">
        <v>234368.712566723</v>
      </c>
      <c r="D2" s="110">
        <v>46.091312255729839</v>
      </c>
    </row>
    <row r="3" spans="1:4" ht="15">
      <c r="A3" s="86">
        <v>2011</v>
      </c>
      <c r="B3" s="109">
        <v>106981.49400000001</v>
      </c>
      <c r="C3" s="109">
        <v>261630.11637571073</v>
      </c>
      <c r="D3" s="110">
        <v>40.901820778453178</v>
      </c>
    </row>
    <row r="4" spans="1:4" ht="15">
      <c r="A4" s="86">
        <v>2012</v>
      </c>
      <c r="B4" s="109">
        <v>100468.09</v>
      </c>
      <c r="C4" s="109">
        <v>257026.31755514257</v>
      </c>
      <c r="D4" s="110">
        <v>39.068797193360616</v>
      </c>
    </row>
    <row r="5" spans="1:4" ht="15">
      <c r="A5" s="86">
        <v>2013</v>
      </c>
      <c r="B5" s="109">
        <v>99987.782999999996</v>
      </c>
      <c r="C5" s="109">
        <v>292792.30291686929</v>
      </c>
      <c r="D5" s="110">
        <v>34.172017596964885</v>
      </c>
    </row>
    <row r="6" spans="1:4" ht="15">
      <c r="A6" s="86">
        <v>2014</v>
      </c>
      <c r="B6" s="109">
        <v>94176.047000000006</v>
      </c>
      <c r="C6" s="109">
        <v>309913.45706585515</v>
      </c>
      <c r="D6" s="110">
        <v>30.53085139708238</v>
      </c>
    </row>
    <row r="7" spans="1:4" ht="15">
      <c r="A7" s="86">
        <v>2015</v>
      </c>
      <c r="B7" s="109">
        <v>85917.134000000005</v>
      </c>
      <c r="C7" s="109">
        <v>300065.02888883092</v>
      </c>
      <c r="D7" s="110">
        <v>28.704317933606944</v>
      </c>
    </row>
    <row r="8" spans="1:4" ht="15">
      <c r="A8" s="86">
        <v>2016</v>
      </c>
      <c r="B8" s="109">
        <v>87733.448999999993</v>
      </c>
      <c r="C8" s="109">
        <v>318997.44222403463</v>
      </c>
      <c r="D8" s="110">
        <v>27.613826555573613</v>
      </c>
    </row>
    <row r="9" spans="1:4" ht="15">
      <c r="A9" s="86">
        <v>2017</v>
      </c>
      <c r="B9" s="109">
        <v>88640.748000000007</v>
      </c>
      <c r="C9" s="109">
        <v>353664.92050721892</v>
      </c>
      <c r="D9" s="110">
        <v>25.084987035340117</v>
      </c>
    </row>
    <row r="10" spans="1:4" ht="15">
      <c r="A10" s="86">
        <v>2018</v>
      </c>
      <c r="B10" s="109">
        <v>93797</v>
      </c>
      <c r="C10" s="109">
        <v>370015.02029139642</v>
      </c>
      <c r="D10" s="110">
        <f>100*B10/C10</f>
        <v>25.349511467435143</v>
      </c>
    </row>
    <row r="11" spans="1:4" ht="15">
      <c r="A11" s="86">
        <v>2019</v>
      </c>
      <c r="B11" s="111">
        <v>103427</v>
      </c>
      <c r="C11" s="112">
        <v>395530.16480052914</v>
      </c>
      <c r="D11" s="113">
        <f>100*B11/C11</f>
        <v>26.148953785145451</v>
      </c>
    </row>
    <row r="12" spans="1:4">
      <c r="A12" s="3"/>
      <c r="B12" s="6"/>
      <c r="C12" s="6"/>
      <c r="D12" s="5"/>
    </row>
    <row r="13" spans="1:4">
      <c r="A13" s="3"/>
      <c r="B13" s="7"/>
      <c r="C13" s="7"/>
      <c r="D13" s="3"/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"/>
  <sheetViews>
    <sheetView rightToLeft="1" workbookViewId="0">
      <selection activeCell="E10" sqref="E10"/>
    </sheetView>
  </sheetViews>
  <sheetFormatPr defaultRowHeight="14.25"/>
  <cols>
    <col min="1" max="1" width="11.125" bestFit="1" customWidth="1"/>
  </cols>
  <sheetData>
    <row r="1" spans="1:11" ht="15">
      <c r="A1" s="59" t="s">
        <v>152</v>
      </c>
      <c r="B1" s="59" t="s">
        <v>0</v>
      </c>
      <c r="C1" s="59" t="s">
        <v>1</v>
      </c>
      <c r="D1" s="59" t="s">
        <v>2</v>
      </c>
      <c r="E1" s="59" t="s">
        <v>3</v>
      </c>
      <c r="F1" s="59" t="s">
        <v>4</v>
      </c>
      <c r="G1" s="59" t="s">
        <v>5</v>
      </c>
      <c r="H1" s="59" t="s">
        <v>6</v>
      </c>
      <c r="I1" s="59" t="s">
        <v>13</v>
      </c>
      <c r="J1" s="59" t="s">
        <v>7</v>
      </c>
      <c r="K1" s="59" t="s">
        <v>14</v>
      </c>
    </row>
    <row r="2" spans="1:11" ht="15">
      <c r="A2" s="59" t="s">
        <v>15</v>
      </c>
      <c r="B2" s="62">
        <v>28378.01</v>
      </c>
      <c r="C2" s="62">
        <v>16064.297</v>
      </c>
      <c r="D2" s="62">
        <v>6884.7619999999997</v>
      </c>
      <c r="E2" s="62">
        <v>21137.008999999998</v>
      </c>
      <c r="F2" s="62">
        <v>26594.748</v>
      </c>
      <c r="G2" s="62">
        <v>23679.662</v>
      </c>
      <c r="H2" s="62">
        <v>27428.199000000001</v>
      </c>
      <c r="I2" s="62">
        <v>26904.692999999999</v>
      </c>
      <c r="J2" s="62">
        <v>19679.093000000001</v>
      </c>
      <c r="K2" s="63">
        <v>25352</v>
      </c>
    </row>
    <row r="3" spans="1:11" ht="15">
      <c r="A3" s="59" t="s">
        <v>16</v>
      </c>
      <c r="B3" s="62">
        <v>5442.4889999999996</v>
      </c>
      <c r="C3" s="62">
        <v>-4861.3159999999998</v>
      </c>
      <c r="D3" s="62">
        <v>7983.3180000000002</v>
      </c>
      <c r="E3" s="62">
        <v>10900.181</v>
      </c>
      <c r="F3" s="62">
        <v>2072.2930000000001</v>
      </c>
      <c r="G3" s="62">
        <v>-862.35400000000004</v>
      </c>
      <c r="H3" s="62">
        <v>5826.8249999999998</v>
      </c>
      <c r="I3" s="62">
        <v>18989.13</v>
      </c>
      <c r="J3" s="62">
        <v>-9326.9130000000005</v>
      </c>
      <c r="K3" s="63">
        <v>30833</v>
      </c>
    </row>
    <row r="4" spans="1:11" ht="15">
      <c r="A4" s="59" t="s">
        <v>17</v>
      </c>
      <c r="B4" s="62">
        <v>-1228.6590000000001</v>
      </c>
      <c r="C4" s="62">
        <v>-1853.4680000000001</v>
      </c>
      <c r="D4" s="62">
        <v>1518.8920000000001</v>
      </c>
      <c r="E4" s="62">
        <v>1685.825</v>
      </c>
      <c r="F4" s="62">
        <v>-7481.04</v>
      </c>
      <c r="G4" s="62">
        <v>-5824.6210000000001</v>
      </c>
      <c r="H4" s="62">
        <v>-2542.125</v>
      </c>
      <c r="I4" s="62">
        <v>8388.8080000000009</v>
      </c>
      <c r="J4" s="62">
        <v>-3260.6</v>
      </c>
      <c r="K4" s="63">
        <v>1318</v>
      </c>
    </row>
    <row r="5" spans="1:11" ht="15">
      <c r="A5" s="59" t="s">
        <v>18</v>
      </c>
      <c r="B5" s="67">
        <v>32363.431000000011</v>
      </c>
      <c r="C5" s="67">
        <v>7137.8490000000165</v>
      </c>
      <c r="D5" s="67">
        <v>11155.82799999998</v>
      </c>
      <c r="E5" s="67">
        <v>36059.016000000003</v>
      </c>
      <c r="F5" s="67">
        <v>20874.648999999976</v>
      </c>
      <c r="G5" s="67">
        <v>13281.918999999994</v>
      </c>
      <c r="H5" s="67">
        <v>27324.771999999997</v>
      </c>
      <c r="I5" s="67">
        <v>56874.958000000042</v>
      </c>
      <c r="J5" s="67">
        <v>4824.9459999999963</v>
      </c>
      <c r="K5" s="68">
        <v>58664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"/>
  <sheetViews>
    <sheetView rightToLeft="1" zoomScale="120" zoomScaleNormal="120" workbookViewId="0">
      <selection activeCell="G14" sqref="G14:H14"/>
    </sheetView>
  </sheetViews>
  <sheetFormatPr defaultRowHeight="14.25"/>
  <sheetData>
    <row r="1" spans="1:6">
      <c r="A1" s="60" t="s">
        <v>138</v>
      </c>
      <c r="B1" s="60"/>
      <c r="C1" s="60"/>
      <c r="D1" s="60"/>
      <c r="E1" s="60"/>
      <c r="F1" s="60"/>
    </row>
    <row r="2" spans="1:6">
      <c r="A2" s="60" t="s">
        <v>60</v>
      </c>
      <c r="B2" s="60"/>
      <c r="C2" s="60"/>
      <c r="D2" s="60"/>
      <c r="E2" s="60"/>
      <c r="F2" s="60"/>
    </row>
  </sheetData>
  <pageMargins left="0.7" right="0.7" top="0.75" bottom="0.75" header="0.3" footer="0.3"/>
  <pageSetup paperSize="9" orientation="portrait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rightToLeft="1" workbookViewId="0">
      <selection sqref="A1:D20"/>
    </sheetView>
  </sheetViews>
  <sheetFormatPr defaultRowHeight="14.25"/>
  <cols>
    <col min="2" max="2" width="34.5" customWidth="1"/>
    <col min="3" max="3" width="23.875" customWidth="1"/>
    <col min="4" max="4" width="24.125" customWidth="1"/>
  </cols>
  <sheetData>
    <row r="1" spans="1:6" ht="15">
      <c r="A1" s="59" t="s">
        <v>152</v>
      </c>
      <c r="B1" s="59" t="s">
        <v>55</v>
      </c>
      <c r="C1" s="59" t="s">
        <v>56</v>
      </c>
      <c r="D1" s="59" t="s">
        <v>57</v>
      </c>
      <c r="E1" s="41"/>
      <c r="F1" s="41"/>
    </row>
    <row r="2" spans="1:6" ht="15">
      <c r="A2" s="114">
        <v>2001</v>
      </c>
      <c r="B2" s="96">
        <v>-32564.813999999998</v>
      </c>
      <c r="C2" s="96">
        <v>107254.15300000001</v>
      </c>
      <c r="D2" s="115">
        <v>74689.339000000007</v>
      </c>
      <c r="E2" s="42"/>
      <c r="F2" s="42"/>
    </row>
    <row r="3" spans="1:6" ht="15">
      <c r="A3" s="114">
        <v>2002</v>
      </c>
      <c r="B3" s="96">
        <v>-20524.013999999996</v>
      </c>
      <c r="C3" s="96">
        <v>101799.59</v>
      </c>
      <c r="D3" s="115">
        <v>81275.576000000001</v>
      </c>
      <c r="E3" s="43"/>
      <c r="F3" s="43"/>
    </row>
    <row r="4" spans="1:6" ht="15">
      <c r="A4" s="114">
        <v>2003</v>
      </c>
      <c r="B4" s="96">
        <v>-24671.262000000002</v>
      </c>
      <c r="C4" s="96">
        <v>117871.647</v>
      </c>
      <c r="D4" s="115">
        <v>93200.384999999995</v>
      </c>
      <c r="E4" s="43"/>
      <c r="F4" s="43"/>
    </row>
    <row r="5" spans="1:6" ht="15">
      <c r="A5" s="114">
        <v>2004</v>
      </c>
      <c r="B5" s="96">
        <v>-20020.738000000012</v>
      </c>
      <c r="C5" s="96">
        <v>130599.78200000001</v>
      </c>
      <c r="D5" s="115">
        <v>110579.04399999999</v>
      </c>
      <c r="E5" s="43"/>
      <c r="F5" s="43"/>
    </row>
    <row r="6" spans="1:6" ht="15">
      <c r="A6" s="114">
        <v>2005</v>
      </c>
      <c r="B6" s="96">
        <v>-19141.928</v>
      </c>
      <c r="C6" s="96">
        <v>146364.16800000001</v>
      </c>
      <c r="D6" s="115">
        <v>127222.24</v>
      </c>
      <c r="E6" s="42"/>
      <c r="F6" s="42"/>
    </row>
    <row r="7" spans="1:6" ht="15">
      <c r="A7" s="114">
        <v>2006</v>
      </c>
      <c r="B7" s="96">
        <v>4941.539999999979</v>
      </c>
      <c r="C7" s="96">
        <v>165205.87100000001</v>
      </c>
      <c r="D7" s="115">
        <v>170147.41099999999</v>
      </c>
      <c r="E7" s="42"/>
      <c r="F7" s="42"/>
    </row>
    <row r="8" spans="1:6" ht="15">
      <c r="A8" s="114">
        <v>2007</v>
      </c>
      <c r="B8" s="96">
        <v>4107.2280000000028</v>
      </c>
      <c r="C8" s="96">
        <v>193654.39300000001</v>
      </c>
      <c r="D8" s="115">
        <v>197761.62100000001</v>
      </c>
      <c r="E8" s="42"/>
      <c r="F8" s="42"/>
    </row>
    <row r="9" spans="1:6" ht="15">
      <c r="A9" s="114">
        <v>2008</v>
      </c>
      <c r="B9" s="96">
        <v>19653.42200000002</v>
      </c>
      <c r="C9" s="96">
        <v>175077.07199999999</v>
      </c>
      <c r="D9" s="115">
        <v>194730.49400000001</v>
      </c>
      <c r="E9" s="42"/>
      <c r="F9" s="42"/>
    </row>
    <row r="10" spans="1:6" ht="15">
      <c r="A10" s="114">
        <v>2009</v>
      </c>
      <c r="B10" s="96">
        <v>14699.296999999991</v>
      </c>
      <c r="C10" s="96">
        <v>212428.6</v>
      </c>
      <c r="D10" s="115">
        <v>227127.897</v>
      </c>
      <c r="E10" s="44"/>
      <c r="F10" s="45"/>
    </row>
    <row r="11" spans="1:6" ht="15">
      <c r="A11" s="114">
        <v>2010</v>
      </c>
      <c r="B11" s="96">
        <v>27224.988000000012</v>
      </c>
      <c r="C11" s="96">
        <v>232266.34</v>
      </c>
      <c r="D11" s="115">
        <v>259491.32800000001</v>
      </c>
      <c r="E11" s="44"/>
      <c r="F11" s="45"/>
    </row>
    <row r="12" spans="1:6" ht="15">
      <c r="A12" s="114">
        <v>2011</v>
      </c>
      <c r="B12" s="96">
        <v>46144.683000000019</v>
      </c>
      <c r="C12" s="96">
        <v>220484.49400000001</v>
      </c>
      <c r="D12" s="115">
        <v>266629.17700000003</v>
      </c>
      <c r="E12" s="44"/>
      <c r="F12" s="45"/>
    </row>
    <row r="13" spans="1:6" ht="15">
      <c r="A13" s="114">
        <v>2012</v>
      </c>
      <c r="B13" s="96">
        <v>55368.915000000008</v>
      </c>
      <c r="C13" s="96">
        <v>222416.09</v>
      </c>
      <c r="D13" s="115">
        <v>277785.005</v>
      </c>
      <c r="E13" s="44"/>
      <c r="F13" s="45"/>
    </row>
    <row r="14" spans="1:6" ht="15">
      <c r="A14" s="114">
        <v>2013</v>
      </c>
      <c r="B14" s="96">
        <v>65347.238000000012</v>
      </c>
      <c r="C14" s="96">
        <v>248496.783</v>
      </c>
      <c r="D14" s="115">
        <v>313844.02100000001</v>
      </c>
      <c r="E14" s="44"/>
      <c r="F14" s="45"/>
    </row>
    <row r="15" spans="1:6" ht="15">
      <c r="A15" s="114">
        <v>2014</v>
      </c>
      <c r="B15" s="96">
        <v>67665.622999999963</v>
      </c>
      <c r="C15" s="96">
        <v>267053.04700000002</v>
      </c>
      <c r="D15" s="115">
        <v>334718.67</v>
      </c>
      <c r="E15" s="44"/>
      <c r="F15" s="45"/>
    </row>
    <row r="16" spans="1:6" ht="15">
      <c r="A16" s="114">
        <v>2015</v>
      </c>
      <c r="B16" s="96">
        <v>68305.454999999958</v>
      </c>
      <c r="C16" s="96">
        <v>279695.13400000002</v>
      </c>
      <c r="D16" s="115">
        <v>348000.58899999998</v>
      </c>
      <c r="E16" s="44"/>
      <c r="F16" s="45"/>
    </row>
    <row r="17" spans="1:6" ht="15">
      <c r="A17" s="114">
        <v>2016</v>
      </c>
      <c r="B17" s="96">
        <v>105525.39999999997</v>
      </c>
      <c r="C17" s="96">
        <v>269799.96100000001</v>
      </c>
      <c r="D17" s="115">
        <v>375325.36099999998</v>
      </c>
      <c r="E17" s="44"/>
      <c r="F17" s="45"/>
    </row>
    <row r="18" spans="1:6" ht="15">
      <c r="A18" s="114">
        <v>2017</v>
      </c>
      <c r="B18" s="96">
        <v>141180.571</v>
      </c>
      <c r="C18" s="96">
        <v>291019.74800000002</v>
      </c>
      <c r="D18" s="115">
        <v>432200.31900000002</v>
      </c>
      <c r="E18" s="44"/>
      <c r="F18" s="45"/>
    </row>
    <row r="19" spans="1:6" ht="15">
      <c r="A19" s="114">
        <v>2018</v>
      </c>
      <c r="B19" s="96">
        <f>D19-C19</f>
        <v>133390.26500000001</v>
      </c>
      <c r="C19" s="96">
        <v>303635</v>
      </c>
      <c r="D19" s="115">
        <v>437025.26500000001</v>
      </c>
      <c r="E19" s="44"/>
      <c r="F19" s="46"/>
    </row>
    <row r="20" spans="1:6" ht="15">
      <c r="A20" s="114">
        <v>2019</v>
      </c>
      <c r="B20" s="116">
        <f>D20-C20</f>
        <v>158394</v>
      </c>
      <c r="C20" s="116">
        <v>337295</v>
      </c>
      <c r="D20" s="117">
        <v>495689</v>
      </c>
      <c r="E20" s="47"/>
      <c r="F20" s="46"/>
    </row>
    <row r="21" spans="1:6">
      <c r="B21" s="13"/>
      <c r="C21" s="13"/>
      <c r="D21" s="13"/>
      <c r="E21" s="16"/>
      <c r="F21" s="16"/>
    </row>
    <row r="22" spans="1:6">
      <c r="B22" s="26"/>
      <c r="C22" s="26"/>
      <c r="D22" s="26"/>
    </row>
  </sheetData>
  <pageMargins left="0.7" right="0.7" top="0.75" bottom="0.75" header="0.3" footer="0.3"/>
  <tableParts count="1">
    <tablePart r:id="rId1"/>
  </tablePart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"/>
  <sheetViews>
    <sheetView rightToLeft="1" zoomScale="120" zoomScaleNormal="120" workbookViewId="0">
      <selection activeCell="E21" sqref="E21"/>
    </sheetView>
  </sheetViews>
  <sheetFormatPr defaultRowHeight="14.25"/>
  <sheetData>
    <row r="1" spans="1:5">
      <c r="A1" s="60" t="s">
        <v>139</v>
      </c>
      <c r="B1" s="60"/>
      <c r="C1" s="60"/>
      <c r="D1" s="60"/>
      <c r="E1" s="60"/>
    </row>
    <row r="2" spans="1:5">
      <c r="A2" s="60" t="s">
        <v>60</v>
      </c>
      <c r="B2" s="60"/>
      <c r="C2" s="60"/>
      <c r="D2" s="60"/>
      <c r="E2" s="60"/>
    </row>
  </sheetData>
  <pageMargins left="0.7" right="0.7" top="0.75" bottom="0.75" header="0.3" footer="0.3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rightToLeft="1" workbookViewId="0">
      <selection activeCell="C1" sqref="C1"/>
    </sheetView>
  </sheetViews>
  <sheetFormatPr defaultRowHeight="14.25"/>
  <cols>
    <col min="1" max="1" width="9.875" bestFit="1" customWidth="1"/>
    <col min="2" max="2" width="21.5" customWidth="1"/>
    <col min="3" max="3" width="10.125" customWidth="1"/>
    <col min="4" max="4" width="15" customWidth="1"/>
    <col min="5" max="5" width="19.5" customWidth="1"/>
    <col min="6" max="6" width="12.125" customWidth="1"/>
    <col min="8" max="8" width="14" customWidth="1"/>
  </cols>
  <sheetData>
    <row r="1" spans="1:9" ht="15">
      <c r="A1" s="59" t="s">
        <v>152</v>
      </c>
      <c r="B1" s="59" t="s">
        <v>110</v>
      </c>
      <c r="C1" s="59" t="s">
        <v>58</v>
      </c>
      <c r="D1" s="59" t="s">
        <v>25</v>
      </c>
      <c r="E1" s="94" t="s">
        <v>59</v>
      </c>
      <c r="F1" s="39"/>
      <c r="G1" s="41"/>
    </row>
    <row r="2" spans="1:9" ht="15">
      <c r="A2" s="86">
        <v>2015</v>
      </c>
      <c r="B2" s="118">
        <v>639.83199999999488</v>
      </c>
      <c r="C2" s="118">
        <v>14923.821</v>
      </c>
      <c r="D2" s="118">
        <v>-9145.0370000000003</v>
      </c>
      <c r="E2" s="119">
        <v>-4674.3380000000016</v>
      </c>
    </row>
    <row r="3" spans="1:9" ht="15">
      <c r="A3" s="86">
        <v>2016</v>
      </c>
      <c r="B3" s="118">
        <v>37219.945000000007</v>
      </c>
      <c r="C3" s="118">
        <v>9625.93</v>
      </c>
      <c r="D3" s="118">
        <v>30281.156999999999</v>
      </c>
      <c r="E3" s="119">
        <v>-2617.6080000000002</v>
      </c>
    </row>
    <row r="4" spans="1:9" ht="15">
      <c r="A4" s="86">
        <v>2017</v>
      </c>
      <c r="B4" s="118">
        <v>35655.171000000031</v>
      </c>
      <c r="C4" s="118">
        <v>9848.8449999999975</v>
      </c>
      <c r="D4" s="118">
        <v>19980.279000000002</v>
      </c>
      <c r="E4" s="119">
        <v>3895.7180000000008</v>
      </c>
    </row>
    <row r="5" spans="1:9" ht="15">
      <c r="A5" s="86">
        <v>2018</v>
      </c>
      <c r="B5" s="118">
        <v>-7996</v>
      </c>
      <c r="C5" s="118">
        <v>-907</v>
      </c>
      <c r="D5" s="118">
        <v>-9325</v>
      </c>
      <c r="E5" s="119">
        <v>257</v>
      </c>
    </row>
    <row r="6" spans="1:9" ht="15">
      <c r="A6" s="86">
        <v>2019</v>
      </c>
      <c r="B6" s="120">
        <v>25003.734999999986</v>
      </c>
      <c r="C6" s="120">
        <v>2567</v>
      </c>
      <c r="D6" s="120">
        <v>22352</v>
      </c>
      <c r="E6" s="121">
        <v>-1582</v>
      </c>
    </row>
    <row r="9" spans="1:9" ht="15">
      <c r="A9" s="93" t="s">
        <v>152</v>
      </c>
      <c r="B9" s="59" t="s">
        <v>111</v>
      </c>
      <c r="C9" s="59" t="s">
        <v>115</v>
      </c>
      <c r="D9" s="59" t="s">
        <v>109</v>
      </c>
      <c r="E9" s="59" t="s">
        <v>112</v>
      </c>
      <c r="F9" s="59" t="s">
        <v>48</v>
      </c>
      <c r="G9" s="59" t="s">
        <v>113</v>
      </c>
      <c r="H9" s="94" t="s">
        <v>114</v>
      </c>
    </row>
    <row r="10" spans="1:9" ht="15">
      <c r="A10" s="122" t="s">
        <v>104</v>
      </c>
      <c r="B10" s="123">
        <v>0.16568983058344777</v>
      </c>
      <c r="C10" s="123">
        <v>0.13066198615792746</v>
      </c>
      <c r="D10" s="123">
        <v>0.11881734699294011</v>
      </c>
      <c r="E10" s="123">
        <v>0.12932689869060821</v>
      </c>
      <c r="F10" s="123">
        <v>0.10209411697909676</v>
      </c>
      <c r="G10" s="123">
        <v>5.3918722290913879E-2</v>
      </c>
      <c r="H10" s="124">
        <v>5.497957901350925E-2</v>
      </c>
    </row>
    <row r="11" spans="1:9" ht="15">
      <c r="A11" s="122" t="s">
        <v>105</v>
      </c>
      <c r="B11" s="123">
        <v>3.9613648345184771E-2</v>
      </c>
      <c r="C11" s="123">
        <v>3.7877504939316964E-2</v>
      </c>
      <c r="D11" s="123">
        <v>3.3500336853691692E-2</v>
      </c>
      <c r="E11" s="123">
        <v>1.9868399523902625E-2</v>
      </c>
      <c r="F11" s="123">
        <v>7.0930572012432691E-2</v>
      </c>
      <c r="G11" s="123">
        <v>3.5811511537464424E-2</v>
      </c>
      <c r="H11" s="124">
        <v>-0.20875521143537812</v>
      </c>
    </row>
    <row r="12" spans="1:9" ht="15">
      <c r="A12" s="122" t="s">
        <v>106</v>
      </c>
      <c r="B12" s="123">
        <v>1.0217609798893745E-2</v>
      </c>
      <c r="C12" s="123">
        <v>1.1890840857173846E-2</v>
      </c>
      <c r="D12" s="123">
        <v>7.666352973580981E-4</v>
      </c>
      <c r="E12" s="123">
        <v>2.4158996395024612E-2</v>
      </c>
      <c r="F12" s="123">
        <v>9.1592037008827232E-2</v>
      </c>
      <c r="G12" s="123">
        <v>1.0907042958605784E-2</v>
      </c>
      <c r="H12" s="124">
        <v>-0.10952201731275879</v>
      </c>
      <c r="I12" s="41"/>
    </row>
    <row r="13" spans="1:9" ht="15">
      <c r="A13" s="122" t="s">
        <v>107</v>
      </c>
      <c r="B13" s="123">
        <v>0.1269277174509158</v>
      </c>
      <c r="C13" s="123">
        <v>8.5341682511741235E-2</v>
      </c>
      <c r="D13" s="123">
        <v>8.1857047183053311E-2</v>
      </c>
      <c r="E13" s="123">
        <v>4.5240099025106506E-2</v>
      </c>
      <c r="F13" s="123">
        <v>8.8938017348385134E-2</v>
      </c>
      <c r="G13" s="123">
        <v>4.1975140515512432E-2</v>
      </c>
      <c r="H13" s="124">
        <v>0.13567202028740488</v>
      </c>
      <c r="I13" s="34"/>
    </row>
    <row r="14" spans="1:9" ht="15">
      <c r="A14" s="125" t="s">
        <v>108</v>
      </c>
      <c r="B14" s="126">
        <v>0.37964062964062961</v>
      </c>
      <c r="C14" s="126">
        <v>0.28878074077028959</v>
      </c>
      <c r="D14" s="126">
        <v>0.25190827538616678</v>
      </c>
      <c r="E14" s="126">
        <v>0.23295508068665183</v>
      </c>
      <c r="F14" s="126">
        <v>0.40295428522762755</v>
      </c>
      <c r="G14" s="126">
        <v>0.14989035911658832</v>
      </c>
      <c r="H14" s="127">
        <v>-0.15582783537543188</v>
      </c>
    </row>
    <row r="15" spans="1:9">
      <c r="A15" s="33"/>
    </row>
    <row r="16" spans="1:9">
      <c r="A16" s="33"/>
    </row>
    <row r="17" spans="1:1">
      <c r="A17" s="33"/>
    </row>
  </sheetData>
  <pageMargins left="0.7" right="0.7" top="0.75" bottom="0.75" header="0.3" footer="0.3"/>
  <pageSetup paperSize="9" orientation="portrait" r:id="rId1"/>
  <tableParts count="2">
    <tablePart r:id="rId2"/>
    <tablePart r:id="rId3"/>
  </tablePart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rightToLeft="1" zoomScale="120" zoomScaleNormal="120" workbookViewId="0">
      <selection activeCell="H20" sqref="H20"/>
    </sheetView>
  </sheetViews>
  <sheetFormatPr defaultRowHeight="14.25"/>
  <sheetData>
    <row r="1" spans="1:1">
      <c r="A1" s="60" t="s">
        <v>140</v>
      </c>
    </row>
    <row r="2" spans="1:1">
      <c r="A2" s="60" t="s">
        <v>141</v>
      </c>
    </row>
  </sheetData>
  <pageMargins left="0.7" right="0.7" top="0.75" bottom="0.75" header="0.3" footer="0.3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rightToLeft="1" workbookViewId="0">
      <selection activeCell="B9" sqref="B9"/>
    </sheetView>
  </sheetViews>
  <sheetFormatPr defaultRowHeight="14.25"/>
  <cols>
    <col min="1" max="1" width="13.75" customWidth="1"/>
    <col min="2" max="2" width="31.75" bestFit="1" customWidth="1"/>
    <col min="3" max="3" width="40.5" customWidth="1"/>
    <col min="4" max="4" width="26.625" bestFit="1" customWidth="1"/>
    <col min="5" max="5" width="13.25" customWidth="1"/>
    <col min="6" max="6" width="32.375" bestFit="1" customWidth="1"/>
    <col min="8" max="9" width="10" bestFit="1" customWidth="1"/>
  </cols>
  <sheetData>
    <row r="1" spans="1:9" ht="15">
      <c r="A1" s="59" t="s">
        <v>152</v>
      </c>
      <c r="B1" s="59" t="s">
        <v>61</v>
      </c>
      <c r="C1" s="59" t="s">
        <v>62</v>
      </c>
      <c r="D1" s="59" t="s">
        <v>63</v>
      </c>
      <c r="E1" s="59" t="s">
        <v>64</v>
      </c>
      <c r="F1" s="59" t="s">
        <v>65</v>
      </c>
      <c r="H1" s="48"/>
    </row>
    <row r="2" spans="1:9" ht="15">
      <c r="A2" s="86">
        <v>2010</v>
      </c>
      <c r="B2" s="128">
        <v>20.041010999999997</v>
      </c>
      <c r="C2" s="128">
        <v>-16.465565999999999</v>
      </c>
      <c r="D2" s="128">
        <v>3.5754449999999998</v>
      </c>
      <c r="E2" s="128">
        <v>-8.3369990000000005</v>
      </c>
      <c r="F2" s="129">
        <v>-28.37801</v>
      </c>
      <c r="G2" s="24"/>
      <c r="H2" s="35"/>
      <c r="I2" s="35"/>
    </row>
    <row r="3" spans="1:9" ht="15">
      <c r="A3" s="86">
        <v>2011</v>
      </c>
      <c r="B3" s="128">
        <v>5.8846809999999996</v>
      </c>
      <c r="C3" s="128">
        <v>-11.529952000000002</v>
      </c>
      <c r="D3" s="128">
        <v>-5.6452710000000019</v>
      </c>
      <c r="E3" s="128">
        <v>-10.179616000000001</v>
      </c>
      <c r="F3" s="129">
        <v>-16.064297</v>
      </c>
      <c r="G3" s="24"/>
      <c r="H3" s="35"/>
      <c r="I3" s="35"/>
    </row>
    <row r="4" spans="1:9" ht="15">
      <c r="A4" s="86">
        <v>2012</v>
      </c>
      <c r="B4" s="128">
        <v>2.3505279999999997</v>
      </c>
      <c r="C4" s="128">
        <v>-7.0644919999999995</v>
      </c>
      <c r="D4" s="128">
        <v>-4.7139639999999998</v>
      </c>
      <c r="E4" s="128">
        <v>-4.5342340000000005</v>
      </c>
      <c r="F4" s="129">
        <v>-6.8847619999999994</v>
      </c>
      <c r="G4" s="24"/>
      <c r="H4" s="35"/>
      <c r="I4" s="35"/>
    </row>
    <row r="5" spans="1:9" ht="15">
      <c r="A5" s="86">
        <v>2013</v>
      </c>
      <c r="B5" s="128">
        <v>12.381263000000001</v>
      </c>
      <c r="C5" s="128">
        <v>-16.779967999999997</v>
      </c>
      <c r="D5" s="128">
        <v>-4.3987049999999961</v>
      </c>
      <c r="E5" s="128">
        <v>-8.7557459999999967</v>
      </c>
      <c r="F5" s="129">
        <v>-21.137008999999999</v>
      </c>
      <c r="G5" s="24"/>
      <c r="H5" s="35"/>
      <c r="I5" s="35"/>
    </row>
    <row r="6" spans="1:9" ht="15">
      <c r="A6" s="86">
        <v>2014</v>
      </c>
      <c r="B6" s="128">
        <v>9.9667469999999998</v>
      </c>
      <c r="C6" s="128">
        <v>-19.199210999999998</v>
      </c>
      <c r="D6" s="128">
        <v>-9.2324640000000002</v>
      </c>
      <c r="E6" s="128">
        <v>-16.628001000000001</v>
      </c>
      <c r="F6" s="129">
        <v>-26.594747999999999</v>
      </c>
      <c r="G6" s="24"/>
      <c r="H6" s="35"/>
      <c r="I6" s="35"/>
    </row>
    <row r="7" spans="1:9" ht="15">
      <c r="A7" s="86">
        <v>2015</v>
      </c>
      <c r="B7" s="128">
        <v>8.7558410000000002</v>
      </c>
      <c r="C7" s="128">
        <v>-16.350082</v>
      </c>
      <c r="D7" s="128">
        <v>-7.5942410000000002</v>
      </c>
      <c r="E7" s="128">
        <v>-14.923821</v>
      </c>
      <c r="F7" s="129">
        <v>-23.679662</v>
      </c>
      <c r="G7" s="24"/>
      <c r="H7" s="35"/>
      <c r="I7" s="35"/>
    </row>
    <row r="8" spans="1:9" ht="15">
      <c r="A8" s="86">
        <v>2016</v>
      </c>
      <c r="B8" s="128">
        <v>17.802268999999999</v>
      </c>
      <c r="C8" s="128">
        <v>-18.899270000000001</v>
      </c>
      <c r="D8" s="128">
        <v>-1.0970010000000001</v>
      </c>
      <c r="E8" s="128">
        <v>-9.6259300000000003</v>
      </c>
      <c r="F8" s="129">
        <v>-27.428198999999999</v>
      </c>
      <c r="G8" s="24"/>
      <c r="H8" s="35"/>
      <c r="I8" s="35"/>
    </row>
    <row r="9" spans="1:9" ht="15">
      <c r="A9" s="86">
        <v>2017</v>
      </c>
      <c r="B9" s="128">
        <v>17.055848000000001</v>
      </c>
      <c r="C9" s="128">
        <v>-18.8245</v>
      </c>
      <c r="D9" s="128">
        <v>-1.7686519999999981</v>
      </c>
      <c r="E9" s="128">
        <v>-9.8488449999999972</v>
      </c>
      <c r="F9" s="129">
        <v>-26.904692999999998</v>
      </c>
      <c r="G9" s="24"/>
      <c r="H9" s="35"/>
      <c r="I9" s="35"/>
    </row>
    <row r="10" spans="1:9" ht="15">
      <c r="A10" s="86">
        <v>2018</v>
      </c>
      <c r="B10" s="128">
        <v>17.7</v>
      </c>
      <c r="C10" s="128">
        <v>-14.276</v>
      </c>
      <c r="D10" s="128">
        <v>3.4239999999999995</v>
      </c>
      <c r="E10" s="128">
        <v>-1.8509999999999991</v>
      </c>
      <c r="F10" s="129">
        <v>-19.550999999999998</v>
      </c>
      <c r="G10" s="24"/>
      <c r="H10" s="35"/>
      <c r="I10" s="35"/>
    </row>
    <row r="11" spans="1:9" ht="15">
      <c r="A11" s="86">
        <v>2019</v>
      </c>
      <c r="B11" s="130">
        <v>22.8</v>
      </c>
      <c r="C11" s="130">
        <v>-18.8</v>
      </c>
      <c r="D11" s="130">
        <f>B11+C11</f>
        <v>4</v>
      </c>
      <c r="E11" s="130">
        <v>-2.6</v>
      </c>
      <c r="F11" s="131">
        <v>-25.4</v>
      </c>
      <c r="G11" s="24"/>
      <c r="H11" s="35"/>
      <c r="I11" s="35"/>
    </row>
    <row r="15" spans="1:9">
      <c r="D15" s="24"/>
    </row>
    <row r="17" spans="6:6">
      <c r="F17" s="24"/>
    </row>
  </sheetData>
  <pageMargins left="0.7" right="0.7" top="0.75" bottom="0.75" header="0.3" footer="0.3"/>
  <tableParts count="1">
    <tablePart r:id="rId1"/>
  </tablePart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rightToLeft="1" zoomScale="120" zoomScaleNormal="120" workbookViewId="0">
      <selection activeCell="G10" sqref="G10"/>
    </sheetView>
  </sheetViews>
  <sheetFormatPr defaultRowHeight="14.25"/>
  <sheetData>
    <row r="1" spans="1:1">
      <c r="A1" s="60" t="s">
        <v>142</v>
      </c>
    </row>
    <row r="2" spans="1:1">
      <c r="A2" s="60" t="s">
        <v>143</v>
      </c>
    </row>
  </sheetData>
  <pageMargins left="0.7" right="0.7" top="0.75" bottom="0.75" header="0.3" footer="0.3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rightToLeft="1" workbookViewId="0">
      <selection sqref="A1:D11"/>
    </sheetView>
  </sheetViews>
  <sheetFormatPr defaultRowHeight="14.25"/>
  <cols>
    <col min="2" max="2" width="39.25" customWidth="1"/>
    <col min="3" max="3" width="20.875" customWidth="1"/>
    <col min="4" max="4" width="19.5" customWidth="1"/>
  </cols>
  <sheetData>
    <row r="1" spans="1:6" ht="15">
      <c r="A1" s="59" t="s">
        <v>152</v>
      </c>
      <c r="B1" s="59" t="s">
        <v>52</v>
      </c>
      <c r="C1" s="59" t="s">
        <v>66</v>
      </c>
      <c r="D1" s="59" t="s">
        <v>67</v>
      </c>
      <c r="F1" s="49"/>
    </row>
    <row r="2" spans="1:6" ht="15">
      <c r="A2" s="86">
        <v>2010</v>
      </c>
      <c r="B2" s="128">
        <v>107.87833999999999</v>
      </c>
      <c r="C2" s="128">
        <v>167.91972799999999</v>
      </c>
      <c r="D2" s="129">
        <v>60.041387999999998</v>
      </c>
    </row>
    <row r="3" spans="1:6" ht="15">
      <c r="A3" s="86">
        <v>2011</v>
      </c>
      <c r="B3" s="128">
        <v>106.98149400000001</v>
      </c>
      <c r="C3" s="128">
        <v>171.31769200000002</v>
      </c>
      <c r="D3" s="129">
        <v>64.33619800000001</v>
      </c>
    </row>
    <row r="4" spans="1:6" ht="15">
      <c r="A4" s="86">
        <v>2012</v>
      </c>
      <c r="B4" s="128">
        <v>100.46808999999999</v>
      </c>
      <c r="C4" s="128">
        <v>170.74170799999999</v>
      </c>
      <c r="D4" s="129">
        <v>70.273617999999999</v>
      </c>
    </row>
    <row r="5" spans="1:6" ht="15">
      <c r="A5" s="86">
        <v>2013</v>
      </c>
      <c r="B5" s="128">
        <v>99.987782999999993</v>
      </c>
      <c r="C5" s="128">
        <v>184.09257599999998</v>
      </c>
      <c r="D5" s="129">
        <v>84.104792999999987</v>
      </c>
    </row>
    <row r="6" spans="1:6" ht="15">
      <c r="A6" s="86">
        <v>2014</v>
      </c>
      <c r="B6" s="128">
        <v>94.176047000000011</v>
      </c>
      <c r="C6" s="128">
        <v>197.267156</v>
      </c>
      <c r="D6" s="129">
        <v>103.09110899999999</v>
      </c>
    </row>
    <row r="7" spans="1:6" ht="15">
      <c r="A7" s="86">
        <v>2015</v>
      </c>
      <c r="B7" s="128">
        <v>85.91713399999999</v>
      </c>
      <c r="C7" s="128">
        <v>208.07714100000004</v>
      </c>
      <c r="D7" s="129">
        <v>122.16000700000005</v>
      </c>
    </row>
    <row r="8" spans="1:6" ht="15">
      <c r="A8" s="86">
        <v>2016</v>
      </c>
      <c r="B8" s="128">
        <v>87.126961000000009</v>
      </c>
      <c r="C8" s="128">
        <v>221.27643</v>
      </c>
      <c r="D8" s="129">
        <v>134.14946900000001</v>
      </c>
    </row>
    <row r="9" spans="1:6" ht="15">
      <c r="A9" s="86">
        <v>2017</v>
      </c>
      <c r="B9" s="128">
        <v>88.640747999999988</v>
      </c>
      <c r="C9" s="128">
        <v>253.283207</v>
      </c>
      <c r="D9" s="129">
        <v>164.64245900000003</v>
      </c>
    </row>
    <row r="10" spans="1:6" ht="15">
      <c r="A10" s="86">
        <v>2018</v>
      </c>
      <c r="B10" s="128">
        <v>93.8</v>
      </c>
      <c r="C10" s="128">
        <v>249.1</v>
      </c>
      <c r="D10" s="129">
        <v>155.30000000000001</v>
      </c>
    </row>
    <row r="11" spans="1:6" ht="15">
      <c r="A11" s="86">
        <v>2019</v>
      </c>
      <c r="B11" s="130">
        <v>103.4</v>
      </c>
      <c r="C11" s="130">
        <v>272.8</v>
      </c>
      <c r="D11" s="131">
        <v>169.3</v>
      </c>
      <c r="F11" s="24"/>
    </row>
    <row r="12" spans="1:6">
      <c r="A12" s="51"/>
      <c r="B12" s="50"/>
      <c r="C12" s="50"/>
      <c r="D12" s="50"/>
      <c r="E12" s="50"/>
    </row>
    <row r="13" spans="1:6">
      <c r="A13" s="51"/>
      <c r="B13" s="52"/>
      <c r="C13" s="52"/>
      <c r="D13" s="52"/>
    </row>
  </sheetData>
  <pageMargins left="0.7" right="0.7" top="0.75" bottom="0.75" header="0.3" footer="0.3"/>
  <tableParts count="1">
    <tablePart r:id="rId1"/>
  </tableParts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rightToLeft="1" zoomScale="120" zoomScaleNormal="120" workbookViewId="0">
      <selection activeCell="G16" sqref="G16"/>
    </sheetView>
  </sheetViews>
  <sheetFormatPr defaultRowHeight="14.25"/>
  <sheetData>
    <row r="1" spans="1:1">
      <c r="A1" s="60" t="s">
        <v>144</v>
      </c>
    </row>
    <row r="2" spans="1:1">
      <c r="A2" s="60" t="s">
        <v>145</v>
      </c>
    </row>
  </sheetData>
  <pageMargins left="0.7" right="0.7" top="0.75" bottom="0.75" header="0.3" footer="0.3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rightToLeft="1" workbookViewId="0">
      <selection activeCell="I14" sqref="I14"/>
    </sheetView>
  </sheetViews>
  <sheetFormatPr defaultRowHeight="14.25"/>
  <cols>
    <col min="1" max="1" width="18.5" customWidth="1"/>
    <col min="2" max="2" width="23.375" customWidth="1"/>
    <col min="3" max="3" width="10.875" bestFit="1" customWidth="1"/>
  </cols>
  <sheetData>
    <row r="1" spans="1:3" ht="15">
      <c r="A1" s="93" t="s">
        <v>90</v>
      </c>
      <c r="B1" s="59" t="s">
        <v>91</v>
      </c>
      <c r="C1" s="94" t="s">
        <v>92</v>
      </c>
    </row>
    <row r="2" spans="1:3" ht="15">
      <c r="A2" s="132">
        <v>5</v>
      </c>
      <c r="B2" s="133">
        <v>22.99672918933323</v>
      </c>
      <c r="C2" s="134">
        <v>2425870</v>
      </c>
    </row>
    <row r="3" spans="1:3" ht="15">
      <c r="A3" s="132">
        <v>19</v>
      </c>
      <c r="B3" s="133">
        <v>40.605707153664774</v>
      </c>
      <c r="C3" s="134">
        <v>4283399</v>
      </c>
    </row>
    <row r="4" spans="1:3" ht="15">
      <c r="A4" s="132">
        <v>54</v>
      </c>
      <c r="B4" s="133">
        <v>60.024423721420931</v>
      </c>
      <c r="C4" s="134">
        <v>6331833</v>
      </c>
    </row>
    <row r="5" spans="1:3" ht="15">
      <c r="A5" s="132">
        <v>216</v>
      </c>
      <c r="B5" s="133">
        <v>89.409647256203826</v>
      </c>
      <c r="C5" s="134">
        <v>9431610</v>
      </c>
    </row>
    <row r="6" spans="1:3" ht="15">
      <c r="A6" s="135">
        <v>2331</v>
      </c>
      <c r="B6" s="136">
        <v>100</v>
      </c>
      <c r="C6" s="137">
        <v>10548761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rightToLeft="1" zoomScale="120" zoomScaleNormal="120" workbookViewId="0">
      <selection activeCell="B26" sqref="B26"/>
    </sheetView>
  </sheetViews>
  <sheetFormatPr defaultRowHeight="14.25"/>
  <cols>
    <col min="1" max="16384" width="9" style="60"/>
  </cols>
  <sheetData>
    <row r="1" spans="1:1">
      <c r="A1" s="60" t="s">
        <v>122</v>
      </c>
    </row>
    <row r="2" spans="1:1">
      <c r="A2" s="60" t="s">
        <v>60</v>
      </c>
    </row>
  </sheetData>
  <pageMargins left="0.7" right="0.7" top="0.75" bottom="0.75" header="0.3" footer="0.3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rightToLeft="1" zoomScale="120" zoomScaleNormal="120" workbookViewId="0">
      <selection activeCell="G21" sqref="G21"/>
    </sheetView>
  </sheetViews>
  <sheetFormatPr defaultRowHeight="14.25"/>
  <sheetData>
    <row r="1" spans="1:1">
      <c r="A1" s="60" t="s">
        <v>146</v>
      </c>
    </row>
    <row r="2" spans="1:1">
      <c r="A2" s="60" t="s">
        <v>147</v>
      </c>
    </row>
  </sheetData>
  <pageMargins left="0.7" right="0.7" top="0.75" bottom="0.75" header="0.3" footer="0.3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rightToLeft="1" workbookViewId="0">
      <selection activeCell="C10" sqref="C10"/>
    </sheetView>
  </sheetViews>
  <sheetFormatPr defaultRowHeight="14.25"/>
  <cols>
    <col min="1" max="1" width="34.5" bestFit="1" customWidth="1"/>
    <col min="7" max="7" width="9.875" bestFit="1" customWidth="1"/>
  </cols>
  <sheetData>
    <row r="1" spans="1:7" ht="15">
      <c r="A1" s="93" t="s">
        <v>152</v>
      </c>
      <c r="B1" s="59" t="s">
        <v>4</v>
      </c>
      <c r="C1" s="59" t="s">
        <v>5</v>
      </c>
      <c r="D1" s="59" t="s">
        <v>6</v>
      </c>
      <c r="E1" s="59" t="s">
        <v>13</v>
      </c>
      <c r="F1" s="59" t="s">
        <v>7</v>
      </c>
      <c r="G1" s="94" t="s">
        <v>14</v>
      </c>
    </row>
    <row r="2" spans="1:7" ht="15">
      <c r="A2" s="122" t="s">
        <v>153</v>
      </c>
      <c r="B2" s="138">
        <v>2003656</v>
      </c>
      <c r="C2" s="138">
        <v>5191989</v>
      </c>
      <c r="D2" s="138">
        <v>5575646.8399999999</v>
      </c>
      <c r="E2" s="138">
        <v>5794548</v>
      </c>
      <c r="F2" s="138">
        <v>7620515</v>
      </c>
      <c r="G2" s="139">
        <v>8890062</v>
      </c>
    </row>
    <row r="3" spans="1:7" ht="15">
      <c r="A3" s="125" t="s">
        <v>154</v>
      </c>
      <c r="B3" s="140">
        <v>2091981</v>
      </c>
      <c r="C3" s="140">
        <v>688272</v>
      </c>
      <c r="D3" s="140">
        <v>2522521</v>
      </c>
      <c r="E3" s="140">
        <v>8310435</v>
      </c>
      <c r="F3" s="140">
        <v>9244919</v>
      </c>
      <c r="G3" s="141">
        <v>1658699</v>
      </c>
    </row>
  </sheetData>
  <pageMargins left="0.7" right="0.7" top="0.75" bottom="0.75" header="0.3" footer="0.3"/>
  <tableParts count="1">
    <tablePart r:id="rId1"/>
  </tableParts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rightToLeft="1" zoomScale="120" zoomScaleNormal="120" workbookViewId="0">
      <selection activeCell="G15" sqref="G15"/>
    </sheetView>
  </sheetViews>
  <sheetFormatPr defaultRowHeight="14.25"/>
  <sheetData>
    <row r="1" spans="1:1">
      <c r="A1" s="60" t="s">
        <v>148</v>
      </c>
    </row>
    <row r="2" spans="1:1">
      <c r="A2" s="60" t="s">
        <v>149</v>
      </c>
    </row>
  </sheetData>
  <pageMargins left="0.7" right="0.7" top="0.75" bottom="0.75" header="0.3" footer="0.3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rightToLeft="1" workbookViewId="0">
      <selection activeCell="C4" sqref="C4"/>
    </sheetView>
  </sheetViews>
  <sheetFormatPr defaultRowHeight="14.25"/>
  <cols>
    <col min="1" max="1" width="47" bestFit="1" customWidth="1"/>
    <col min="3" max="3" width="21.5" customWidth="1"/>
    <col min="4" max="4" width="10.875" bestFit="1" customWidth="1"/>
  </cols>
  <sheetData>
    <row r="1" spans="1:4" ht="15">
      <c r="A1" s="93" t="s">
        <v>100</v>
      </c>
      <c r="B1" s="59" t="s">
        <v>101</v>
      </c>
      <c r="C1" s="94" t="s">
        <v>94</v>
      </c>
      <c r="D1" s="30"/>
    </row>
    <row r="2" spans="1:4" ht="15">
      <c r="A2" s="122" t="s">
        <v>95</v>
      </c>
      <c r="B2" s="133">
        <v>53.19714798733235</v>
      </c>
      <c r="C2" s="142">
        <v>5611640</v>
      </c>
      <c r="D2" s="31"/>
    </row>
    <row r="3" spans="1:4" ht="15">
      <c r="A3" s="122" t="s">
        <v>96</v>
      </c>
      <c r="B3" s="133">
        <v>15.325979989498292</v>
      </c>
      <c r="C3" s="142">
        <v>1616701</v>
      </c>
      <c r="D3" s="31"/>
    </row>
    <row r="4" spans="1:4" ht="15">
      <c r="A4" s="122" t="s">
        <v>97</v>
      </c>
      <c r="B4" s="133">
        <v>12.185468985409756</v>
      </c>
      <c r="C4" s="142">
        <v>1285416</v>
      </c>
      <c r="D4" s="31"/>
    </row>
    <row r="5" spans="1:4" ht="15">
      <c r="A5" s="122" t="s">
        <v>98</v>
      </c>
      <c r="B5" s="133">
        <v>7.4871636583670824</v>
      </c>
      <c r="C5" s="142">
        <v>789803</v>
      </c>
      <c r="D5" s="31"/>
    </row>
    <row r="6" spans="1:4" ht="15">
      <c r="A6" s="125" t="s">
        <v>99</v>
      </c>
      <c r="B6" s="136">
        <v>4.8746577915643368</v>
      </c>
      <c r="C6" s="143">
        <v>514216</v>
      </c>
      <c r="D6" s="31"/>
    </row>
    <row r="7" spans="1:4" ht="15">
      <c r="A7" s="29"/>
      <c r="B7" s="10"/>
      <c r="C7" s="30"/>
      <c r="D7" s="31"/>
    </row>
    <row r="8" spans="1:4" ht="15">
      <c r="A8" s="29"/>
      <c r="B8" s="10"/>
      <c r="C8" s="30"/>
      <c r="D8" s="31"/>
    </row>
    <row r="9" spans="1:4" ht="15">
      <c r="A9" s="29"/>
      <c r="B9" s="10"/>
      <c r="C9" s="30"/>
      <c r="D9" s="31"/>
    </row>
    <row r="10" spans="1:4" ht="15">
      <c r="A10" s="29"/>
      <c r="B10" s="10"/>
      <c r="C10" s="30"/>
      <c r="D10" s="31"/>
    </row>
    <row r="11" spans="1:4" ht="15">
      <c r="A11" s="32"/>
      <c r="B11" s="10"/>
      <c r="C11" s="30"/>
      <c r="D11" s="31"/>
    </row>
    <row r="12" spans="1:4" ht="15">
      <c r="A12" s="29"/>
      <c r="B12" s="10"/>
      <c r="C12" s="30"/>
      <c r="D12" s="31"/>
    </row>
    <row r="13" spans="1:4" ht="15">
      <c r="A13" s="29"/>
      <c r="B13" s="10"/>
      <c r="C13" s="30"/>
      <c r="D13" s="31"/>
    </row>
    <row r="14" spans="1:4" ht="15">
      <c r="A14" s="29"/>
      <c r="B14" s="10"/>
      <c r="C14" s="30"/>
      <c r="D14" s="31"/>
    </row>
    <row r="15" spans="1:4" ht="15">
      <c r="A15" s="29"/>
      <c r="B15" s="10"/>
      <c r="C15" s="30"/>
      <c r="D15" s="31"/>
    </row>
    <row r="16" spans="1:4" ht="15">
      <c r="A16" s="29"/>
      <c r="B16" s="10"/>
      <c r="C16" s="30"/>
      <c r="D16" s="31"/>
    </row>
    <row r="17" spans="1:4" ht="15">
      <c r="A17" s="29"/>
      <c r="B17" s="10"/>
      <c r="C17" s="30"/>
      <c r="D17" s="31"/>
    </row>
    <row r="18" spans="1:4" ht="15">
      <c r="A18" s="29"/>
      <c r="B18" s="10"/>
      <c r="C18" s="30"/>
      <c r="D18" s="31"/>
    </row>
    <row r="19" spans="1:4" ht="15">
      <c r="A19" s="29"/>
      <c r="B19" s="10"/>
      <c r="C19" s="30"/>
      <c r="D19" s="31"/>
    </row>
    <row r="20" spans="1:4" ht="15">
      <c r="A20" s="29"/>
      <c r="B20" s="10"/>
      <c r="C20" s="30"/>
      <c r="D20" s="31"/>
    </row>
    <row r="21" spans="1:4" ht="15">
      <c r="A21" s="29"/>
      <c r="B21" s="10"/>
      <c r="C21" s="30"/>
      <c r="D21" s="31"/>
    </row>
  </sheetData>
  <pageMargins left="0.7" right="0.7" top="0.75" bottom="0.75" header="0.3" footer="0.3"/>
  <tableParts count="1">
    <tablePart r:id="rId1"/>
  </tableParts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rightToLeft="1" zoomScale="120" zoomScaleNormal="120" workbookViewId="0">
      <selection activeCell="D16" sqref="D16"/>
    </sheetView>
  </sheetViews>
  <sheetFormatPr defaultRowHeight="14.25"/>
  <sheetData>
    <row r="1" spans="1:1">
      <c r="A1" s="60" t="s">
        <v>151</v>
      </c>
    </row>
    <row r="2" spans="1:1">
      <c r="A2" s="60" t="s">
        <v>150</v>
      </c>
    </row>
  </sheetData>
  <pageMargins left="0.7" right="0.7" top="0.75" bottom="0.75" header="0.3" footer="0.3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rightToLeft="1" workbookViewId="0">
      <selection activeCell="J19" sqref="J19"/>
    </sheetView>
  </sheetViews>
  <sheetFormatPr defaultRowHeight="14.25"/>
  <cols>
    <col min="1" max="1" width="34.375" bestFit="1" customWidth="1"/>
    <col min="7" max="7" width="10.875" bestFit="1" customWidth="1"/>
  </cols>
  <sheetData>
    <row r="1" spans="1:7" ht="15">
      <c r="A1" s="93" t="s">
        <v>152</v>
      </c>
      <c r="B1" s="59" t="s">
        <v>4</v>
      </c>
      <c r="C1" s="59" t="s">
        <v>5</v>
      </c>
      <c r="D1" s="59" t="s">
        <v>6</v>
      </c>
      <c r="E1" s="59" t="s">
        <v>13</v>
      </c>
      <c r="F1" s="59" t="s">
        <v>7</v>
      </c>
      <c r="G1" s="94" t="s">
        <v>14</v>
      </c>
    </row>
    <row r="2" spans="1:7" ht="15">
      <c r="A2" s="122" t="s">
        <v>102</v>
      </c>
      <c r="B2" s="71">
        <v>2347.7420000000002</v>
      </c>
      <c r="C2" s="71">
        <v>2696.7060000000001</v>
      </c>
      <c r="D2" s="71">
        <v>2698.547</v>
      </c>
      <c r="E2" s="71">
        <v>3515.7629999999999</v>
      </c>
      <c r="F2" s="71">
        <v>4751.049</v>
      </c>
      <c r="G2" s="134">
        <f>6143128/1000</f>
        <v>6143.1279999999997</v>
      </c>
    </row>
    <row r="3" spans="1:7" ht="15">
      <c r="A3" s="122" t="s">
        <v>117</v>
      </c>
      <c r="B3" s="71">
        <v>1747.895</v>
      </c>
      <c r="C3" s="71">
        <v>3183.5550000000003</v>
      </c>
      <c r="D3" s="71">
        <v>5399.6208399999996</v>
      </c>
      <c r="E3" s="71">
        <v>10589.220000000001</v>
      </c>
      <c r="F3" s="71">
        <v>12114.385000000002</v>
      </c>
      <c r="G3" s="134">
        <f>(G4-G2)</f>
        <v>4405.6330000000007</v>
      </c>
    </row>
    <row r="4" spans="1:7" ht="15">
      <c r="A4" s="125" t="s">
        <v>103</v>
      </c>
      <c r="B4" s="144">
        <v>4095.6370000000002</v>
      </c>
      <c r="C4" s="144">
        <v>5880.2610000000004</v>
      </c>
      <c r="D4" s="144">
        <v>8098.1678400000001</v>
      </c>
      <c r="E4" s="144">
        <v>14104.983</v>
      </c>
      <c r="F4" s="144">
        <v>16865.434000000001</v>
      </c>
      <c r="G4" s="143">
        <f>10548761/1000</f>
        <v>10548.761</v>
      </c>
    </row>
  </sheetData>
  <pageMargins left="0.7" right="0.7" top="0.75" bottom="0.75" header="0.3" footer="0.3"/>
  <tableParts count="1">
    <tablePart r:id="rId1"/>
  </tableParts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rightToLeft="1" zoomScale="120" zoomScaleNormal="120" workbookViewId="0">
      <selection activeCell="G14" sqref="G14"/>
    </sheetView>
  </sheetViews>
  <sheetFormatPr defaultRowHeight="14.25"/>
  <sheetData>
    <row r="1" spans="1:1">
      <c r="A1" s="60" t="s">
        <v>121</v>
      </c>
    </row>
    <row r="2" spans="1:1">
      <c r="A2" s="60" t="s">
        <v>60</v>
      </c>
    </row>
  </sheetData>
  <pageMargins left="0.7" right="0.7" top="0.75" bottom="0.75" header="0.3" footer="0.3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rightToLeft="1" workbookViewId="0">
      <selection activeCell="M17" sqref="M17"/>
    </sheetView>
  </sheetViews>
  <sheetFormatPr defaultRowHeight="14.25"/>
  <cols>
    <col min="1" max="1" width="9.625" customWidth="1"/>
    <col min="2" max="2" width="19.5" customWidth="1"/>
    <col min="3" max="7" width="9.625" customWidth="1"/>
  </cols>
  <sheetData>
    <row r="1" spans="1:7" ht="14.25" customHeight="1">
      <c r="A1" s="194" t="s">
        <v>68</v>
      </c>
      <c r="B1" s="195"/>
      <c r="C1" s="198" t="s">
        <v>69</v>
      </c>
      <c r="D1" s="200" t="s">
        <v>58</v>
      </c>
      <c r="E1" s="202" t="s">
        <v>70</v>
      </c>
      <c r="F1" s="204" t="s">
        <v>71</v>
      </c>
      <c r="G1" s="198" t="s">
        <v>116</v>
      </c>
    </row>
    <row r="2" spans="1:7" ht="49.5" customHeight="1" thickBot="1">
      <c r="A2" s="196"/>
      <c r="B2" s="197"/>
      <c r="C2" s="199"/>
      <c r="D2" s="201"/>
      <c r="E2" s="203"/>
      <c r="F2" s="205"/>
      <c r="G2" s="199"/>
    </row>
    <row r="3" spans="1:7" ht="15.75">
      <c r="A3" s="145" t="s">
        <v>72</v>
      </c>
      <c r="B3" s="146"/>
      <c r="C3" s="147">
        <v>437025.26499999996</v>
      </c>
      <c r="D3" s="147">
        <v>25351.599999999999</v>
      </c>
      <c r="E3" s="147">
        <v>30845.124</v>
      </c>
      <c r="F3" s="147">
        <v>2463.7599999999989</v>
      </c>
      <c r="G3" s="148">
        <v>495688.73800000001</v>
      </c>
    </row>
    <row r="4" spans="1:7">
      <c r="A4" s="149" t="s">
        <v>73</v>
      </c>
      <c r="B4" s="150" t="s">
        <v>74</v>
      </c>
      <c r="C4" s="151">
        <v>249141.639</v>
      </c>
      <c r="D4" s="151">
        <v>11916.202000000001</v>
      </c>
      <c r="E4" s="151">
        <v>9972.4719999999998</v>
      </c>
      <c r="F4" s="151">
        <v>1727.3380000000061</v>
      </c>
      <c r="G4" s="152">
        <v>272759.64299999998</v>
      </c>
    </row>
    <row r="5" spans="1:7">
      <c r="A5" s="153" t="s">
        <v>75</v>
      </c>
      <c r="B5" s="154"/>
      <c r="C5" s="155">
        <v>103505.863</v>
      </c>
      <c r="D5" s="155">
        <v>8566.1630000000005</v>
      </c>
      <c r="E5" s="155">
        <v>54.882999999999981</v>
      </c>
      <c r="F5" s="155">
        <v>-1742.1410000000014</v>
      </c>
      <c r="G5" s="156">
        <v>110383.766</v>
      </c>
    </row>
    <row r="6" spans="1:7">
      <c r="A6" s="157" t="s">
        <v>73</v>
      </c>
      <c r="B6" s="158" t="s">
        <v>76</v>
      </c>
      <c r="C6" s="159">
        <v>91497.197</v>
      </c>
      <c r="D6" s="159">
        <v>7272.143</v>
      </c>
      <c r="E6" s="159">
        <v>54.882999999999981</v>
      </c>
      <c r="F6" s="159">
        <v>-1742.1340000000005</v>
      </c>
      <c r="G6" s="160">
        <v>97081.088000000003</v>
      </c>
    </row>
    <row r="7" spans="1:7">
      <c r="A7" s="161"/>
      <c r="B7" s="162" t="s">
        <v>20</v>
      </c>
      <c r="C7" s="163">
        <v>12008.665999999999</v>
      </c>
      <c r="D7" s="163">
        <v>1294.02</v>
      </c>
      <c r="E7" s="163">
        <v>0</v>
      </c>
      <c r="F7" s="163">
        <v>-7.000000000469072E-3</v>
      </c>
      <c r="G7" s="164">
        <v>13302.678</v>
      </c>
    </row>
    <row r="8" spans="1:7">
      <c r="A8" s="165" t="s">
        <v>77</v>
      </c>
      <c r="B8" s="154"/>
      <c r="C8" s="155">
        <v>141704.212</v>
      </c>
      <c r="D8" s="155">
        <v>6588.6329999999998</v>
      </c>
      <c r="E8" s="155">
        <v>23810.423000000003</v>
      </c>
      <c r="F8" s="155">
        <v>-996.43699999999967</v>
      </c>
      <c r="G8" s="156">
        <v>171111.83000000002</v>
      </c>
    </row>
    <row r="9" spans="1:7">
      <c r="A9" s="157" t="s">
        <v>73</v>
      </c>
      <c r="B9" s="166" t="s">
        <v>78</v>
      </c>
      <c r="C9" s="159">
        <v>77649.356</v>
      </c>
      <c r="D9" s="159">
        <v>2912.7339999999995</v>
      </c>
      <c r="E9" s="159">
        <v>19254.373</v>
      </c>
      <c r="F9" s="159">
        <v>-246.25100000000396</v>
      </c>
      <c r="G9" s="160">
        <v>99573.210999999996</v>
      </c>
    </row>
    <row r="10" spans="1:7">
      <c r="A10" s="161"/>
      <c r="B10" s="162" t="s">
        <v>29</v>
      </c>
      <c r="C10" s="163">
        <v>64054.856</v>
      </c>
      <c r="D10" s="163">
        <v>3675.8990000000003</v>
      </c>
      <c r="E10" s="163">
        <v>4556.05</v>
      </c>
      <c r="F10" s="163">
        <v>-750.1859999999956</v>
      </c>
      <c r="G10" s="164">
        <v>71538.619000000006</v>
      </c>
    </row>
    <row r="11" spans="1:7">
      <c r="A11" s="153" t="s">
        <v>79</v>
      </c>
      <c r="B11" s="154"/>
      <c r="C11" s="155">
        <v>77897.604999999996</v>
      </c>
      <c r="D11" s="155">
        <v>4817.7750000000005</v>
      </c>
      <c r="E11" s="155">
        <v>2966.0189999999998</v>
      </c>
      <c r="F11" s="155">
        <v>2332.2849999999999</v>
      </c>
      <c r="G11" s="156">
        <v>88012.675000000003</v>
      </c>
    </row>
    <row r="12" spans="1:7">
      <c r="A12" s="157" t="s">
        <v>73</v>
      </c>
      <c r="B12" s="167" t="s">
        <v>80</v>
      </c>
      <c r="C12" s="159">
        <v>12380.26</v>
      </c>
      <c r="D12" s="159">
        <v>-4288.2550000000001</v>
      </c>
      <c r="E12" s="159">
        <v>331.01600000000002</v>
      </c>
      <c r="F12" s="159">
        <v>2183.6830000000009</v>
      </c>
      <c r="G12" s="160">
        <v>10606.7</v>
      </c>
    </row>
    <row r="13" spans="1:7">
      <c r="A13" s="168"/>
      <c r="B13" s="169" t="s">
        <v>36</v>
      </c>
      <c r="C13" s="159">
        <v>21212.407999999999</v>
      </c>
      <c r="D13" s="159">
        <v>1231.3679999999999</v>
      </c>
      <c r="E13" s="159">
        <v>1071.607</v>
      </c>
      <c r="F13" s="159">
        <v>124.06400000000151</v>
      </c>
      <c r="G13" s="160">
        <v>23639.444000000003</v>
      </c>
    </row>
    <row r="14" spans="1:7">
      <c r="A14" s="168"/>
      <c r="B14" s="170" t="s">
        <v>37</v>
      </c>
      <c r="C14" s="171">
        <v>24206</v>
      </c>
      <c r="D14" s="171">
        <v>3402</v>
      </c>
      <c r="E14" s="171">
        <v>0</v>
      </c>
      <c r="F14" s="171">
        <v>50</v>
      </c>
      <c r="G14" s="172">
        <v>27658</v>
      </c>
    </row>
    <row r="15" spans="1:7">
      <c r="A15" s="161"/>
      <c r="B15" s="173" t="s">
        <v>35</v>
      </c>
      <c r="C15" s="174">
        <v>20098.937000000002</v>
      </c>
      <c r="D15" s="174">
        <v>4472.6620000000003</v>
      </c>
      <c r="E15" s="174">
        <v>1563.396</v>
      </c>
      <c r="F15" s="174">
        <v>-25.462000000002487</v>
      </c>
      <c r="G15" s="175">
        <v>26108.530999999999</v>
      </c>
    </row>
    <row r="16" spans="1:7">
      <c r="A16" s="176" t="s">
        <v>12</v>
      </c>
      <c r="B16" s="177"/>
      <c r="C16" s="155">
        <v>115279.44899999999</v>
      </c>
      <c r="D16" s="155">
        <v>6601.17</v>
      </c>
      <c r="E16" s="155">
        <v>4013.7990000000004</v>
      </c>
      <c r="F16" s="155">
        <v>119.78399999999988</v>
      </c>
      <c r="G16" s="156">
        <v>126014.202</v>
      </c>
    </row>
    <row r="17" spans="1:7" ht="15" thickBot="1">
      <c r="A17" s="178" t="s">
        <v>30</v>
      </c>
      <c r="B17" s="179"/>
      <c r="C17" s="155">
        <v>-1361.864</v>
      </c>
      <c r="D17" s="155">
        <v>-1222.1409999999998</v>
      </c>
      <c r="E17" s="155">
        <v>0</v>
      </c>
      <c r="F17" s="155">
        <v>2750.2690000000002</v>
      </c>
      <c r="G17" s="156">
        <v>166.26499999999999</v>
      </c>
    </row>
    <row r="18" spans="1:7" ht="15.75">
      <c r="A18" s="145" t="s">
        <v>81</v>
      </c>
      <c r="B18" s="180"/>
      <c r="C18" s="147">
        <v>303635.02499999997</v>
      </c>
      <c r="D18" s="147">
        <v>22784.797999999999</v>
      </c>
      <c r="E18" s="147">
        <v>8493</v>
      </c>
      <c r="F18" s="147">
        <v>2383.311999999999</v>
      </c>
      <c r="G18" s="148">
        <v>337294.57699999999</v>
      </c>
    </row>
    <row r="19" spans="1:7">
      <c r="A19" s="157" t="s">
        <v>73</v>
      </c>
      <c r="B19" s="150" t="s">
        <v>82</v>
      </c>
      <c r="C19" s="151">
        <v>93797.024999999994</v>
      </c>
      <c r="D19" s="151">
        <v>8715.2159999999985</v>
      </c>
      <c r="E19" s="151">
        <v>10</v>
      </c>
      <c r="F19" s="151">
        <v>906.8939999999991</v>
      </c>
      <c r="G19" s="152">
        <v>103426.577</v>
      </c>
    </row>
    <row r="20" spans="1:7">
      <c r="A20" s="153" t="s">
        <v>83</v>
      </c>
      <c r="B20" s="154"/>
      <c r="C20" s="155">
        <v>145344.89199999999</v>
      </c>
      <c r="D20" s="155">
        <v>18224.249</v>
      </c>
      <c r="E20" s="155">
        <v>2739</v>
      </c>
      <c r="F20" s="155">
        <v>-81.582000000000789</v>
      </c>
      <c r="G20" s="156">
        <v>166228.55900000001</v>
      </c>
    </row>
    <row r="21" spans="1:7">
      <c r="A21" s="157" t="s">
        <v>73</v>
      </c>
      <c r="B21" s="158" t="s">
        <v>76</v>
      </c>
      <c r="C21" s="159">
        <v>136682</v>
      </c>
      <c r="D21" s="159">
        <v>16193.582</v>
      </c>
      <c r="E21" s="159">
        <v>2739</v>
      </c>
      <c r="F21" s="159">
        <v>-798.58199999999999</v>
      </c>
      <c r="G21" s="160">
        <v>154818</v>
      </c>
    </row>
    <row r="22" spans="1:7">
      <c r="A22" s="161"/>
      <c r="B22" s="162" t="s">
        <v>20</v>
      </c>
      <c r="C22" s="163">
        <v>8662.8919999999998</v>
      </c>
      <c r="D22" s="163">
        <v>2030.6669999999999</v>
      </c>
      <c r="E22" s="163">
        <v>0</v>
      </c>
      <c r="F22" s="163">
        <v>716.99999999999932</v>
      </c>
      <c r="G22" s="164">
        <v>11410.558999999999</v>
      </c>
    </row>
    <row r="23" spans="1:7">
      <c r="A23" s="165" t="s">
        <v>77</v>
      </c>
      <c r="B23" s="154"/>
      <c r="C23" s="155">
        <v>108950.9</v>
      </c>
      <c r="D23" s="155">
        <v>-388.68599999999992</v>
      </c>
      <c r="E23" s="155">
        <v>5744</v>
      </c>
      <c r="F23" s="155">
        <v>3853.2689999999975</v>
      </c>
      <c r="G23" s="156">
        <v>118157.13099999999</v>
      </c>
    </row>
    <row r="24" spans="1:7">
      <c r="A24" s="157" t="s">
        <v>73</v>
      </c>
      <c r="B24" s="166" t="s">
        <v>78</v>
      </c>
      <c r="C24" s="159">
        <v>73156</v>
      </c>
      <c r="D24" s="159">
        <v>-2124</v>
      </c>
      <c r="E24" s="159">
        <v>5744</v>
      </c>
      <c r="F24" s="159">
        <v>2275</v>
      </c>
      <c r="G24" s="160">
        <v>79050</v>
      </c>
    </row>
    <row r="25" spans="1:7">
      <c r="A25" s="161"/>
      <c r="B25" s="162" t="s">
        <v>29</v>
      </c>
      <c r="C25" s="163">
        <v>35794.9</v>
      </c>
      <c r="D25" s="163">
        <v>1735.3140000000001</v>
      </c>
      <c r="E25" s="163">
        <v>0</v>
      </c>
      <c r="F25" s="163">
        <v>1578.268999999998</v>
      </c>
      <c r="G25" s="164">
        <v>39107.131000000001</v>
      </c>
    </row>
    <row r="26" spans="1:7">
      <c r="A26" s="153" t="s">
        <v>84</v>
      </c>
      <c r="B26" s="154"/>
      <c r="C26" s="155">
        <v>49339.233</v>
      </c>
      <c r="D26" s="155">
        <v>4949.2349999999988</v>
      </c>
      <c r="E26" s="155">
        <v>10</v>
      </c>
      <c r="F26" s="155">
        <v>-1388.3749999999982</v>
      </c>
      <c r="G26" s="156">
        <v>52908.887000000002</v>
      </c>
    </row>
    <row r="27" spans="1:7">
      <c r="A27" s="181" t="s">
        <v>73</v>
      </c>
      <c r="B27" s="167" t="s">
        <v>85</v>
      </c>
      <c r="C27" s="159">
        <v>12872.362000000001</v>
      </c>
      <c r="D27" s="159">
        <v>675.24599999999987</v>
      </c>
      <c r="E27" s="159">
        <v>0</v>
      </c>
      <c r="F27" s="159">
        <v>274.64900000000131</v>
      </c>
      <c r="G27" s="160">
        <v>13822.257000000001</v>
      </c>
    </row>
    <row r="28" spans="1:7">
      <c r="A28" s="168"/>
      <c r="B28" s="169" t="s">
        <v>36</v>
      </c>
      <c r="C28" s="159">
        <v>17169.870999999999</v>
      </c>
      <c r="D28" s="159">
        <v>3070.9889999999996</v>
      </c>
      <c r="E28" s="159">
        <v>10</v>
      </c>
      <c r="F28" s="159">
        <v>-1518.0239999999997</v>
      </c>
      <c r="G28" s="160">
        <v>18731.63</v>
      </c>
    </row>
    <row r="29" spans="1:7" ht="15" thickBot="1">
      <c r="A29" s="182"/>
      <c r="B29" s="183" t="s">
        <v>51</v>
      </c>
      <c r="C29" s="171">
        <v>19297</v>
      </c>
      <c r="D29" s="171">
        <v>1203</v>
      </c>
      <c r="E29" s="171">
        <v>0</v>
      </c>
      <c r="F29" s="171">
        <v>-145</v>
      </c>
      <c r="G29" s="172">
        <v>20355</v>
      </c>
    </row>
    <row r="30" spans="1:7" ht="15.75">
      <c r="A30" s="184" t="s">
        <v>86</v>
      </c>
      <c r="B30" s="185"/>
      <c r="C30" s="147">
        <v>-133390.24</v>
      </c>
      <c r="D30" s="147">
        <v>-2566.8019999999992</v>
      </c>
      <c r="E30" s="147">
        <v>-22352.124</v>
      </c>
      <c r="F30" s="147">
        <v>-80.448000000000093</v>
      </c>
      <c r="G30" s="148">
        <v>-158394.16100000002</v>
      </c>
    </row>
    <row r="31" spans="1:7" ht="15" thickBot="1">
      <c r="A31" s="186" t="s">
        <v>73</v>
      </c>
      <c r="B31" s="187" t="s">
        <v>87</v>
      </c>
      <c r="C31" s="188">
        <v>-155344.614</v>
      </c>
      <c r="D31" s="188">
        <v>-3200.9860000000017</v>
      </c>
      <c r="E31" s="188">
        <v>-9962.4719999999998</v>
      </c>
      <c r="F31" s="188">
        <v>-820.44400000000689</v>
      </c>
      <c r="G31" s="189">
        <v>-169333.06599999999</v>
      </c>
    </row>
    <row r="32" spans="1:7">
      <c r="A32" s="190" t="s">
        <v>88</v>
      </c>
      <c r="B32" s="191"/>
      <c r="C32" s="191"/>
      <c r="D32" s="191"/>
      <c r="E32" s="191"/>
      <c r="F32" s="191"/>
      <c r="G32" s="191"/>
    </row>
    <row r="33" spans="1:7">
      <c r="A33" s="192" t="s">
        <v>89</v>
      </c>
      <c r="B33" s="193"/>
      <c r="C33" s="193"/>
      <c r="D33" s="193"/>
      <c r="E33" s="193"/>
      <c r="F33" s="193"/>
      <c r="G33" s="193"/>
    </row>
  </sheetData>
  <mergeCells count="8">
    <mergeCell ref="A32:G32"/>
    <mergeCell ref="A33:G33"/>
    <mergeCell ref="A1:B2"/>
    <mergeCell ref="C1:C2"/>
    <mergeCell ref="D1:D2"/>
    <mergeCell ref="E1:E2"/>
    <mergeCell ref="F1:F2"/>
    <mergeCell ref="G1:G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"/>
  <sheetViews>
    <sheetView rightToLeft="1" workbookViewId="0">
      <selection activeCell="G40" sqref="G40"/>
    </sheetView>
  </sheetViews>
  <sheetFormatPr defaultRowHeight="14.25"/>
  <cols>
    <col min="1" max="1" width="14.25" style="60" bestFit="1" customWidth="1"/>
    <col min="2" max="16384" width="9" style="60"/>
  </cols>
  <sheetData>
    <row r="1" spans="1:11" ht="15">
      <c r="A1" s="59" t="s">
        <v>152</v>
      </c>
      <c r="B1" s="59" t="s">
        <v>0</v>
      </c>
      <c r="C1" s="59" t="s">
        <v>1</v>
      </c>
      <c r="D1" s="59" t="s">
        <v>2</v>
      </c>
      <c r="E1" s="59" t="s">
        <v>3</v>
      </c>
      <c r="F1" s="59" t="s">
        <v>4</v>
      </c>
      <c r="G1" s="59" t="s">
        <v>5</v>
      </c>
      <c r="H1" s="59" t="s">
        <v>6</v>
      </c>
      <c r="I1" s="59" t="s">
        <v>13</v>
      </c>
      <c r="J1" s="59" t="s">
        <v>7</v>
      </c>
      <c r="K1" s="59" t="s">
        <v>14</v>
      </c>
    </row>
    <row r="2" spans="1:11" ht="15">
      <c r="A2" s="59" t="s">
        <v>9</v>
      </c>
      <c r="B2" s="62">
        <v>67892.816999999995</v>
      </c>
      <c r="C2" s="62">
        <v>72176.679999999993</v>
      </c>
      <c r="D2" s="62">
        <v>72564.652000000002</v>
      </c>
      <c r="E2" s="62">
        <v>77745.084000000003</v>
      </c>
      <c r="F2" s="62">
        <v>79010.985000000001</v>
      </c>
      <c r="G2" s="62">
        <v>84695.311000000002</v>
      </c>
      <c r="H2" s="62">
        <v>94632.854000000007</v>
      </c>
      <c r="I2" s="62">
        <v>100260.18</v>
      </c>
      <c r="J2" s="62">
        <v>103505.863</v>
      </c>
      <c r="K2" s="63">
        <v>110384</v>
      </c>
    </row>
    <row r="3" spans="1:11" ht="15">
      <c r="A3" s="59" t="s">
        <v>19</v>
      </c>
      <c r="B3" s="62">
        <v>53209.462</v>
      </c>
      <c r="C3" s="62">
        <v>57608.578000000001</v>
      </c>
      <c r="D3" s="62">
        <v>60232.63</v>
      </c>
      <c r="E3" s="62">
        <v>66993.372000000003</v>
      </c>
      <c r="F3" s="62">
        <v>68709.97</v>
      </c>
      <c r="G3" s="62">
        <v>70572.72</v>
      </c>
      <c r="H3" s="62">
        <v>81911.688999999998</v>
      </c>
      <c r="I3" s="62">
        <v>86136.94</v>
      </c>
      <c r="J3" s="62">
        <v>91497.197</v>
      </c>
      <c r="K3" s="63">
        <v>97081</v>
      </c>
    </row>
    <row r="4" spans="1:11" ht="15">
      <c r="A4" s="69" t="s">
        <v>20</v>
      </c>
      <c r="B4" s="64">
        <v>14683.355</v>
      </c>
      <c r="C4" s="64">
        <v>14568.102000000001</v>
      </c>
      <c r="D4" s="64">
        <v>12332.022000000001</v>
      </c>
      <c r="E4" s="64">
        <v>10751.712</v>
      </c>
      <c r="F4" s="64">
        <v>10301.014999999999</v>
      </c>
      <c r="G4" s="64">
        <v>14122.591</v>
      </c>
      <c r="H4" s="64">
        <v>12721.165000000001</v>
      </c>
      <c r="I4" s="64">
        <v>14123.24</v>
      </c>
      <c r="J4" s="64">
        <v>12008.665999999999</v>
      </c>
      <c r="K4" s="65">
        <v>13303</v>
      </c>
    </row>
    <row r="5" spans="1:11" ht="15">
      <c r="A5" s="37"/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rightToLeft="1" zoomScale="120" zoomScaleNormal="120" workbookViewId="0">
      <selection activeCell="A33" sqref="A33"/>
    </sheetView>
  </sheetViews>
  <sheetFormatPr defaultRowHeight="14.25"/>
  <cols>
    <col min="1" max="16384" width="9" style="60"/>
  </cols>
  <sheetData>
    <row r="1" spans="1:1" ht="15.75">
      <c r="A1" s="60" t="s">
        <v>155</v>
      </c>
    </row>
    <row r="2" spans="1:1">
      <c r="A2" s="60" t="s">
        <v>123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rightToLeft="1" workbookViewId="0">
      <selection sqref="A1:K3"/>
    </sheetView>
  </sheetViews>
  <sheetFormatPr defaultRowHeight="14.25"/>
  <cols>
    <col min="1" max="1" width="14.375" bestFit="1" customWidth="1"/>
    <col min="2" max="7" width="9.125" bestFit="1" customWidth="1"/>
    <col min="8" max="8" width="9.875" bestFit="1" customWidth="1"/>
    <col min="9" max="11" width="9.125" bestFit="1" customWidth="1"/>
  </cols>
  <sheetData>
    <row r="1" spans="1:12" ht="15">
      <c r="A1" s="59" t="s">
        <v>152</v>
      </c>
      <c r="B1" s="59" t="s">
        <v>0</v>
      </c>
      <c r="C1" s="59" t="s">
        <v>1</v>
      </c>
      <c r="D1" s="59" t="s">
        <v>2</v>
      </c>
      <c r="E1" s="59" t="s">
        <v>3</v>
      </c>
      <c r="F1" s="59" t="s">
        <v>4</v>
      </c>
      <c r="G1" s="59" t="s">
        <v>5</v>
      </c>
      <c r="H1" s="59" t="s">
        <v>6</v>
      </c>
      <c r="I1" s="59" t="s">
        <v>13</v>
      </c>
      <c r="J1" s="59" t="s">
        <v>7</v>
      </c>
      <c r="K1" s="59" t="s">
        <v>14</v>
      </c>
    </row>
    <row r="2" spans="1:12" ht="15">
      <c r="A2" s="59" t="s">
        <v>21</v>
      </c>
      <c r="B2" s="70">
        <v>2418.192</v>
      </c>
      <c r="C2" s="70">
        <v>4133.2939999999999</v>
      </c>
      <c r="D2" s="70">
        <v>98.061999999999898</v>
      </c>
      <c r="E2" s="70">
        <v>1557.5320000000002</v>
      </c>
      <c r="F2" s="70">
        <v>1414.1639999999998</v>
      </c>
      <c r="G2" s="70">
        <v>980.28799999999956</v>
      </c>
      <c r="H2" s="70">
        <v>10083.695</v>
      </c>
      <c r="I2" s="70">
        <v>322.44799999999987</v>
      </c>
      <c r="J2" s="70">
        <v>1956.9780000000001</v>
      </c>
      <c r="K2" s="70">
        <v>1624</v>
      </c>
    </row>
    <row r="3" spans="1:12" ht="15">
      <c r="A3" s="59" t="s">
        <v>22</v>
      </c>
      <c r="B3" s="71">
        <v>2611</v>
      </c>
      <c r="C3" s="71">
        <v>2827</v>
      </c>
      <c r="D3" s="71">
        <v>2911</v>
      </c>
      <c r="E3" s="71">
        <v>2706</v>
      </c>
      <c r="F3" s="71">
        <v>3082</v>
      </c>
      <c r="G3" s="71">
        <v>4468</v>
      </c>
      <c r="H3" s="71">
        <v>4419</v>
      </c>
      <c r="I3" s="71">
        <v>3317</v>
      </c>
      <c r="J3" s="71">
        <v>4467</v>
      </c>
      <c r="K3" s="72">
        <v>3839</v>
      </c>
    </row>
    <row r="5" spans="1:12">
      <c r="B5" s="9"/>
      <c r="C5" s="9"/>
      <c r="D5" s="9"/>
      <c r="E5" s="9"/>
      <c r="F5" s="9"/>
      <c r="G5" s="9"/>
      <c r="H5" s="9"/>
      <c r="I5" s="9"/>
      <c r="J5" s="9"/>
      <c r="K5" s="9"/>
    </row>
    <row r="6" spans="1:12" s="16" customFormat="1" ht="15">
      <c r="C6" s="53"/>
      <c r="D6" s="53"/>
      <c r="E6" s="53"/>
      <c r="F6" s="53"/>
      <c r="G6" s="53"/>
      <c r="H6" s="53"/>
      <c r="I6" s="53"/>
      <c r="J6" s="53"/>
      <c r="K6" s="53"/>
      <c r="L6" s="53"/>
    </row>
    <row r="7" spans="1:12" s="16" customFormat="1">
      <c r="B7" s="54"/>
      <c r="C7" s="55"/>
      <c r="D7" s="55"/>
      <c r="E7" s="55"/>
      <c r="F7" s="55"/>
      <c r="G7" s="55"/>
      <c r="H7" s="55"/>
      <c r="I7" s="55"/>
      <c r="J7" s="56"/>
      <c r="K7" s="55"/>
      <c r="L7" s="55"/>
    </row>
    <row r="8" spans="1:12" s="16" customFormat="1" ht="15">
      <c r="B8" s="54"/>
      <c r="C8" s="55"/>
      <c r="D8" s="55"/>
      <c r="E8" s="55"/>
      <c r="F8" s="55"/>
      <c r="G8" s="55"/>
      <c r="H8" s="55"/>
      <c r="I8" s="55"/>
      <c r="J8" s="55"/>
      <c r="K8" s="55"/>
      <c r="L8" s="57"/>
    </row>
    <row r="9" spans="1:12" s="16" customFormat="1">
      <c r="B9" s="54"/>
      <c r="C9" s="55"/>
      <c r="D9" s="55"/>
      <c r="E9" s="55"/>
      <c r="F9" s="55"/>
      <c r="G9" s="55"/>
      <c r="H9" s="55"/>
      <c r="I9" s="55"/>
      <c r="J9" s="55"/>
      <c r="K9" s="55"/>
      <c r="L9" s="55"/>
    </row>
  </sheetData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rightToLeft="1" zoomScale="120" zoomScaleNormal="120" workbookViewId="0">
      <selection activeCell="F24" sqref="F24"/>
    </sheetView>
  </sheetViews>
  <sheetFormatPr defaultRowHeight="14.25"/>
  <cols>
    <col min="1" max="16384" width="9" style="60"/>
  </cols>
  <sheetData>
    <row r="1" spans="1:1">
      <c r="A1" s="60" t="s">
        <v>125</v>
      </c>
    </row>
    <row r="2" spans="1:1">
      <c r="A2" s="60" t="s">
        <v>124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rightToLeft="1" workbookViewId="0">
      <selection activeCell="D4" sqref="D4"/>
    </sheetView>
  </sheetViews>
  <sheetFormatPr defaultRowHeight="14.25"/>
  <cols>
    <col min="1" max="1" width="26.5" bestFit="1" customWidth="1"/>
  </cols>
  <sheetData>
    <row r="1" spans="1:11" ht="15">
      <c r="A1" s="59" t="s">
        <v>23</v>
      </c>
      <c r="B1" s="59" t="s">
        <v>0</v>
      </c>
      <c r="C1" s="59" t="s">
        <v>1</v>
      </c>
      <c r="D1" s="59" t="s">
        <v>2</v>
      </c>
      <c r="E1" s="59" t="s">
        <v>3</v>
      </c>
      <c r="F1" s="59" t="s">
        <v>4</v>
      </c>
      <c r="G1" s="59" t="s">
        <v>5</v>
      </c>
      <c r="H1" s="59" t="s">
        <v>6</v>
      </c>
      <c r="I1" s="59" t="s">
        <v>13</v>
      </c>
      <c r="J1" s="59" t="s">
        <v>7</v>
      </c>
      <c r="K1" s="59" t="s">
        <v>14</v>
      </c>
    </row>
    <row r="2" spans="1:11" ht="15">
      <c r="A2" s="59" t="s">
        <v>10</v>
      </c>
      <c r="B2" s="62">
        <v>62240.127999999997</v>
      </c>
      <c r="C2" s="62">
        <v>62365.267</v>
      </c>
      <c r="D2" s="62">
        <v>76126.476999999999</v>
      </c>
      <c r="E2" s="62">
        <v>95519.668000000005</v>
      </c>
      <c r="F2" s="62">
        <v>106173.258</v>
      </c>
      <c r="G2" s="62">
        <v>114101.897</v>
      </c>
      <c r="H2" s="62">
        <v>119148.01</v>
      </c>
      <c r="I2" s="62">
        <v>142990.21</v>
      </c>
      <c r="J2" s="62">
        <v>141704.212</v>
      </c>
      <c r="K2" s="63">
        <v>171112</v>
      </c>
    </row>
    <row r="3" spans="1:11" ht="15">
      <c r="A3" s="59" t="s">
        <v>19</v>
      </c>
      <c r="B3" s="62">
        <v>33827.938000000002</v>
      </c>
      <c r="C3" s="62">
        <v>33092.584999999999</v>
      </c>
      <c r="D3" s="62">
        <v>41590.769</v>
      </c>
      <c r="E3" s="62">
        <v>56166.195</v>
      </c>
      <c r="F3" s="62">
        <v>60415.364000000001</v>
      </c>
      <c r="G3" s="62">
        <v>60621.101000000002</v>
      </c>
      <c r="H3" s="62">
        <v>61779.330999999998</v>
      </c>
      <c r="I3" s="62">
        <v>78224.236000000004</v>
      </c>
      <c r="J3" s="62">
        <v>77649.356</v>
      </c>
      <c r="K3" s="63">
        <v>99573</v>
      </c>
    </row>
    <row r="4" spans="1:11" ht="15">
      <c r="A4" s="59" t="s">
        <v>24</v>
      </c>
      <c r="B4" s="64">
        <v>28412.19</v>
      </c>
      <c r="C4" s="64">
        <v>29272.682000000001</v>
      </c>
      <c r="D4" s="64">
        <v>34535.707999999999</v>
      </c>
      <c r="E4" s="64">
        <v>39353.472999999998</v>
      </c>
      <c r="F4" s="64">
        <v>45757.894</v>
      </c>
      <c r="G4" s="64">
        <v>53480.796000000002</v>
      </c>
      <c r="H4" s="64">
        <v>57368.678999999996</v>
      </c>
      <c r="I4" s="64">
        <v>64765.974000000002</v>
      </c>
      <c r="J4" s="64">
        <v>64054.856</v>
      </c>
      <c r="K4" s="65">
        <v>71539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1DCD3E13DCE00499028174F263B9301" ma:contentTypeVersion="4" ma:contentTypeDescription="צור מסמך חדש." ma:contentTypeScope="" ma:versionID="eebfd943ae08c6da724defa1082eb482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75d97c86552d2a85024ee878482ec1e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eWaveListOrderValu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WaveListOrderValue" ma:index="8" nillable="true" ma:displayName="סידור" ma:decimals="2" ma:internalName="eWaveListOrderValue" ma:readOnly="false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WaveListOrderValu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24EBC8F0-333F-4CB0-9BC5-33840F3918E3}"/>
</file>

<file path=customXml/itemProps2.xml><?xml version="1.0" encoding="utf-8"?>
<ds:datastoreItem xmlns:ds="http://schemas.openxmlformats.org/officeDocument/2006/customXml" ds:itemID="{EC7B61A7-FBE0-4044-BB79-9BA8C63C9416}"/>
</file>

<file path=customXml/itemProps3.xml><?xml version="1.0" encoding="utf-8"?>
<ds:datastoreItem xmlns:ds="http://schemas.openxmlformats.org/officeDocument/2006/customXml" ds:itemID="{13C6F70B-55EE-47A9-BF57-BC6DBC507EB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47</vt:i4>
      </vt:variant>
    </vt:vector>
  </HeadingPairs>
  <TitlesOfParts>
    <vt:vector size="47" baseType="lpstr">
      <vt:lpstr>נתונים ג'-1</vt:lpstr>
      <vt:lpstr>איור ג'-1</vt:lpstr>
      <vt:lpstr>נתונים ג'-2</vt:lpstr>
      <vt:lpstr>איור ג'-2</vt:lpstr>
      <vt:lpstr>נתונים ג'-3</vt:lpstr>
      <vt:lpstr>איור ג'-3</vt:lpstr>
      <vt:lpstr>נתונים ג'-4</vt:lpstr>
      <vt:lpstr>איור ג'-4</vt:lpstr>
      <vt:lpstr>נתונים ג'-5</vt:lpstr>
      <vt:lpstr>איור ג'-5</vt:lpstr>
      <vt:lpstr>נתונים ג'-6</vt:lpstr>
      <vt:lpstr>איור ג'-6</vt:lpstr>
      <vt:lpstr>נתונים ג'-7</vt:lpstr>
      <vt:lpstr>איור ג'-7</vt:lpstr>
      <vt:lpstr>נתונים ג'-8</vt:lpstr>
      <vt:lpstr>איור ג'-8</vt:lpstr>
      <vt:lpstr>נתונים ג'-9</vt:lpstr>
      <vt:lpstr>איור ג'-9</vt:lpstr>
      <vt:lpstr>נתונים ג'-10</vt:lpstr>
      <vt:lpstr>איור ג'-10</vt:lpstr>
      <vt:lpstr>נתונים ג'-11</vt:lpstr>
      <vt:lpstr>איור ג'-11</vt:lpstr>
      <vt:lpstr>נתונים ג'-12</vt:lpstr>
      <vt:lpstr>איור ג'-12</vt:lpstr>
      <vt:lpstr>נתונים ג'-13</vt:lpstr>
      <vt:lpstr>איור ג'-13</vt:lpstr>
      <vt:lpstr>נתונים ג'-14</vt:lpstr>
      <vt:lpstr>איור ג'-14</vt:lpstr>
      <vt:lpstr>נתונים ג'-15</vt:lpstr>
      <vt:lpstr>איור ג'-15</vt:lpstr>
      <vt:lpstr>נתונים ג'-16</vt:lpstr>
      <vt:lpstr>איור ג'-16</vt:lpstr>
      <vt:lpstr>נתונים ג'-17</vt:lpstr>
      <vt:lpstr>איור ג'-17</vt:lpstr>
      <vt:lpstr>נתונים ג'-18</vt:lpstr>
      <vt:lpstr>איור ג'-18</vt:lpstr>
      <vt:lpstr>נתונים ג'-19</vt:lpstr>
      <vt:lpstr>איור ג'-19</vt:lpstr>
      <vt:lpstr>נתונים ג'-20</vt:lpstr>
      <vt:lpstr>איור ג'-20</vt:lpstr>
      <vt:lpstr>נתונים ג'-21</vt:lpstr>
      <vt:lpstr>איורג'-21</vt:lpstr>
      <vt:lpstr>נתונים ג'-22</vt:lpstr>
      <vt:lpstr>איור ג'-22</vt:lpstr>
      <vt:lpstr>נתונים ג'-23</vt:lpstr>
      <vt:lpstr>איור ג'-23</vt:lpstr>
      <vt:lpstr>מצבת הנכסים וההתחייבויות</vt:lpstr>
    </vt:vector>
  </TitlesOfParts>
  <Company>BOI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נילי יהלום</dc:creator>
  <cp:lastModifiedBy>internet</cp:lastModifiedBy>
  <dcterms:created xsi:type="dcterms:W3CDTF">2020-02-26T11:44:03Z</dcterms:created>
  <dcterms:modified xsi:type="dcterms:W3CDTF">2020-03-16T07:04:37Z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0x01010061DCD3E13DCE00499028174F263B9301</vt:lpwstr>
  </property>
</Properties>
</file>