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12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charts/colors15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style15.xml" ContentType="application/vnd.ms-office.chartstyle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chart14.xml" ContentType="application/vnd.openxmlformats-officedocument.drawingml.chart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olors13.xml" ContentType="application/vnd.ms-office.chartcolorstyle+xml"/>
  <Override PartName="/xl/charts/style13.xml" ContentType="application/vnd.ms-office.chartstyle+xml"/>
  <Override PartName="/xl/charts/chart19.xml" ContentType="application/vnd.openxmlformats-officedocument.drawingml.chart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1.xml" ContentType="application/vnd.openxmlformats-officedocument.drawing+xml"/>
  <Override PartName="/xl/drawings/drawing15.xml" ContentType="application/vnd.openxmlformats-officedocument.drawing+xml"/>
  <Override PartName="/xl/charts/style1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charts/colors6.xml" ContentType="application/vnd.ms-office.chartcolorstyle+xml"/>
  <Override PartName="/xl/charts/style6.xml" ContentType="application/vnd.ms-office.chartsty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5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harts/colors7.xml" ContentType="application/vnd.ms-office.chartcolorstyle+xml"/>
  <Override PartName="/xl/charts/style7.xml" ContentType="application/vnd.ms-office.chartstyle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olors5.xml" ContentType="application/vnd.ms-office.chartcolorsty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+xml"/>
  <Override PartName="/xl/charts/style5.xml" ContentType="application/vnd.ms-office.chartsty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olors4.xml" ContentType="application/vnd.ms-office.chartcolorstyle+xml"/>
  <Override PartName="/xl/charts/style4.xml" ContentType="application/vnd.ms-office.chartsty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worksheets/sheet33.xml" ContentType="application/vnd.openxmlformats-officedocument.spreadsheetml.worksheet+xml"/>
  <Override PartName="/xl/worksheets/sheet13.xml" ContentType="application/vnd.openxmlformats-officedocument.spreadsheetml.worksheet+xml"/>
  <Override PartName="/xl/charts/chart11.xml" ContentType="application/vnd.openxmlformats-officedocument.drawingml.char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worksheets/sheet3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charts/colors9.xml" ContentType="application/vnd.ms-office.chartcolorstyle+xml"/>
  <Override PartName="/xl/charts/style9.xml" ContentType="application/vnd.ms-office.chartsty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1.xml" ContentType="application/vnd.openxmlformats-officedocument.spreadsheetml.worksheet+xml"/>
  <Override PartName="/xl/charts/colors8.xml" ContentType="application/vnd.ms-office.chartcolorstyle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harts/style8.xml" ContentType="application/vnd.ms-office.chartsty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3.xml" ContentType="application/vnd.openxmlformats-officedocument.spreadsheetml.worksheet+xml"/>
  <Override PartName="/xl/worksheets/sheet4.xml" ContentType="application/vnd.openxmlformats-officedocument.spreadsheetml.worksheet+xml"/>
  <Override PartName="/xl/worksheets/sheet20.xml" ContentType="application/vnd.openxmlformats-officedocument.spreadsheetml.worksheet+xml"/>
  <Override PartName="/xl/worksheets/sheet22.xml" ContentType="application/vnd.openxmlformats-officedocument.spreadsheetml.worksheet+xml"/>
  <Override PartName="/xl/charts/chart10.xml" ContentType="application/vnd.openxmlformats-officedocument.drawingml.chart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4.xml" ContentType="application/vnd.openxmlformats-officedocument.spreadsheetml.worksheet+xml"/>
  <Override PartName="/xl/tables/table1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11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0.xml" ContentType="application/vnd.openxmlformats-officedocument.spreadsheetml.table+xml"/>
  <Override PartName="/xl/tables/table14.xml" ContentType="application/vnd.openxmlformats-officedocument.spreadsheetml.table+xml"/>
  <Override PartName="/xl/tables/table12.xml" ContentType="application/vnd.openxmlformats-officedocument.spreadsheetml.table+xml"/>
  <Override PartName="/xl/tables/table15.xml" ContentType="application/vnd.openxmlformats-officedocument.spreadsheetml.table+xml"/>
  <Override PartName="/xl/tables/table19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tables/table20.xml" ContentType="application/vnd.openxmlformats-officedocument.spreadsheetml.table+xml"/>
  <Override PartName="/xl/tables/table9.xml" ContentType="application/vnd.openxmlformats-officedocument.spreadsheetml.table+xml"/>
  <Override PartName="/xl/tables/table21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mmh\vmmh\ISD\מבט סטטיסטי\2021\פרקים שוטפים\פונט אריאל\"/>
    </mc:Choice>
  </mc:AlternateContent>
  <bookViews>
    <workbookView xWindow="0" yWindow="0" windowWidth="19200" windowHeight="6930" tabRatio="970"/>
  </bookViews>
  <sheets>
    <sheet name="נתונים ג'-1" sheetId="1" r:id="rId1"/>
    <sheet name="איור ג'-1" sheetId="2" r:id="rId2"/>
    <sheet name="נתונים ג'-2" sheetId="9" r:id="rId3"/>
    <sheet name="איור ג'-2" sheetId="10" r:id="rId4"/>
    <sheet name="נתונים ג'-3" sheetId="11" r:id="rId5"/>
    <sheet name="איור ג'-3" sheetId="12" r:id="rId6"/>
    <sheet name="נתונים ג'-4" sheetId="13" r:id="rId7"/>
    <sheet name="איור ג'-4" sheetId="14" r:id="rId8"/>
    <sheet name="נתונים ג'-5" sheetId="62" r:id="rId9"/>
    <sheet name="איור ג'-5" sheetId="61" r:id="rId10"/>
    <sheet name="נתונים ג'-6" sheetId="15" r:id="rId11"/>
    <sheet name="איור ג'-6" sheetId="16" r:id="rId12"/>
    <sheet name="נתונים ג'-7" sheetId="79" r:id="rId13"/>
    <sheet name="איור ג'-7" sheetId="80" r:id="rId14"/>
    <sheet name="נתונים ג'-8" sheetId="19" r:id="rId15"/>
    <sheet name="איור ג'-8" sheetId="20" r:id="rId16"/>
    <sheet name="נתונים ג'-9" sheetId="68" r:id="rId17"/>
    <sheet name="איור ג'-9" sheetId="67" r:id="rId18"/>
    <sheet name="נתונים ג'-10" sheetId="23" r:id="rId19"/>
    <sheet name="איור ג'-10" sheetId="24" r:id="rId20"/>
    <sheet name="נתונים ג'-11" sheetId="25" r:id="rId21"/>
    <sheet name="איור ג'-11" sheetId="26" r:id="rId22"/>
    <sheet name="נתונים ג'-12" sheetId="81" r:id="rId23"/>
    <sheet name="איור ג'-12" sheetId="82" r:id="rId24"/>
    <sheet name="נתונים ג'-13" sheetId="83" r:id="rId25"/>
    <sheet name="איור ג'-13" sheetId="84" r:id="rId26"/>
    <sheet name="נתונים ג'-14" sheetId="85" r:id="rId27"/>
    <sheet name="איור ג'-14" sheetId="86" r:id="rId28"/>
    <sheet name="נתונים ג'-15" sheetId="31" r:id="rId29"/>
    <sheet name="איור ג'-15" sheetId="32" r:id="rId30"/>
    <sheet name="נתונים ג'-16" sheetId="33" r:id="rId31"/>
    <sheet name="איור ג'-16" sheetId="34" r:id="rId32"/>
    <sheet name="נתונים ג'-17" sheetId="39" r:id="rId33"/>
    <sheet name="איור ג'-17" sheetId="40" r:id="rId34"/>
    <sheet name="נתונים ג'-18" sheetId="87" r:id="rId35"/>
    <sheet name="איור ג'-18" sheetId="88" r:id="rId36"/>
    <sheet name="נתונים ג'-19" sheetId="76" r:id="rId37"/>
    <sheet name="איור ג'-19" sheetId="69" r:id="rId38"/>
    <sheet name="נתונים ג'-20 " sheetId="70" r:id="rId39"/>
    <sheet name="איור ג'-20 " sheetId="71" r:id="rId40"/>
    <sheet name="נתונים ג'-21 " sheetId="90" r:id="rId41"/>
    <sheet name="איור ג'-21 " sheetId="89" r:id="rId42"/>
    <sheet name="מצבת הנכסים וההתחייבויות" sheetId="49" r:id="rId43"/>
  </sheets>
  <definedNames>
    <definedName name="_xlnm.Print_Area" localSheetId="42">'מצבת הנכסים וההתחייבויות'!$A$1:$G$32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F6" i="33" l="1"/>
  <c r="F2" i="33"/>
  <c r="F3" i="33"/>
  <c r="F4" i="33"/>
  <c r="F5" i="33"/>
  <c r="F7" i="33"/>
  <c r="F8" i="33"/>
  <c r="F9" i="33"/>
  <c r="E11" i="19" l="1"/>
  <c r="C7" i="1" l="1"/>
  <c r="D7" i="1"/>
  <c r="E7" i="1"/>
  <c r="F7" i="1"/>
  <c r="G7" i="1"/>
  <c r="H7" i="1"/>
  <c r="I7" i="1"/>
  <c r="J7" i="1"/>
  <c r="K7" i="1"/>
  <c r="B10" i="33" l="1"/>
  <c r="B11" i="33"/>
  <c r="B12" i="33"/>
  <c r="F21" i="33" l="1"/>
  <c r="F19" i="33" l="1"/>
  <c r="F18" i="33"/>
  <c r="F17" i="33"/>
  <c r="F16" i="33"/>
  <c r="F15" i="33"/>
  <c r="F14" i="33"/>
  <c r="F13" i="33"/>
  <c r="F12" i="33"/>
  <c r="F11" i="33"/>
  <c r="F10" i="33"/>
  <c r="F20" i="33" l="1"/>
</calcChain>
</file>

<file path=xl/sharedStrings.xml><?xml version="1.0" encoding="utf-8"?>
<sst xmlns="http://schemas.openxmlformats.org/spreadsheetml/2006/main" count="322" uniqueCount="158">
  <si>
    <t>2011</t>
  </si>
  <si>
    <t>2012</t>
  </si>
  <si>
    <t>2013</t>
  </si>
  <si>
    <t>2014</t>
  </si>
  <si>
    <t>2015</t>
  </si>
  <si>
    <t>2016</t>
  </si>
  <si>
    <t>2018</t>
  </si>
  <si>
    <t>השקעות ישירות</t>
  </si>
  <si>
    <t>השקעות פיננסיות בני"ע סחירים</t>
  </si>
  <si>
    <t>השקעות אחרות</t>
  </si>
  <si>
    <t>נכסי רזרבה</t>
  </si>
  <si>
    <t>2017</t>
  </si>
  <si>
    <t>2019</t>
  </si>
  <si>
    <t>תנועות נטו</t>
  </si>
  <si>
    <t>שינוי מחיר</t>
  </si>
  <si>
    <t>הפרשי שער</t>
  </si>
  <si>
    <t>סך השינוי</t>
  </si>
  <si>
    <t>הון מניות</t>
  </si>
  <si>
    <t>הלוואות בעלים</t>
  </si>
  <si>
    <t>אג"ח סחירות</t>
  </si>
  <si>
    <t>מניות</t>
  </si>
  <si>
    <t>אג"ח</t>
  </si>
  <si>
    <t>מכשירים נגזרים</t>
  </si>
  <si>
    <t>מגזר עסקי</t>
  </si>
  <si>
    <t>גופים מוסדיים</t>
  </si>
  <si>
    <t xml:space="preserve"> משקי הבית</t>
  </si>
  <si>
    <t>בנקים</t>
  </si>
  <si>
    <t>נכסים אחרים</t>
  </si>
  <si>
    <t>הלוואות</t>
  </si>
  <si>
    <t>אשראי לקוחות</t>
  </si>
  <si>
    <t>פיקדונות בחו"ל</t>
  </si>
  <si>
    <t>סך כל התחייבויות המשק</t>
  </si>
  <si>
    <t>אשראי ספקים</t>
  </si>
  <si>
    <t>יתרת ההתחייבויות במכשירי חוב (החוב החיצוני ברוטו)</t>
  </si>
  <si>
    <t xml:space="preserve">תמ"ג שנתי </t>
  </si>
  <si>
    <t>יחס החוב החיצוני ברוטו לתמ"ג (הציר הימני)</t>
  </si>
  <si>
    <t>עודף הנכסים על ההתחייבויות - הציר הימני</t>
  </si>
  <si>
    <t>סך התחייבויות המשק לחו"ל</t>
  </si>
  <si>
    <t>סך הנכסים של המשק בחו"ל</t>
  </si>
  <si>
    <t>תמ"ג</t>
  </si>
  <si>
    <t>עודף הנכסים כאחוז מהתמ"ג</t>
  </si>
  <si>
    <t>התנועות</t>
  </si>
  <si>
    <t>יתרת הנכסים במכשירי חוב</t>
  </si>
  <si>
    <t>החוב החיצוני נטו השלילי</t>
  </si>
  <si>
    <t>נתונים במיליארדי דולרים</t>
  </si>
  <si>
    <t>השינוי במחירים</t>
  </si>
  <si>
    <t>הפרשי שער והתאמות אחרות</t>
  </si>
  <si>
    <t>נכסי המשק</t>
  </si>
  <si>
    <t>מזה:</t>
  </si>
  <si>
    <t xml:space="preserve"> מכשירי חוב*</t>
  </si>
  <si>
    <t>ההשקעות הישירות בחו"ל</t>
  </si>
  <si>
    <t>הון מניות ומקרקעין</t>
  </si>
  <si>
    <t xml:space="preserve">הון מניות </t>
  </si>
  <si>
    <t>השקעות אחרות בחו"ל</t>
  </si>
  <si>
    <t>התחייבויות המשק</t>
  </si>
  <si>
    <t xml:space="preserve"> מכשירי חוב</t>
  </si>
  <si>
    <t>ההשקעות הישירות</t>
  </si>
  <si>
    <t xml:space="preserve">השקעות אחרות </t>
  </si>
  <si>
    <t>ההתחייבויות נטו**</t>
  </si>
  <si>
    <t xml:space="preserve"> מכשירי חוב נטו</t>
  </si>
  <si>
    <t>השקעות אחרות*</t>
  </si>
  <si>
    <t>Q1</t>
  </si>
  <si>
    <t>Q2</t>
  </si>
  <si>
    <t>Q3</t>
  </si>
  <si>
    <t>היתרה לסוף שנת 2020</t>
  </si>
  <si>
    <t>רכישות</t>
  </si>
  <si>
    <t>שערוך</t>
  </si>
  <si>
    <t>אג"ח ממשלה</t>
  </si>
  <si>
    <t>נגזרים</t>
  </si>
  <si>
    <t>אג"ח חברות</t>
  </si>
  <si>
    <t>השקעות-מניות</t>
  </si>
  <si>
    <t>אחוזים</t>
  </si>
  <si>
    <t>Q4</t>
  </si>
  <si>
    <t>סה"כ</t>
  </si>
  <si>
    <t>סך שינוי ביתרת נכסים-ציר ימני</t>
  </si>
  <si>
    <t>סך השינוי-ציר ימני</t>
  </si>
  <si>
    <t>העברות</t>
  </si>
  <si>
    <t>שינוי ביתרת הרזרבות</t>
  </si>
  <si>
    <t>השקעה בהון חברות סחירות</t>
  </si>
  <si>
    <t>השקעה בהון חברות לא סחירות</t>
  </si>
  <si>
    <t>סך השקעה ישירה בהון</t>
  </si>
  <si>
    <t>סחירות בישראל</t>
  </si>
  <si>
    <t>סחירות בחו"ל</t>
  </si>
  <si>
    <t>מבט מקרוב</t>
  </si>
  <si>
    <t>חברות סחירות בישראל</t>
  </si>
  <si>
    <t>חברות סחירות בחו"ל</t>
  </si>
  <si>
    <t>שינויי מחיר-מניות</t>
  </si>
  <si>
    <t>יתרת השקעה ישירה</t>
  </si>
  <si>
    <t>מספר חברות</t>
  </si>
  <si>
    <t>יתר החברות</t>
  </si>
  <si>
    <t>אג"ח ( כולל מק"מ)</t>
  </si>
  <si>
    <t xml:space="preserve">מק"ם </t>
  </si>
  <si>
    <t>איור ג'-7: השקעות ישירות של תושבי ישראל בחו"ל, לפי סוג השקעה</t>
  </si>
  <si>
    <t xml:space="preserve">איור ג'-19: יתרת ההשקעות הישירות של תושבי חוץ במניות ישראליות סחירות בחו"ל </t>
  </si>
  <si>
    <t>מידע ותקשורת</t>
  </si>
  <si>
    <t>פעילות מקצועית, מדעית וטכנית</t>
  </si>
  <si>
    <t>פעילות פיננסית וביטוח</t>
  </si>
  <si>
    <t>תחבורה ואחסון</t>
  </si>
  <si>
    <t>תעשייה וחרושת</t>
  </si>
  <si>
    <t>סכום כולל</t>
  </si>
  <si>
    <t xml:space="preserve">החברות הישראליות הנסחרות בחו"ל </t>
  </si>
  <si>
    <t>מיליוני דולרים</t>
  </si>
  <si>
    <t>השקעות פיננסיות
מיליוני דולרים</t>
  </si>
  <si>
    <t>השקעות אחרות
מיליוני דולרים</t>
  </si>
  <si>
    <t>השקעות ישירות
מיליוני דולרים</t>
  </si>
  <si>
    <t>מיליארדי דולרים</t>
  </si>
  <si>
    <t>השקעות בתיק ניירות ערך למסחר</t>
  </si>
  <si>
    <t>יתרת השקעות בתיק ניירות ערך למסחר</t>
  </si>
  <si>
    <t>יתרת השקעה בתיק ניירות ערך למסחר</t>
  </si>
  <si>
    <t>השקעות נטו בתיק ניירות ערך למסחר</t>
  </si>
  <si>
    <t>סך נכסי המשק בחו"ל</t>
  </si>
  <si>
    <t>אחזקת SDR</t>
  </si>
  <si>
    <t>איור ג'-1: יתרת הנכסים של המשק בחו"ל ושינוי ביתרה</t>
  </si>
  <si>
    <t>איור ג'-6: השינוי ביתרת השקעות האחרות של תושבי ישראל בחו"ל לפי מכשירים</t>
  </si>
  <si>
    <t>איור ג'-8: יתרת ההתחייבויות של המשק לחו"ל, לפי סוגי השקעה</t>
  </si>
  <si>
    <t>איור ג'-10: השקעות נטו בתיק ניירות ערך למסחר של תושבי חוץ במשק לפי מכשירים</t>
  </si>
  <si>
    <t xml:space="preserve">איור ג'-11: השקעה רבעונית של תושבי חוץ באיגרות חוב ישראלים סחירים לפי סוג אג"ח </t>
  </si>
  <si>
    <t>איור ג'-12: השקעות בתיק ניירות ערך למסחר של תושבי חוץ בהון מניות, לפי מקום סחירות</t>
  </si>
  <si>
    <t>איור ג'-13: השקעות ישירות בהון של תושבי חוץ בחברות ישראליות , לפי סוג סחירות</t>
  </si>
  <si>
    <t>איור ג'-14: השקעות ישירות בהון של תושבי חוץ בחברות ישראליות סחירות, לפי מקום מסחר</t>
  </si>
  <si>
    <t>איור ג'-15: יתרת החוב החיצוני ברוטו ויחס החוב החיצוני לתוצר של המשק</t>
  </si>
  <si>
    <t>איור ג'-16: עודף הנכסים (+) על ההתחייבויות של המשק מול חו"ל</t>
  </si>
  <si>
    <t>איור ג'-17: עודף הנכסים על ההתחייבויות במכשירי חוב בלבד (החוב החיצוני נטו השלילי)</t>
  </si>
  <si>
    <t>איור ג'-18: מספר החברות הישראליות הנסחרות בחו"ל בשווי של 5 מיליון דולרים ומעלה</t>
  </si>
  <si>
    <t xml:space="preserve">איור ג'-20:  יתרת ההשקעות בתיק ניירות ערך למסחר של תושבי חוץ במניות ישראליות סחירות בחו"ל  </t>
  </si>
  <si>
    <t>איור ג'-21:  התפלגות ענפית של ההשקעות בתיק ניירות ערך למסחר של תושבי חוץ במניות ישראליות הנסחרות בחו"ל</t>
  </si>
  <si>
    <t>חברות הגדולות*</t>
  </si>
  <si>
    <t>2021-2012, מיליארדי דולרים</t>
  </si>
  <si>
    <t>המקור: עיבודי בנק ישראל</t>
  </si>
  <si>
    <t xml:space="preserve">2021-2013, מיליארדי דולרים </t>
  </si>
  <si>
    <t xml:space="preserve">המקור: עיבודי בנק ישראל </t>
  </si>
  <si>
    <t xml:space="preserve">שנת 2021-2012, מיליארדי דולרים </t>
  </si>
  <si>
    <t xml:space="preserve">שנת 2021, מיליארדי דולרים </t>
  </si>
  <si>
    <t>שנים 2021-2012,  מיליארדי דולרים</t>
  </si>
  <si>
    <t xml:space="preserve">שנים 2021-2012, מיליארדי דולרים </t>
  </si>
  <si>
    <t>שנת 2021, מיליארדי דולרים</t>
  </si>
  <si>
    <t>שנים 2021-2012, מיליארדי דולרים</t>
  </si>
  <si>
    <t xml:space="preserve">שנים 2021-2002, מיליארדי דולרים </t>
  </si>
  <si>
    <t>שנים 2021-2012</t>
  </si>
  <si>
    <t>פקדונות תושבי ישראל (כולל בנקים)</t>
  </si>
  <si>
    <t>פקדונות תושבי חוץ ובנקים מחו"ל</t>
  </si>
  <si>
    <t>**התחייבויות נטו: התחייבויות בניכוי נכסים</t>
  </si>
  <si>
    <t>*מכשירי חוב: הלוואות בעלים, אג"ח, פיקדונות, הלוואות, אשראי מסחרי ונכסי רזרבה</t>
  </si>
  <si>
    <t>היתרה לסוף דצמבר 2021</t>
  </si>
  <si>
    <t>איור ג'-2: יתרת ההשקעות בתיק ניירות ערך למסחר של תושבי ישראל בחו"ל, לפי מכשירים</t>
  </si>
  <si>
    <t xml:space="preserve">איור ג'-3: הגורמים לשינוי ביתרת ההשקעות בתיק ניירות ערך למסחר של תושבי ישראל במניות זרות סחירות </t>
  </si>
  <si>
    <t>איור ג'-4: השקעות נטו בתיק ניירות ערך למסחר של תושבי ישראל בחו"ל, לפי מכשיר ומגזר</t>
  </si>
  <si>
    <t>איור ג'-5: סך השינוי בנכסי הרזרבה</t>
  </si>
  <si>
    <t>התאמות אחרות</t>
  </si>
  <si>
    <r>
      <t xml:space="preserve">* </t>
    </r>
    <r>
      <rPr>
        <sz val="9"/>
        <color rgb="FF000000"/>
        <rFont val="Arial"/>
        <family val="2"/>
      </rPr>
      <t>יתרת</t>
    </r>
    <r>
      <rPr>
        <sz val="11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ההשקעות האחרות כוללת את יתרת המכשירים הנגזרים.</t>
    </r>
  </si>
  <si>
    <t>איור ג'- 9: הגורמים לשינוי ביתרת ההתחייבויות של המשק לחו"ל</t>
  </si>
  <si>
    <t>שנת 2021</t>
  </si>
  <si>
    <t xml:space="preserve">השקעות בתיק ניירות ערך למסחר </t>
  </si>
  <si>
    <t xml:space="preserve">*עשר החברות בעלות שווי ההשקעות בתיק לניירות ערך סחירים  בידי תושבי חוץ הגדול ביותר
</t>
  </si>
  <si>
    <t xml:space="preserve">* יתרת ההשקעות האחרות כוללת את יתרת המכשירים הנגזרים
</t>
  </si>
  <si>
    <t>2020</t>
  </si>
  <si>
    <t>2021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</si>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</sst>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_ * #,##0.0_ ;_ * \-#,##0.0_ ;_ * &quot;-&quot;??_ ;_ @_ "/>
    <numFmt numFmtId="167" formatCode="0.0"/>
    <numFmt numFmtId="168" formatCode="General_)"/>
    <numFmt numFmtId="169" formatCode="#,##0.0"/>
    <numFmt numFmtId="170" formatCode="_-* #,##0.00_-;_-* #,##0.00\-;_-* &quot;-&quot;??_-;_-@_-"/>
    <numFmt numFmtId="171" formatCode="#,##0\ [$€-1];[Red]\-#,##0\ [$€-1]"/>
    <numFmt numFmtId="172" formatCode="#,##0;\(#,##0\);"/>
    <numFmt numFmtId="173" formatCode="&quot;$&quot;#,##0_);\(&quot;$&quot;#,##0\)"/>
    <numFmt numFmtId="174" formatCode="#,##0_%_);\(#,##0\)_%;#,##0_%_);@_%_)"/>
    <numFmt numFmtId="175" formatCode="&quot;$&quot;#,##0_%_);\(&quot;$&quot;#,##0\)_%;&quot;$&quot;#,##0_%_);@_%_)"/>
    <numFmt numFmtId="176" formatCode="&quot;$&quot;#,##0.00_%_);\(&quot;$&quot;#,##0.00\)_%;&quot;$&quot;#,##0.00_%_);@_%_)"/>
    <numFmt numFmtId="177" formatCode="0.0000"/>
    <numFmt numFmtId="178" formatCode="m/d/yy_%_)"/>
    <numFmt numFmtId="179" formatCode="0_%_);\(0\)_%;0_%_);@_%_)"/>
    <numFmt numFmtId="180" formatCode="_ [$€]\ * #,##0.00_ ;_ [$€]\ * \-#,##0.00_ ;_ [$€]\ * &quot;-&quot;??_ ;_ @_ "/>
    <numFmt numFmtId="181" formatCode="0.0\%_);\(0.0\%\);0.0\%_);@_%_)"/>
    <numFmt numFmtId="182" formatCode="_-* #,##0.00\ _€_-;\-* #,##0.00\ _€_-;_-* &quot;-&quot;??\ _€_-;_-@_-"/>
    <numFmt numFmtId="183" formatCode="0.0\x_)_);&quot;NM&quot;_x_)_);0.0\x_)_);@_%_)"/>
    <numFmt numFmtId="184" formatCode="[$-413]mmm/yy;@"/>
    <numFmt numFmtId="185" formatCode="[$-413]d/mmm/yy;@"/>
    <numFmt numFmtId="186" formatCode="_(* #,##0_);_(* \(#,##0\);_(* &quot;-&quot;??_);_(@_)"/>
  </numFmts>
  <fonts count="1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8"/>
      <name val="Arial"/>
      <family val="2"/>
      <charset val="177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Arial"/>
      <family val="2"/>
      <charset val="177"/>
    </font>
    <font>
      <sz val="11"/>
      <name val="Arial"/>
      <family val="2"/>
    </font>
    <font>
      <sz val="10"/>
      <name val="Arial"/>
      <family val="2"/>
      <charset val="16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Times New Roman"/>
      <family val="1"/>
    </font>
    <font>
      <sz val="8"/>
      <name val="Palatino"/>
      <family val="1"/>
      <charset val="177"/>
    </font>
    <font>
      <sz val="12"/>
      <color indexed="22"/>
      <name val="Arial (Hebrew)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2"/>
      <color indexed="24"/>
      <name val="Pi-Barak-Light"/>
      <charset val="177"/>
    </font>
    <font>
      <sz val="11"/>
      <color indexed="17"/>
      <name val="Czcionka tekstu podstawowego"/>
      <family val="2"/>
      <charset val="238"/>
    </font>
    <font>
      <sz val="11"/>
      <color indexed="62"/>
      <name val="Calibri"/>
      <family val="2"/>
    </font>
    <font>
      <sz val="18"/>
      <color indexed="24"/>
      <name val="Pi-Barak-Light"/>
      <charset val="177"/>
    </font>
    <font>
      <sz val="8"/>
      <color indexed="24"/>
      <name val="Pi-Barak-Light"/>
      <charset val="177"/>
    </font>
    <font>
      <i/>
      <sz val="12"/>
      <color indexed="24"/>
      <name val="Pi-Barak-Light"/>
      <charset val="177"/>
    </font>
    <font>
      <sz val="12"/>
      <color indexed="24"/>
      <name val="Pi-David"/>
      <charset val="177"/>
    </font>
    <font>
      <sz val="18"/>
      <color indexed="24"/>
      <name val="Pi-David"/>
      <charset val="177"/>
    </font>
    <font>
      <sz val="8"/>
      <color indexed="24"/>
      <name val="Pi-David"/>
      <charset val="177"/>
    </font>
    <font>
      <i/>
      <sz val="12"/>
      <color indexed="24"/>
      <name val="Pi-David"/>
      <charset val="177"/>
    </font>
    <font>
      <sz val="7"/>
      <name val="Palatino"/>
      <family val="1"/>
      <charset val="177"/>
    </font>
    <font>
      <sz val="6"/>
      <color indexed="16"/>
      <name val="Palatino"/>
      <family val="1"/>
      <charset val="177"/>
    </font>
    <font>
      <b/>
      <sz val="18"/>
      <color indexed="24"/>
      <name val="Pi-Barak-Light"/>
      <charset val="177"/>
    </font>
    <font>
      <b/>
      <sz val="12"/>
      <color indexed="24"/>
      <name val="Pi-Barak-Light"/>
      <charset val="177"/>
    </font>
    <font>
      <sz val="11"/>
      <color indexed="2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2"/>
      <color indexed="22"/>
      <name val="David"/>
      <family val="2"/>
      <charset val="177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8"/>
      <name val="Arial"/>
      <family val="2"/>
    </font>
    <font>
      <b/>
      <sz val="11"/>
      <color indexed="52"/>
      <name val="Czcionka tekstu podstawowego"/>
      <family val="2"/>
      <charset val="238"/>
    </font>
    <font>
      <sz val="11"/>
      <color indexed="8"/>
      <name val="Times New Roman"/>
      <family val="1"/>
      <charset val="177"/>
    </font>
    <font>
      <b/>
      <i/>
      <sz val="11"/>
      <color indexed="8"/>
      <name val="Times New Roman"/>
      <family val="1"/>
      <charset val="177"/>
    </font>
    <font>
      <b/>
      <sz val="11"/>
      <color indexed="16"/>
      <name val="Times New Roman"/>
      <family val="1"/>
      <charset val="177"/>
    </font>
    <font>
      <b/>
      <sz val="22"/>
      <color indexed="8"/>
      <name val="Times New Roman"/>
      <family val="1"/>
      <charset val="177"/>
    </font>
    <font>
      <b/>
      <sz val="11"/>
      <color indexed="63"/>
      <name val="Arial"/>
      <family val="2"/>
      <charset val="177"/>
    </font>
    <font>
      <sz val="10"/>
      <color indexed="16"/>
      <name val="Helvetica-Black"/>
      <charset val="177"/>
    </font>
    <font>
      <sz val="11"/>
      <color indexed="8"/>
      <name val="Arial"/>
      <family val="2"/>
    </font>
    <font>
      <sz val="11"/>
      <color indexed="8"/>
      <name val="Calibri"/>
      <family val="2"/>
      <charset val="177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b/>
      <sz val="9"/>
      <name val="Palatino"/>
      <family val="1"/>
      <charset val="177"/>
    </font>
    <font>
      <sz val="9"/>
      <color indexed="21"/>
      <name val="Helvetica-Black"/>
      <charset val="177"/>
    </font>
    <font>
      <sz val="9"/>
      <name val="Helvetica-Black"/>
      <charset val="177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Miriam"/>
      <family val="2"/>
      <charset val="177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sz val="14"/>
      <name val="Miriam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</font>
    <font>
      <b/>
      <sz val="11"/>
      <color indexed="8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2"/>
      <name val="宋体"/>
      <charset val="134"/>
    </font>
    <font>
      <sz val="10"/>
      <name val="Arial"/>
      <family val="2"/>
    </font>
    <font>
      <sz val="11"/>
      <color indexed="9"/>
      <name val="Calibri"/>
      <family val="2"/>
      <charset val="177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color indexed="9"/>
      <name val="Calibri"/>
      <family val="2"/>
      <charset val="177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sz val="11"/>
      <color indexed="62"/>
      <name val="Calibri"/>
      <family val="2"/>
      <charset val="177"/>
    </font>
    <font>
      <sz val="11"/>
      <color indexed="52"/>
      <name val="Calibri"/>
      <family val="2"/>
      <charset val="177"/>
    </font>
    <font>
      <sz val="11"/>
      <color indexed="60"/>
      <name val="Calibri"/>
      <family val="2"/>
      <charset val="177"/>
    </font>
    <font>
      <b/>
      <sz val="11"/>
      <color indexed="63"/>
      <name val="Calibri"/>
      <family val="2"/>
      <charset val="177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1"/>
      <color theme="0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rgb="FF454545"/>
      <name val="Arial"/>
      <family val="2"/>
    </font>
    <font>
      <sz val="10.5"/>
      <color theme="1"/>
      <name val="Arial"/>
      <family val="2"/>
    </font>
    <font>
      <b/>
      <sz val="17"/>
      <color rgb="FF1D5D9C"/>
      <name val="Arial"/>
      <family val="2"/>
    </font>
    <font>
      <sz val="8"/>
      <color theme="1"/>
      <name val="Assistant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17799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rgb="FFD4E0E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6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17" fontId="2" fillId="0" borderId="0" applyFill="0" applyBorder="0">
      <alignment horizontal="centerContinuous" vertical="justify" textRotation="255" wrapText="1"/>
      <protection locked="0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7" fillId="0" borderId="0"/>
    <xf numFmtId="171" fontId="8" fillId="2" borderId="0" applyNumberFormat="0" applyBorder="0" applyAlignment="0" applyProtection="0"/>
    <xf numFmtId="171" fontId="8" fillId="3" borderId="0" applyNumberFormat="0" applyBorder="0" applyAlignment="0" applyProtection="0"/>
    <xf numFmtId="171" fontId="8" fillId="4" borderId="0" applyNumberFormat="0" applyBorder="0" applyAlignment="0" applyProtection="0"/>
    <xf numFmtId="171" fontId="8" fillId="5" borderId="0" applyNumberFormat="0" applyBorder="0" applyAlignment="0" applyProtection="0"/>
    <xf numFmtId="171" fontId="8" fillId="6" borderId="0" applyNumberFormat="0" applyBorder="0" applyAlignment="0" applyProtection="0"/>
    <xf numFmtId="171" fontId="8" fillId="7" borderId="0" applyNumberFormat="0" applyBorder="0" applyAlignment="0" applyProtection="0"/>
    <xf numFmtId="171" fontId="9" fillId="2" borderId="0" applyNumberFormat="0" applyBorder="0" applyAlignment="0" applyProtection="0"/>
    <xf numFmtId="0" fontId="9" fillId="2" borderId="0" applyNumberFormat="0" applyBorder="0" applyAlignment="0" applyProtection="0"/>
    <xf numFmtId="171" fontId="9" fillId="3" borderId="0" applyNumberFormat="0" applyBorder="0" applyAlignment="0" applyProtection="0"/>
    <xf numFmtId="0" fontId="9" fillId="3" borderId="0" applyNumberFormat="0" applyBorder="0" applyAlignment="0" applyProtection="0"/>
    <xf numFmtId="171" fontId="9" fillId="4" borderId="0" applyNumberFormat="0" applyBorder="0" applyAlignment="0" applyProtection="0"/>
    <xf numFmtId="0" fontId="9" fillId="4" borderId="0" applyNumberFormat="0" applyBorder="0" applyAlignment="0" applyProtection="0"/>
    <xf numFmtId="171" fontId="9" fillId="5" borderId="0" applyNumberFormat="0" applyBorder="0" applyAlignment="0" applyProtection="0"/>
    <xf numFmtId="0" fontId="9" fillId="5" borderId="0" applyNumberFormat="0" applyBorder="0" applyAlignment="0" applyProtection="0"/>
    <xf numFmtId="171" fontId="9" fillId="6" borderId="0" applyNumberFormat="0" applyBorder="0" applyAlignment="0" applyProtection="0"/>
    <xf numFmtId="0" fontId="9" fillId="6" borderId="0" applyNumberFormat="0" applyBorder="0" applyAlignment="0" applyProtection="0"/>
    <xf numFmtId="171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171" fontId="8" fillId="8" borderId="0" applyNumberFormat="0" applyBorder="0" applyAlignment="0" applyProtection="0"/>
    <xf numFmtId="171" fontId="8" fillId="9" borderId="0" applyNumberFormat="0" applyBorder="0" applyAlignment="0" applyProtection="0"/>
    <xf numFmtId="171" fontId="8" fillId="10" borderId="0" applyNumberFormat="0" applyBorder="0" applyAlignment="0" applyProtection="0"/>
    <xf numFmtId="171" fontId="8" fillId="5" borderId="0" applyNumberFormat="0" applyBorder="0" applyAlignment="0" applyProtection="0"/>
    <xf numFmtId="171" fontId="8" fillId="8" borderId="0" applyNumberFormat="0" applyBorder="0" applyAlignment="0" applyProtection="0"/>
    <xf numFmtId="171" fontId="8" fillId="11" borderId="0" applyNumberFormat="0" applyBorder="0" applyAlignment="0" applyProtection="0"/>
    <xf numFmtId="171" fontId="9" fillId="8" borderId="0" applyNumberFormat="0" applyBorder="0" applyAlignment="0" applyProtection="0"/>
    <xf numFmtId="0" fontId="9" fillId="8" borderId="0" applyNumberFormat="0" applyBorder="0" applyAlignment="0" applyProtection="0"/>
    <xf numFmtId="171" fontId="9" fillId="9" borderId="0" applyNumberFormat="0" applyBorder="0" applyAlignment="0" applyProtection="0"/>
    <xf numFmtId="0" fontId="9" fillId="9" borderId="0" applyNumberFormat="0" applyBorder="0" applyAlignment="0" applyProtection="0"/>
    <xf numFmtId="171" fontId="9" fillId="10" borderId="0" applyNumberFormat="0" applyBorder="0" applyAlignment="0" applyProtection="0"/>
    <xf numFmtId="0" fontId="9" fillId="10" borderId="0" applyNumberFormat="0" applyBorder="0" applyAlignment="0" applyProtection="0"/>
    <xf numFmtId="171" fontId="9" fillId="5" borderId="0" applyNumberFormat="0" applyBorder="0" applyAlignment="0" applyProtection="0"/>
    <xf numFmtId="0" fontId="9" fillId="5" borderId="0" applyNumberFormat="0" applyBorder="0" applyAlignment="0" applyProtection="0"/>
    <xf numFmtId="171" fontId="9" fillId="8" borderId="0" applyNumberFormat="0" applyBorder="0" applyAlignment="0" applyProtection="0"/>
    <xf numFmtId="0" fontId="9" fillId="8" borderId="0" applyNumberFormat="0" applyBorder="0" applyAlignment="0" applyProtection="0"/>
    <xf numFmtId="171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171" fontId="11" fillId="12" borderId="0" applyNumberFormat="0" applyBorder="0" applyAlignment="0" applyProtection="0"/>
    <xf numFmtId="171" fontId="11" fillId="9" borderId="0" applyNumberFormat="0" applyBorder="0" applyAlignment="0" applyProtection="0"/>
    <xf numFmtId="171" fontId="11" fillId="10" borderId="0" applyNumberFormat="0" applyBorder="0" applyAlignment="0" applyProtection="0"/>
    <xf numFmtId="171" fontId="11" fillId="13" borderId="0" applyNumberFormat="0" applyBorder="0" applyAlignment="0" applyProtection="0"/>
    <xf numFmtId="171" fontId="11" fillId="14" borderId="0" applyNumberFormat="0" applyBorder="0" applyAlignment="0" applyProtection="0"/>
    <xf numFmtId="171" fontId="11" fillId="15" borderId="0" applyNumberFormat="0" applyBorder="0" applyAlignment="0" applyProtection="0"/>
    <xf numFmtId="171" fontId="12" fillId="12" borderId="0" applyNumberFormat="0" applyBorder="0" applyAlignment="0" applyProtection="0"/>
    <xf numFmtId="0" fontId="12" fillId="12" borderId="0" applyNumberFormat="0" applyBorder="0" applyAlignment="0" applyProtection="0"/>
    <xf numFmtId="171" fontId="12" fillId="9" borderId="0" applyNumberFormat="0" applyBorder="0" applyAlignment="0" applyProtection="0"/>
    <xf numFmtId="0" fontId="12" fillId="9" borderId="0" applyNumberFormat="0" applyBorder="0" applyAlignment="0" applyProtection="0"/>
    <xf numFmtId="171" fontId="12" fillId="10" borderId="0" applyNumberFormat="0" applyBorder="0" applyAlignment="0" applyProtection="0"/>
    <xf numFmtId="0" fontId="12" fillId="10" borderId="0" applyNumberFormat="0" applyBorder="0" applyAlignment="0" applyProtection="0"/>
    <xf numFmtId="171" fontId="12" fillId="13" borderId="0" applyNumberFormat="0" applyBorder="0" applyAlignment="0" applyProtection="0"/>
    <xf numFmtId="0" fontId="12" fillId="13" borderId="0" applyNumberFormat="0" applyBorder="0" applyAlignment="0" applyProtection="0"/>
    <xf numFmtId="171" fontId="12" fillId="14" borderId="0" applyNumberFormat="0" applyBorder="0" applyAlignment="0" applyProtection="0"/>
    <xf numFmtId="0" fontId="12" fillId="14" borderId="0" applyNumberFormat="0" applyBorder="0" applyAlignment="0" applyProtection="0"/>
    <xf numFmtId="171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2" fontId="14" fillId="0" borderId="0" applyFont="0" applyFill="0" applyBorder="0" applyAlignment="0" applyProtection="0"/>
    <xf numFmtId="171" fontId="11" fillId="16" borderId="0" applyNumberFormat="0" applyBorder="0" applyAlignment="0" applyProtection="0"/>
    <xf numFmtId="171" fontId="11" fillId="17" borderId="0" applyNumberFormat="0" applyBorder="0" applyAlignment="0" applyProtection="0"/>
    <xf numFmtId="171" fontId="11" fillId="18" borderId="0" applyNumberFormat="0" applyBorder="0" applyAlignment="0" applyProtection="0"/>
    <xf numFmtId="171" fontId="11" fillId="13" borderId="0" applyNumberFormat="0" applyBorder="0" applyAlignment="0" applyProtection="0"/>
    <xf numFmtId="171" fontId="11" fillId="14" borderId="0" applyNumberFormat="0" applyBorder="0" applyAlignment="0" applyProtection="0"/>
    <xf numFmtId="171" fontId="11" fillId="19" borderId="0" applyNumberFormat="0" applyBorder="0" applyAlignment="0" applyProtection="0"/>
    <xf numFmtId="173" fontId="15" fillId="0" borderId="0" applyFont="0" applyFill="0" applyBorder="0" applyAlignment="0" applyProtection="0"/>
    <xf numFmtId="171" fontId="16" fillId="4" borderId="0" applyNumberFormat="0" applyBorder="0" applyAlignment="0" applyProtection="0"/>
    <xf numFmtId="0" fontId="16" fillId="4" borderId="0" applyNumberFormat="0" applyBorder="0" applyAlignment="0" applyProtection="0"/>
    <xf numFmtId="171" fontId="17" fillId="20" borderId="4" applyNumberFormat="0" applyAlignment="0" applyProtection="0"/>
    <xf numFmtId="0" fontId="17" fillId="20" borderId="4" applyNumberFormat="0" applyAlignment="0" applyProtection="0"/>
    <xf numFmtId="171" fontId="18" fillId="21" borderId="5" applyNumberFormat="0" applyAlignment="0" applyProtection="0"/>
    <xf numFmtId="0" fontId="18" fillId="21" borderId="5" applyNumberFormat="0" applyAlignment="0" applyProtection="0"/>
    <xf numFmtId="171" fontId="19" fillId="0" borderId="6" applyNumberFormat="0" applyFill="0" applyAlignment="0" applyProtection="0"/>
    <xf numFmtId="0" fontId="19" fillId="0" borderId="6" applyNumberFormat="0" applyFill="0" applyAlignment="0" applyProtection="0"/>
    <xf numFmtId="41" fontId="20" fillId="0" borderId="0" applyFont="0" applyFill="0" applyBorder="0" applyAlignment="0" applyProtection="0"/>
    <xf numFmtId="174" fontId="21" fillId="0" borderId="0" applyFont="0" applyFill="0" applyBorder="0" applyAlignment="0" applyProtection="0">
      <alignment horizontal="right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175" fontId="21" fillId="0" borderId="0" applyFont="0" applyFill="0" applyBorder="0" applyAlignment="0" applyProtection="0">
      <alignment horizontal="right"/>
    </xf>
    <xf numFmtId="176" fontId="21" fillId="0" borderId="0" applyFont="0" applyFill="0" applyBorder="0" applyAlignment="0" applyProtection="0">
      <alignment horizontal="right"/>
    </xf>
    <xf numFmtId="44" fontId="23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4" fillId="7" borderId="4" applyNumberFormat="0" applyAlignment="0" applyProtection="0"/>
    <xf numFmtId="171" fontId="25" fillId="20" borderId="7" applyNumberFormat="0" applyAlignment="0" applyProtection="0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6" fillId="0" borderId="0" applyProtection="0"/>
    <xf numFmtId="171" fontId="27" fillId="4" borderId="0" applyNumberFormat="0" applyBorder="0" applyAlignment="0" applyProtection="0"/>
    <xf numFmtId="179" fontId="21" fillId="0" borderId="8" applyNumberFormat="0" applyFont="0" applyFill="0" applyAlignment="0" applyProtection="0"/>
    <xf numFmtId="171" fontId="12" fillId="16" borderId="0" applyNumberFormat="0" applyBorder="0" applyAlignment="0" applyProtection="0"/>
    <xf numFmtId="0" fontId="12" fillId="16" borderId="0" applyNumberFormat="0" applyBorder="0" applyAlignment="0" applyProtection="0"/>
    <xf numFmtId="171" fontId="12" fillId="17" borderId="0" applyNumberFormat="0" applyBorder="0" applyAlignment="0" applyProtection="0"/>
    <xf numFmtId="0" fontId="12" fillId="17" borderId="0" applyNumberFormat="0" applyBorder="0" applyAlignment="0" applyProtection="0"/>
    <xf numFmtId="171" fontId="12" fillId="18" borderId="0" applyNumberFormat="0" applyBorder="0" applyAlignment="0" applyProtection="0"/>
    <xf numFmtId="0" fontId="12" fillId="18" borderId="0" applyNumberFormat="0" applyBorder="0" applyAlignment="0" applyProtection="0"/>
    <xf numFmtId="171" fontId="12" fillId="13" borderId="0" applyNumberFormat="0" applyBorder="0" applyAlignment="0" applyProtection="0"/>
    <xf numFmtId="0" fontId="12" fillId="13" borderId="0" applyNumberFormat="0" applyBorder="0" applyAlignment="0" applyProtection="0"/>
    <xf numFmtId="171" fontId="12" fillId="14" borderId="0" applyNumberFormat="0" applyBorder="0" applyAlignment="0" applyProtection="0"/>
    <xf numFmtId="0" fontId="12" fillId="14" borderId="0" applyNumberFormat="0" applyBorder="0" applyAlignment="0" applyProtection="0"/>
    <xf numFmtId="171" fontId="12" fillId="19" borderId="0" applyNumberFormat="0" applyBorder="0" applyAlignment="0" applyProtection="0"/>
    <xf numFmtId="0" fontId="12" fillId="19" borderId="0" applyNumberFormat="0" applyBorder="0" applyAlignment="0" applyProtection="0"/>
    <xf numFmtId="171" fontId="28" fillId="7" borderId="4" applyNumberFormat="0" applyAlignment="0" applyProtection="0"/>
    <xf numFmtId="0" fontId="28" fillId="7" borderId="4" applyNumberFormat="0" applyAlignment="0" applyProtection="0"/>
    <xf numFmtId="180" fontId="14" fillId="0" borderId="0" applyFont="0" applyFill="0" applyBorder="0" applyAlignment="0" applyProtection="0"/>
    <xf numFmtId="0" fontId="29" fillId="0" borderId="0" applyProtection="0"/>
    <xf numFmtId="0" fontId="30" fillId="0" borderId="0" applyProtection="0"/>
    <xf numFmtId="0" fontId="31" fillId="0" borderId="0" applyProtection="0"/>
    <xf numFmtId="0" fontId="32" fillId="0" borderId="0" applyProtection="0"/>
    <xf numFmtId="0" fontId="33" fillId="0" borderId="0" applyProtection="0"/>
    <xf numFmtId="0" fontId="34" fillId="0" borderId="0" applyProtection="0"/>
    <xf numFmtId="0" fontId="35" fillId="0" borderId="0" applyProtection="0"/>
    <xf numFmtId="15" fontId="22" fillId="0" borderId="0" applyFont="0" applyFill="0" applyBorder="0" applyAlignment="0" applyProtection="0"/>
    <xf numFmtId="0" fontId="36" fillId="0" borderId="0" applyFill="0" applyBorder="0" applyProtection="0">
      <alignment horizontal="left"/>
    </xf>
    <xf numFmtId="181" fontId="21" fillId="0" borderId="0" applyFont="0" applyFill="0" applyBorder="0" applyAlignment="0" applyProtection="0">
      <alignment horizontal="right"/>
    </xf>
    <xf numFmtId="0" fontId="37" fillId="0" borderId="0" applyProtection="0">
      <alignment horizontal="right"/>
    </xf>
    <xf numFmtId="0" fontId="38" fillId="0" borderId="0" applyProtection="0"/>
    <xf numFmtId="0" fontId="39" fillId="0" borderId="0" applyProtection="0"/>
    <xf numFmtId="171" fontId="40" fillId="3" borderId="0" applyNumberFormat="0" applyBorder="0" applyAlignment="0" applyProtection="0"/>
    <xf numFmtId="0" fontId="40" fillId="3" borderId="0" applyNumberFormat="0" applyBorder="0" applyAlignment="0" applyProtection="0"/>
    <xf numFmtId="171" fontId="41" fillId="0" borderId="6" applyNumberFormat="0" applyFill="0" applyAlignment="0" applyProtection="0"/>
    <xf numFmtId="171" fontId="42" fillId="21" borderId="5" applyNumberFormat="0" applyAlignment="0" applyProtection="0"/>
    <xf numFmtId="182" fontId="5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43" fillId="0" borderId="9" applyNumberFormat="0">
      <alignment horizontal="left"/>
    </xf>
    <xf numFmtId="183" fontId="21" fillId="0" borderId="0" applyFont="0" applyFill="0" applyBorder="0" applyAlignment="0" applyProtection="0">
      <alignment horizontal="right"/>
    </xf>
    <xf numFmtId="171" fontId="44" fillId="0" borderId="10" applyNumberFormat="0" applyFill="0" applyAlignment="0" applyProtection="0"/>
    <xf numFmtId="171" fontId="45" fillId="0" borderId="11" applyNumberFormat="0" applyFill="0" applyAlignment="0" applyProtection="0"/>
    <xf numFmtId="171" fontId="46" fillId="0" borderId="12" applyNumberFormat="0" applyFill="0" applyAlignment="0" applyProtection="0"/>
    <xf numFmtId="171" fontId="46" fillId="0" borderId="0" applyNumberFormat="0" applyFill="0" applyBorder="0" applyAlignment="0" applyProtection="0"/>
    <xf numFmtId="171" fontId="47" fillId="22" borderId="0" applyNumberFormat="0" applyBorder="0" applyAlignment="0" applyProtection="0"/>
    <xf numFmtId="0" fontId="47" fillId="22" borderId="0" applyNumberFormat="0" applyBorder="0" applyAlignment="0" applyProtection="0"/>
    <xf numFmtId="171" fontId="48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84" fontId="2" fillId="0" borderId="0"/>
    <xf numFmtId="0" fontId="2" fillId="0" borderId="0"/>
    <xf numFmtId="180" fontId="5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8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1" fillId="0" borderId="0"/>
    <xf numFmtId="185" fontId="1" fillId="0" borderId="0"/>
    <xf numFmtId="185" fontId="1" fillId="0" borderId="0"/>
    <xf numFmtId="0" fontId="2" fillId="0" borderId="0"/>
    <xf numFmtId="180" fontId="7" fillId="0" borderId="0"/>
    <xf numFmtId="180" fontId="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0" fillId="0" borderId="0"/>
    <xf numFmtId="184" fontId="14" fillId="0" borderId="0"/>
    <xf numFmtId="171" fontId="2" fillId="0" borderId="0"/>
    <xf numFmtId="184" fontId="5" fillId="0" borderId="0"/>
    <xf numFmtId="0" fontId="2" fillId="0" borderId="0"/>
    <xf numFmtId="185" fontId="2" fillId="0" borderId="0"/>
    <xf numFmtId="185" fontId="2" fillId="0" borderId="0"/>
    <xf numFmtId="0" fontId="1" fillId="0" borderId="0"/>
    <xf numFmtId="185" fontId="2" fillId="0" borderId="0"/>
    <xf numFmtId="0" fontId="49" fillId="0" borderId="0"/>
    <xf numFmtId="171" fontId="2" fillId="23" borderId="13" applyNumberFormat="0" applyFont="0" applyAlignment="0" applyProtection="0"/>
    <xf numFmtId="0" fontId="9" fillId="23" borderId="13" applyNumberFormat="0" applyFont="0" applyAlignment="0" applyProtection="0"/>
    <xf numFmtId="171" fontId="50" fillId="20" borderId="4" applyNumberFormat="0" applyAlignment="0" applyProtection="0"/>
    <xf numFmtId="40" fontId="51" fillId="24" borderId="0">
      <alignment horizontal="right"/>
    </xf>
    <xf numFmtId="0" fontId="52" fillId="24" borderId="0">
      <alignment horizontal="right"/>
    </xf>
    <xf numFmtId="0" fontId="53" fillId="24" borderId="14"/>
    <xf numFmtId="0" fontId="53" fillId="0" borderId="0" applyBorder="0">
      <alignment horizontal="centerContinuous"/>
    </xf>
    <xf numFmtId="0" fontId="54" fillId="0" borderId="0" applyBorder="0">
      <alignment horizontal="centerContinuous"/>
    </xf>
    <xf numFmtId="1" fontId="56" fillId="0" borderId="0" applyProtection="0">
      <alignment horizontal="right" vertical="center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59" fillId="20" borderId="7" applyNumberFormat="0" applyAlignment="0" applyProtection="0"/>
    <xf numFmtId="0" fontId="59" fillId="20" borderId="7" applyNumberFormat="0" applyAlignment="0" applyProtection="0"/>
    <xf numFmtId="0" fontId="14" fillId="0" borderId="0"/>
    <xf numFmtId="171" fontId="60" fillId="0" borderId="15" applyNumberFormat="0" applyFill="0" applyAlignment="0" applyProtection="0"/>
    <xf numFmtId="0" fontId="61" fillId="0" borderId="0" applyBorder="0" applyProtection="0">
      <alignment vertical="center"/>
    </xf>
    <xf numFmtId="179" fontId="61" fillId="0" borderId="2" applyBorder="0" applyProtection="0">
      <alignment horizontal="right" vertical="center"/>
    </xf>
    <xf numFmtId="0" fontId="62" fillId="25" borderId="0" applyBorder="0" applyProtection="0">
      <alignment horizontal="centerContinuous" vertical="center"/>
    </xf>
    <xf numFmtId="0" fontId="62" fillId="26" borderId="2" applyBorder="0" applyProtection="0">
      <alignment horizontal="centerContinuous" vertical="center"/>
    </xf>
    <xf numFmtId="0" fontId="61" fillId="0" borderId="0" applyBorder="0" applyProtection="0">
      <alignment vertical="center"/>
    </xf>
    <xf numFmtId="0" fontId="63" fillId="0" borderId="0" applyFill="0" applyBorder="0" applyProtection="0">
      <alignment horizontal="left"/>
    </xf>
    <xf numFmtId="0" fontId="36" fillId="0" borderId="3" applyFill="0" applyBorder="0" applyProtection="0">
      <alignment horizontal="left" vertical="top"/>
    </xf>
    <xf numFmtId="171" fontId="64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49" fontId="2" fillId="0" borderId="0" applyFont="0" applyFill="0" applyBorder="0" applyAlignment="0" applyProtection="0"/>
    <xf numFmtId="171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1" fontId="68" fillId="0" borderId="0" applyNumberFormat="0" applyFill="0" applyBorder="0" applyAlignment="0" applyProtection="0"/>
    <xf numFmtId="171" fontId="69" fillId="0" borderId="10" applyNumberFormat="0" applyFill="0" applyAlignment="0" applyProtection="0"/>
    <xf numFmtId="0" fontId="69" fillId="0" borderId="10" applyNumberFormat="0" applyFill="0" applyAlignment="0" applyProtection="0"/>
    <xf numFmtId="171" fontId="70" fillId="0" borderId="11" applyNumberFormat="0" applyFill="0" applyAlignment="0" applyProtection="0"/>
    <xf numFmtId="0" fontId="70" fillId="0" borderId="11" applyNumberFormat="0" applyFill="0" applyAlignment="0" applyProtection="0"/>
    <xf numFmtId="171" fontId="71" fillId="0" borderId="12" applyNumberFormat="0" applyFill="0" applyAlignment="0" applyProtection="0"/>
    <xf numFmtId="0" fontId="71" fillId="0" borderId="12" applyNumberFormat="0" applyFill="0" applyAlignment="0" applyProtection="0"/>
    <xf numFmtId="171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1" fontId="72" fillId="0" borderId="15" applyNumberFormat="0" applyFill="0" applyAlignment="0" applyProtection="0"/>
    <xf numFmtId="171" fontId="72" fillId="0" borderId="15" applyNumberFormat="0" applyFill="0" applyAlignment="0" applyProtection="0"/>
    <xf numFmtId="171" fontId="72" fillId="0" borderId="15" applyNumberFormat="0" applyFill="0" applyAlignment="0" applyProtection="0"/>
    <xf numFmtId="171" fontId="73" fillId="0" borderId="0" applyNumberFormat="0" applyFill="0" applyBorder="0" applyAlignment="0" applyProtection="0"/>
    <xf numFmtId="171" fontId="2" fillId="23" borderId="13" applyNumberFormat="0" applyFont="0" applyAlignment="0" applyProtection="0"/>
    <xf numFmtId="171" fontId="74" fillId="3" borderId="0" applyNumberFormat="0" applyBorder="0" applyAlignment="0" applyProtection="0"/>
    <xf numFmtId="0" fontId="75" fillId="0" borderId="0" applyNumberFormat="0">
      <alignment horizontal="left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0" fillId="23" borderId="13" applyNumberFormat="0" applyFont="0" applyAlignment="0" applyProtection="0"/>
    <xf numFmtId="0" fontId="76" fillId="20" borderId="4" applyNumberFormat="0" applyAlignment="0" applyProtection="0"/>
    <xf numFmtId="0" fontId="77" fillId="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>
      <alignment horizontal="right"/>
    </xf>
    <xf numFmtId="0" fontId="81" fillId="0" borderId="10" applyNumberFormat="0" applyFill="0" applyAlignment="0" applyProtection="0"/>
    <xf numFmtId="0" fontId="82" fillId="0" borderId="11" applyNumberFormat="0" applyFill="0" applyAlignment="0" applyProtection="0"/>
    <xf numFmtId="0" fontId="83" fillId="0" borderId="12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0" fillId="0" borderId="0" applyNumberFormat="0">
      <alignment horizontal="right"/>
    </xf>
    <xf numFmtId="0" fontId="85" fillId="22" borderId="0" applyNumberFormat="0" applyBorder="0" applyAlignment="0" applyProtection="0"/>
    <xf numFmtId="186" fontId="86" fillId="0" borderId="16" applyNumberFormat="0" applyFont="0" applyFill="0" applyBorder="0" applyAlignment="0">
      <protection locked="0"/>
    </xf>
    <xf numFmtId="0" fontId="87" fillId="0" borderId="15" applyNumberFormat="0" applyFill="0" applyAlignment="0" applyProtection="0"/>
    <xf numFmtId="0" fontId="80" fillId="0" borderId="0" applyNumberFormat="0">
      <alignment horizontal="right"/>
    </xf>
    <xf numFmtId="0" fontId="55" fillId="20" borderId="7" applyNumberFormat="0" applyAlignment="0" applyProtection="0"/>
    <xf numFmtId="0" fontId="88" fillId="7" borderId="4" applyNumberFormat="0" applyAlignment="0" applyProtection="0"/>
    <xf numFmtId="0" fontId="89" fillId="3" borderId="0" applyNumberFormat="0" applyBorder="0" applyAlignment="0" applyProtection="0"/>
    <xf numFmtId="0" fontId="90" fillId="21" borderId="5" applyNumberFormat="0" applyAlignment="0" applyProtection="0"/>
    <xf numFmtId="0" fontId="91" fillId="0" borderId="6" applyNumberFormat="0" applyFill="0" applyAlignment="0" applyProtection="0"/>
    <xf numFmtId="0" fontId="92" fillId="0" borderId="0">
      <alignment vertical="center"/>
    </xf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0" fillId="0" borderId="1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4" fillId="19" borderId="0" applyNumberFormat="0" applyBorder="0" applyAlignment="0" applyProtection="0"/>
    <xf numFmtId="43" fontId="1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58" fillId="8" borderId="0" applyNumberFormat="0" applyBorder="0" applyAlignment="0" applyProtection="0"/>
    <xf numFmtId="43" fontId="1" fillId="0" borderId="0" applyFont="0" applyFill="0" applyBorder="0" applyAlignment="0" applyProtection="0"/>
    <xf numFmtId="0" fontId="58" fillId="6" borderId="0" applyNumberFormat="0" applyBorder="0" applyAlignment="0" applyProtection="0"/>
    <xf numFmtId="43" fontId="1" fillId="0" borderId="0" applyFont="0" applyFill="0" applyBorder="0" applyAlignment="0" applyProtection="0"/>
    <xf numFmtId="0" fontId="2" fillId="23" borderId="13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4" fillId="14" borderId="0" applyNumberFormat="0" applyBorder="0" applyAlignment="0" applyProtection="0"/>
    <xf numFmtId="43" fontId="1" fillId="0" borderId="0" applyFont="0" applyFill="0" applyBorder="0" applyAlignment="0" applyProtection="0"/>
    <xf numFmtId="0" fontId="93" fillId="0" borderId="0"/>
    <xf numFmtId="0" fontId="102" fillId="0" borderId="12" applyNumberFormat="0" applyFill="0" applyAlignment="0" applyProtection="0"/>
    <xf numFmtId="0" fontId="109" fillId="0" borderId="0" applyNumberFormat="0" applyFill="0" applyBorder="0" applyAlignment="0" applyProtection="0"/>
    <xf numFmtId="0" fontId="97" fillId="21" borderId="5" applyNumberFormat="0" applyAlignment="0" applyProtection="0"/>
    <xf numFmtId="0" fontId="94" fillId="1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2" fillId="0" borderId="0" applyNumberForma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8" fillId="2" borderId="0" applyNumberFormat="0" applyBorder="0" applyAlignment="0" applyProtection="0"/>
    <xf numFmtId="0" fontId="94" fillId="15" borderId="0" applyNumberFormat="0" applyBorder="0" applyAlignment="0" applyProtection="0"/>
    <xf numFmtId="0" fontId="58" fillId="11" borderId="0" applyNumberFormat="0" applyBorder="0" applyAlignment="0" applyProtection="0"/>
    <xf numFmtId="0" fontId="101" fillId="0" borderId="11" applyNumberFormat="0" applyFill="0" applyAlignment="0" applyProtection="0"/>
    <xf numFmtId="0" fontId="58" fillId="8" borderId="0" applyNumberFormat="0" applyBorder="0" applyAlignment="0" applyProtection="0"/>
    <xf numFmtId="0" fontId="94" fillId="10" borderId="0" applyNumberFormat="0" applyBorder="0" applyAlignment="0" applyProtection="0"/>
    <xf numFmtId="0" fontId="99" fillId="4" borderId="0" applyNumberFormat="0" applyBorder="0" applyAlignment="0" applyProtection="0"/>
    <xf numFmtId="0" fontId="58" fillId="5" borderId="0" applyNumberFormat="0" applyBorder="0" applyAlignment="0" applyProtection="0"/>
    <xf numFmtId="43" fontId="1" fillId="0" borderId="0" applyFont="0" applyFill="0" applyBorder="0" applyAlignment="0" applyProtection="0"/>
    <xf numFmtId="0" fontId="94" fillId="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6" fillId="20" borderId="4" applyNumberFormat="0" applyAlignment="0" applyProtection="0"/>
    <xf numFmtId="0" fontId="94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3" fillId="7" borderId="4" applyNumberFormat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0" fontId="94" fillId="17" borderId="0" applyNumberFormat="0" applyBorder="0" applyAlignment="0" applyProtection="0"/>
    <xf numFmtId="0" fontId="58" fillId="9" borderId="0" applyNumberFormat="0" applyBorder="0" applyAlignment="0" applyProtection="0"/>
    <xf numFmtId="0" fontId="94" fillId="12" borderId="0" applyNumberFormat="0" applyBorder="0" applyAlignment="0" applyProtection="0"/>
    <xf numFmtId="9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4" fillId="14" borderId="0" applyNumberFormat="0" applyBorder="0" applyAlignment="0" applyProtection="0"/>
    <xf numFmtId="43" fontId="1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5" fillId="3" borderId="0" applyNumberFormat="0" applyBorder="0" applyAlignment="0" applyProtection="0"/>
    <xf numFmtId="0" fontId="108" fillId="0" borderId="15" applyNumberFormat="0" applyFill="0" applyAlignment="0" applyProtection="0"/>
    <xf numFmtId="0" fontId="58" fillId="1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94" fillId="16" borderId="0" applyNumberFormat="0" applyBorder="0" applyAlignment="0" applyProtection="0"/>
    <xf numFmtId="43" fontId="1" fillId="0" borderId="0" applyFont="0" applyFill="0" applyBorder="0" applyAlignment="0" applyProtection="0"/>
    <xf numFmtId="0" fontId="58" fillId="5" borderId="0" applyNumberFormat="0" applyBorder="0" applyAlignment="0" applyProtection="0"/>
    <xf numFmtId="0" fontId="105" fillId="22" borderId="0" applyNumberFormat="0" applyBorder="0" applyAlignment="0" applyProtection="0"/>
    <xf numFmtId="0" fontId="58" fillId="4" borderId="0" applyNumberFormat="0" applyBorder="0" applyAlignment="0" applyProtection="0"/>
    <xf numFmtId="0" fontId="94" fillId="13" borderId="0" applyNumberFormat="0" applyBorder="0" applyAlignment="0" applyProtection="0"/>
    <xf numFmtId="43" fontId="1" fillId="0" borderId="0" applyFont="0" applyFill="0" applyBorder="0" applyAlignment="0" applyProtection="0"/>
    <xf numFmtId="0" fontId="106" fillId="20" borderId="7" applyNumberFormat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104" fillId="0" borderId="6" applyNumberFormat="0" applyFill="0" applyAlignment="0" applyProtection="0"/>
    <xf numFmtId="0" fontId="98" fillId="0" borderId="0" applyNumberFormat="0" applyFill="0" applyBorder="0" applyAlignment="0" applyProtection="0"/>
    <xf numFmtId="0" fontId="93" fillId="0" borderId="0"/>
    <xf numFmtId="0" fontId="2" fillId="0" borderId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0" fontId="2" fillId="0" borderId="0"/>
    <xf numFmtId="0" fontId="9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9">
    <xf numFmtId="0" fontId="0" fillId="0" borderId="0" xfId="0"/>
    <xf numFmtId="168" fontId="110" fillId="0" borderId="0" xfId="14" applyNumberFormat="1" applyFont="1" applyAlignment="1" applyProtection="1">
      <alignment vertical="top"/>
    </xf>
    <xf numFmtId="167" fontId="14" fillId="0" borderId="0" xfId="14" applyNumberFormat="1" applyFont="1" applyBorder="1" applyAlignment="1" applyProtection="1"/>
    <xf numFmtId="167" fontId="14" fillId="0" borderId="0" xfId="14" applyNumberFormat="1" applyFont="1" applyBorder="1" applyAlignment="1" applyProtection="1">
      <alignment vertical="top"/>
    </xf>
    <xf numFmtId="0" fontId="4" fillId="0" borderId="0" xfId="4" applyFont="1" applyBorder="1" applyAlignment="1">
      <alignment horizontal="right"/>
    </xf>
    <xf numFmtId="167" fontId="14" fillId="0" borderId="0" xfId="14" applyNumberFormat="1" applyFont="1" applyBorder="1" applyAlignment="1" applyProtection="1">
      <alignment horizontal="right"/>
    </xf>
    <xf numFmtId="0" fontId="111" fillId="0" borderId="0" xfId="0" applyFont="1"/>
    <xf numFmtId="3" fontId="2" fillId="0" borderId="1" xfId="2" applyNumberFormat="1" applyFont="1" applyFill="1" applyBorder="1" applyAlignment="1">
      <alignment horizontal="right"/>
    </xf>
    <xf numFmtId="3" fontId="111" fillId="0" borderId="0" xfId="1" applyNumberFormat="1" applyFont="1"/>
    <xf numFmtId="9" fontId="111" fillId="0" borderId="0" xfId="1" applyFont="1"/>
    <xf numFmtId="3" fontId="111" fillId="0" borderId="0" xfId="0" applyNumberFormat="1" applyFont="1"/>
    <xf numFmtId="0" fontId="111" fillId="0" borderId="0" xfId="0" applyFont="1" applyFill="1"/>
    <xf numFmtId="9" fontId="111" fillId="0" borderId="0" xfId="1" applyFont="1" applyFill="1"/>
    <xf numFmtId="1" fontId="111" fillId="0" borderId="0" xfId="0" applyNumberFormat="1" applyFont="1" applyFill="1"/>
    <xf numFmtId="0" fontId="114" fillId="0" borderId="0" xfId="0" applyFont="1" applyAlignment="1">
      <alignment horizontal="right" vertical="center" readingOrder="2"/>
    </xf>
    <xf numFmtId="3" fontId="116" fillId="27" borderId="19" xfId="0" applyNumberFormat="1" applyFont="1" applyFill="1" applyBorder="1" applyAlignment="1">
      <alignment horizontal="center" vertical="center" wrapText="1" readingOrder="2"/>
    </xf>
    <xf numFmtId="168" fontId="117" fillId="0" borderId="0" xfId="14" applyNumberFormat="1" applyFont="1" applyBorder="1" applyAlignment="1" applyProtection="1">
      <alignment horizontal="right"/>
    </xf>
    <xf numFmtId="168" fontId="118" fillId="0" borderId="0" xfId="14" applyNumberFormat="1" applyFont="1" applyBorder="1" applyAlignment="1" applyProtection="1">
      <alignment horizontal="right" vertical="top"/>
    </xf>
    <xf numFmtId="168" fontId="4" fillId="0" borderId="0" xfId="14" applyNumberFormat="1" applyFont="1" applyBorder="1" applyAlignment="1" applyProtection="1">
      <alignment horizontal="right"/>
    </xf>
    <xf numFmtId="168" fontId="4" fillId="0" borderId="0" xfId="14" applyNumberFormat="1" applyFont="1" applyBorder="1" applyAlignment="1" applyProtection="1">
      <alignment horizontal="right" vertical="top"/>
    </xf>
    <xf numFmtId="0" fontId="4" fillId="0" borderId="0" xfId="14" applyNumberFormat="1" applyFont="1" applyBorder="1" applyAlignment="1" applyProtection="1"/>
    <xf numFmtId="168" fontId="118" fillId="0" borderId="0" xfId="14" applyNumberFormat="1" applyFont="1" applyBorder="1" applyAlignment="1" applyProtection="1">
      <alignment horizontal="right"/>
    </xf>
    <xf numFmtId="0" fontId="120" fillId="0" borderId="0" xfId="0" applyFont="1"/>
    <xf numFmtId="167" fontId="111" fillId="0" borderId="0" xfId="0" applyNumberFormat="1" applyFont="1"/>
    <xf numFmtId="0" fontId="111" fillId="0" borderId="0" xfId="0" applyFont="1" applyAlignment="1">
      <alignment wrapText="1"/>
    </xf>
    <xf numFmtId="10" fontId="111" fillId="0" borderId="0" xfId="9" applyNumberFormat="1" applyFont="1"/>
    <xf numFmtId="0" fontId="14" fillId="0" borderId="0" xfId="5" applyFont="1"/>
    <xf numFmtId="43" fontId="111" fillId="0" borderId="0" xfId="0" applyNumberFormat="1" applyFont="1"/>
    <xf numFmtId="3" fontId="121" fillId="0" borderId="18" xfId="0" applyNumberFormat="1" applyFont="1" applyBorder="1" applyAlignment="1">
      <alignment horizontal="right" vertical="top"/>
    </xf>
    <xf numFmtId="3" fontId="14" fillId="0" borderId="0" xfId="2" applyNumberFormat="1" applyFont="1"/>
    <xf numFmtId="165" fontId="111" fillId="0" borderId="0" xfId="0" applyNumberFormat="1" applyFont="1"/>
    <xf numFmtId="3" fontId="14" fillId="0" borderId="1" xfId="2" applyNumberFormat="1" applyFont="1" applyFill="1" applyBorder="1"/>
    <xf numFmtId="3" fontId="111" fillId="0" borderId="0" xfId="0" applyNumberFormat="1" applyFont="1" applyFill="1"/>
    <xf numFmtId="1" fontId="111" fillId="0" borderId="0" xfId="5" applyNumberFormat="1" applyFont="1" applyFill="1" applyBorder="1" applyAlignment="1">
      <alignment horizontal="center"/>
    </xf>
    <xf numFmtId="3" fontId="14" fillId="0" borderId="0" xfId="2" applyNumberFormat="1" applyFont="1" applyFill="1" applyBorder="1"/>
    <xf numFmtId="165" fontId="111" fillId="0" borderId="0" xfId="0" applyNumberFormat="1" applyFont="1" applyFill="1" applyBorder="1"/>
    <xf numFmtId="1" fontId="111" fillId="0" borderId="0" xfId="0" applyNumberFormat="1" applyFont="1"/>
    <xf numFmtId="3" fontId="3" fillId="0" borderId="0" xfId="14" applyNumberFormat="1" applyFont="1" applyAlignment="1" applyProtection="1"/>
    <xf numFmtId="3" fontId="3" fillId="0" borderId="0" xfId="14" applyNumberFormat="1" applyFont="1" applyAlignment="1" applyProtection="1">
      <alignment horizontal="right"/>
    </xf>
    <xf numFmtId="9" fontId="111" fillId="0" borderId="0" xfId="0" applyNumberFormat="1" applyFont="1"/>
    <xf numFmtId="0" fontId="111" fillId="0" borderId="0" xfId="0" applyFont="1" applyAlignment="1">
      <alignment horizontal="right" readingOrder="2"/>
    </xf>
    <xf numFmtId="165" fontId="111" fillId="0" borderId="0" xfId="15" applyNumberFormat="1" applyFont="1"/>
    <xf numFmtId="0" fontId="119" fillId="0" borderId="0" xfId="0" applyFont="1"/>
    <xf numFmtId="0" fontId="111" fillId="0" borderId="0" xfId="0" applyFont="1" applyBorder="1"/>
    <xf numFmtId="0" fontId="110" fillId="0" borderId="0" xfId="0" applyFont="1"/>
    <xf numFmtId="0" fontId="122" fillId="0" borderId="0" xfId="0" applyFont="1"/>
    <xf numFmtId="0" fontId="123" fillId="0" borderId="17" xfId="0" applyFont="1" applyBorder="1" applyAlignment="1">
      <alignment vertical="center"/>
    </xf>
    <xf numFmtId="0" fontId="86" fillId="0" borderId="0" xfId="0" applyFont="1"/>
    <xf numFmtId="0" fontId="124" fillId="0" borderId="0" xfId="0" applyFont="1"/>
    <xf numFmtId="3" fontId="115" fillId="27" borderId="23" xfId="0" applyNumberFormat="1" applyFont="1" applyFill="1" applyBorder="1" applyAlignment="1">
      <alignment horizontal="center" vertical="center" wrapText="1" readingOrder="1"/>
    </xf>
    <xf numFmtId="3" fontId="111" fillId="0" borderId="20" xfId="0" applyNumberFormat="1" applyFont="1" applyBorder="1" applyAlignment="1">
      <alignment horizontal="center" vertical="center" wrapText="1" readingOrder="1"/>
    </xf>
    <xf numFmtId="3" fontId="119" fillId="0" borderId="0" xfId="0" applyNumberFormat="1" applyFont="1" applyAlignment="1">
      <alignment horizontal="center" vertical="center" wrapText="1" readingOrder="1"/>
    </xf>
    <xf numFmtId="3" fontId="111" fillId="0" borderId="0" xfId="0" applyNumberFormat="1" applyFont="1" applyBorder="1" applyAlignment="1">
      <alignment horizontal="center" vertical="center" wrapText="1" readingOrder="1"/>
    </xf>
    <xf numFmtId="3" fontId="111" fillId="0" borderId="0" xfId="0" applyNumberFormat="1" applyFont="1" applyAlignment="1">
      <alignment horizontal="center" vertical="center" wrapText="1" readingOrder="1"/>
    </xf>
    <xf numFmtId="3" fontId="119" fillId="0" borderId="21" xfId="0" applyNumberFormat="1" applyFont="1" applyBorder="1" applyAlignment="1">
      <alignment horizontal="center" vertical="center" wrapText="1" readingOrder="1"/>
    </xf>
    <xf numFmtId="3" fontId="116" fillId="27" borderId="19" xfId="0" applyNumberFormat="1" applyFont="1" applyFill="1" applyBorder="1" applyAlignment="1">
      <alignment horizontal="center" vertical="center" wrapText="1" readingOrder="1"/>
    </xf>
    <xf numFmtId="3" fontId="116" fillId="27" borderId="19" xfId="0" applyNumberFormat="1" applyFont="1" applyFill="1" applyBorder="1" applyAlignment="1">
      <alignment vertical="center" wrapText="1" readingOrder="2"/>
    </xf>
    <xf numFmtId="3" fontId="115" fillId="27" borderId="20" xfId="0" applyNumberFormat="1" applyFont="1" applyFill="1" applyBorder="1" applyAlignment="1">
      <alignment vertical="center" wrapText="1" readingOrder="2"/>
    </xf>
    <xf numFmtId="3" fontId="116" fillId="27" borderId="20" xfId="0" applyNumberFormat="1" applyFont="1" applyFill="1" applyBorder="1" applyAlignment="1">
      <alignment vertical="center" wrapText="1" readingOrder="2"/>
    </xf>
    <xf numFmtId="3" fontId="111" fillId="0" borderId="20" xfId="0" applyNumberFormat="1" applyFont="1" applyBorder="1" applyAlignment="1">
      <alignment vertical="center" wrapText="1" readingOrder="2"/>
    </xf>
    <xf numFmtId="3" fontId="119" fillId="0" borderId="0" xfId="0" applyNumberFormat="1" applyFont="1" applyAlignment="1">
      <alignment vertical="center" wrapText="1" readingOrder="2"/>
    </xf>
    <xf numFmtId="3" fontId="111" fillId="0" borderId="0" xfId="0" applyNumberFormat="1" applyFont="1" applyBorder="1" applyAlignment="1">
      <alignment vertical="center" wrapText="1" readingOrder="2"/>
    </xf>
    <xf numFmtId="3" fontId="111" fillId="0" borderId="0" xfId="0" applyNumberFormat="1" applyFont="1" applyAlignment="1">
      <alignment vertical="center" wrapText="1" readingOrder="2"/>
    </xf>
    <xf numFmtId="3" fontId="111" fillId="0" borderId="22" xfId="0" applyNumberFormat="1" applyFont="1" applyBorder="1" applyAlignment="1">
      <alignment vertical="center" wrapText="1" readingOrder="2"/>
    </xf>
    <xf numFmtId="0" fontId="111" fillId="0" borderId="0" xfId="0" applyFont="1" applyAlignment="1"/>
    <xf numFmtId="3" fontId="115" fillId="27" borderId="20" xfId="0" applyNumberFormat="1" applyFont="1" applyFill="1" applyBorder="1" applyAlignment="1">
      <alignment horizontal="center" vertical="center" wrapText="1" readingOrder="2"/>
    </xf>
    <xf numFmtId="3" fontId="111" fillId="0" borderId="20" xfId="0" applyNumberFormat="1" applyFont="1" applyBorder="1" applyAlignment="1">
      <alignment horizontal="center" vertical="center" wrapText="1" readingOrder="2"/>
    </xf>
    <xf numFmtId="3" fontId="119" fillId="0" borderId="0" xfId="0" applyNumberFormat="1" applyFont="1" applyAlignment="1">
      <alignment horizontal="center" vertical="center" wrapText="1" readingOrder="2"/>
    </xf>
    <xf numFmtId="3" fontId="111" fillId="0" borderId="0" xfId="0" applyNumberFormat="1" applyFont="1" applyBorder="1" applyAlignment="1">
      <alignment horizontal="center" vertical="center" wrapText="1" readingOrder="2"/>
    </xf>
    <xf numFmtId="3" fontId="119" fillId="0" borderId="22" xfId="0" applyNumberFormat="1" applyFont="1" applyBorder="1" applyAlignment="1">
      <alignment horizontal="center" vertical="center" wrapText="1" readingOrder="2"/>
    </xf>
    <xf numFmtId="3" fontId="119" fillId="0" borderId="20" xfId="0" applyNumberFormat="1" applyFont="1" applyBorder="1" applyAlignment="1">
      <alignment horizontal="center" vertical="center" wrapText="1" readingOrder="2"/>
    </xf>
    <xf numFmtId="3" fontId="111" fillId="0" borderId="0" xfId="0" applyNumberFormat="1" applyFont="1" applyAlignment="1">
      <alignment horizontal="center" vertical="center" wrapText="1" readingOrder="2"/>
    </xf>
    <xf numFmtId="0" fontId="111" fillId="0" borderId="0" xfId="0" applyFont="1" applyAlignment="1">
      <alignment horizontal="center"/>
    </xf>
    <xf numFmtId="0" fontId="14" fillId="0" borderId="0" xfId="5" applyFont="1" applyBorder="1" applyAlignment="1">
      <alignment vertical="top" wrapText="1" readingOrder="2"/>
    </xf>
    <xf numFmtId="0" fontId="111" fillId="0" borderId="0" xfId="14" applyNumberFormat="1" applyFont="1" applyBorder="1" applyAlignment="1" applyProtection="1">
      <alignment vertical="top" readingOrder="2"/>
    </xf>
    <xf numFmtId="0" fontId="120" fillId="0" borderId="0" xfId="0" applyFont="1" applyAlignment="1">
      <alignment horizontal="right" readingOrder="2"/>
    </xf>
    <xf numFmtId="3" fontId="2" fillId="0" borderId="25" xfId="2" applyNumberFormat="1" applyFont="1" applyFill="1" applyBorder="1" applyAlignment="1">
      <alignment horizontal="right"/>
    </xf>
    <xf numFmtId="0" fontId="111" fillId="0" borderId="26" xfId="0" applyFont="1" applyFill="1" applyBorder="1" applyAlignment="1">
      <alignment horizontal="right" readingOrder="2"/>
    </xf>
    <xf numFmtId="0" fontId="112" fillId="0" borderId="27" xfId="0" applyFont="1" applyFill="1" applyBorder="1" applyAlignment="1">
      <alignment horizontal="center"/>
    </xf>
    <xf numFmtId="0" fontId="112" fillId="0" borderId="28" xfId="0" applyFont="1" applyFill="1" applyBorder="1" applyAlignment="1">
      <alignment horizontal="center"/>
    </xf>
    <xf numFmtId="0" fontId="111" fillId="0" borderId="24" xfId="0" applyFont="1" applyFill="1" applyBorder="1"/>
    <xf numFmtId="3" fontId="111" fillId="0" borderId="1" xfId="0" applyNumberFormat="1" applyFont="1" applyFill="1" applyBorder="1"/>
    <xf numFmtId="3" fontId="111" fillId="0" borderId="25" xfId="0" applyNumberFormat="1" applyFont="1" applyFill="1" applyBorder="1"/>
    <xf numFmtId="0" fontId="111" fillId="0" borderId="29" xfId="0" applyFont="1" applyFill="1" applyBorder="1"/>
    <xf numFmtId="3" fontId="111" fillId="0" borderId="30" xfId="0" applyNumberFormat="1" applyFont="1" applyFill="1" applyBorder="1"/>
    <xf numFmtId="3" fontId="111" fillId="0" borderId="31" xfId="0" applyNumberFormat="1" applyFont="1" applyFill="1" applyBorder="1"/>
    <xf numFmtId="0" fontId="4" fillId="0" borderId="27" xfId="2" applyFont="1" applyFill="1" applyBorder="1" applyAlignment="1">
      <alignment horizontal="center"/>
    </xf>
    <xf numFmtId="0" fontId="4" fillId="0" borderId="28" xfId="2" applyFont="1" applyFill="1" applyBorder="1" applyAlignment="1">
      <alignment horizontal="center"/>
    </xf>
    <xf numFmtId="0" fontId="2" fillId="0" borderId="24" xfId="4" applyFont="1" applyFill="1" applyBorder="1" applyAlignment="1">
      <alignment horizontal="right"/>
    </xf>
    <xf numFmtId="3" fontId="4" fillId="0" borderId="1" xfId="2" applyNumberFormat="1" applyFont="1" applyFill="1" applyBorder="1" applyAlignment="1">
      <alignment horizontal="right"/>
    </xf>
    <xf numFmtId="3" fontId="4" fillId="0" borderId="25" xfId="2" applyNumberFormat="1" applyFont="1" applyFill="1" applyBorder="1" applyAlignment="1">
      <alignment horizontal="right"/>
    </xf>
    <xf numFmtId="0" fontId="2" fillId="0" borderId="24" xfId="2" applyFont="1" applyFill="1" applyBorder="1" applyAlignment="1">
      <alignment horizontal="right"/>
    </xf>
    <xf numFmtId="3" fontId="14" fillId="0" borderId="1" xfId="2" applyNumberFormat="1" applyFont="1" applyFill="1" applyBorder="1" applyAlignment="1">
      <alignment horizontal="right"/>
    </xf>
    <xf numFmtId="3" fontId="14" fillId="0" borderId="25" xfId="2" applyNumberFormat="1" applyFont="1" applyFill="1" applyBorder="1" applyAlignment="1">
      <alignment horizontal="right"/>
    </xf>
    <xf numFmtId="0" fontId="2" fillId="0" borderId="29" xfId="2" applyFont="1" applyFill="1" applyBorder="1" applyAlignment="1">
      <alignment horizontal="right"/>
    </xf>
    <xf numFmtId="3" fontId="14" fillId="0" borderId="30" xfId="2" applyNumberFormat="1" applyFont="1" applyFill="1" applyBorder="1" applyAlignment="1">
      <alignment horizontal="right"/>
    </xf>
    <xf numFmtId="3" fontId="14" fillId="0" borderId="31" xfId="2" applyNumberFormat="1" applyFont="1" applyFill="1" applyBorder="1" applyAlignment="1">
      <alignment horizontal="right"/>
    </xf>
    <xf numFmtId="0" fontId="111" fillId="0" borderId="26" xfId="0" applyFont="1" applyFill="1" applyBorder="1" applyAlignment="1">
      <alignment wrapText="1"/>
    </xf>
    <xf numFmtId="0" fontId="119" fillId="0" borderId="27" xfId="0" applyFont="1" applyFill="1" applyBorder="1"/>
    <xf numFmtId="0" fontId="119" fillId="0" borderId="28" xfId="0" applyFont="1" applyFill="1" applyBorder="1"/>
    <xf numFmtId="3" fontId="111" fillId="0" borderId="1" xfId="15" applyNumberFormat="1" applyFont="1" applyFill="1" applyBorder="1"/>
    <xf numFmtId="3" fontId="111" fillId="0" borderId="25" xfId="15" applyNumberFormat="1" applyFont="1" applyFill="1" applyBorder="1"/>
    <xf numFmtId="3" fontId="111" fillId="0" borderId="30" xfId="15" applyNumberFormat="1" applyFont="1" applyFill="1" applyBorder="1"/>
    <xf numFmtId="3" fontId="111" fillId="0" borderId="31" xfId="15" applyNumberFormat="1" applyFont="1" applyFill="1" applyBorder="1"/>
    <xf numFmtId="0" fontId="14" fillId="0" borderId="24" xfId="2" applyFont="1" applyFill="1" applyBorder="1" applyAlignment="1">
      <alignment wrapText="1"/>
    </xf>
    <xf numFmtId="0" fontId="14" fillId="0" borderId="24" xfId="2" applyFont="1" applyFill="1" applyBorder="1" applyAlignment="1">
      <alignment horizontal="right"/>
    </xf>
    <xf numFmtId="3" fontId="14" fillId="0" borderId="25" xfId="2" applyNumberFormat="1" applyFont="1" applyFill="1" applyBorder="1"/>
    <xf numFmtId="0" fontId="14" fillId="0" borderId="26" xfId="2" applyFont="1" applyFill="1" applyBorder="1" applyAlignment="1">
      <alignment wrapText="1"/>
    </xf>
    <xf numFmtId="0" fontId="112" fillId="0" borderId="27" xfId="0" applyFont="1" applyFill="1" applyBorder="1"/>
    <xf numFmtId="0" fontId="4" fillId="0" borderId="27" xfId="3" applyFont="1" applyFill="1" applyBorder="1" applyAlignment="1">
      <alignment horizontal="right"/>
    </xf>
    <xf numFmtId="0" fontId="4" fillId="0" borderId="28" xfId="3" applyFont="1" applyFill="1" applyBorder="1" applyAlignment="1">
      <alignment horizontal="right"/>
    </xf>
    <xf numFmtId="0" fontId="14" fillId="0" borderId="29" xfId="2" applyFont="1" applyFill="1" applyBorder="1" applyAlignment="1">
      <alignment horizontal="right"/>
    </xf>
    <xf numFmtId="3" fontId="14" fillId="0" borderId="30" xfId="2" applyNumberFormat="1" applyFont="1" applyFill="1" applyBorder="1"/>
    <xf numFmtId="3" fontId="14" fillId="0" borderId="31" xfId="2" applyNumberFormat="1" applyFont="1" applyFill="1" applyBorder="1"/>
    <xf numFmtId="0" fontId="111" fillId="0" borderId="1" xfId="0" applyFont="1" applyFill="1" applyBorder="1"/>
    <xf numFmtId="0" fontId="111" fillId="0" borderId="30" xfId="0" applyFont="1" applyFill="1" applyBorder="1"/>
    <xf numFmtId="0" fontId="14" fillId="0" borderId="26" xfId="2" applyFont="1" applyFill="1" applyBorder="1" applyAlignment="1">
      <alignment horizontal="center" wrapText="1"/>
    </xf>
    <xf numFmtId="0" fontId="2" fillId="0" borderId="24" xfId="2" applyFont="1" applyFill="1" applyBorder="1"/>
    <xf numFmtId="0" fontId="2" fillId="0" borderId="29" xfId="2" applyFont="1" applyFill="1" applyBorder="1"/>
    <xf numFmtId="0" fontId="14" fillId="0" borderId="24" xfId="2" applyFont="1" applyFill="1" applyBorder="1" applyAlignment="1">
      <alignment horizontal="center"/>
    </xf>
    <xf numFmtId="0" fontId="14" fillId="0" borderId="29" xfId="2" applyFont="1" applyFill="1" applyBorder="1" applyAlignment="1">
      <alignment horizontal="center"/>
    </xf>
    <xf numFmtId="3" fontId="2" fillId="0" borderId="30" xfId="2" applyNumberFormat="1" applyFont="1" applyFill="1" applyBorder="1" applyAlignment="1">
      <alignment horizontal="right"/>
    </xf>
    <xf numFmtId="3" fontId="2" fillId="0" borderId="31" xfId="2" applyNumberFormat="1" applyFont="1" applyFill="1" applyBorder="1" applyAlignment="1">
      <alignment horizontal="right"/>
    </xf>
    <xf numFmtId="0" fontId="14" fillId="0" borderId="26" xfId="2" applyFont="1" applyFill="1" applyBorder="1" applyAlignment="1">
      <alignment horizontal="center"/>
    </xf>
    <xf numFmtId="3" fontId="2" fillId="0" borderId="1" xfId="3" applyNumberFormat="1" applyFont="1" applyFill="1" applyBorder="1" applyAlignment="1">
      <alignment horizontal="right"/>
    </xf>
    <xf numFmtId="3" fontId="2" fillId="0" borderId="25" xfId="5" applyNumberFormat="1" applyFont="1" applyFill="1" applyBorder="1" applyAlignment="1">
      <alignment horizontal="right"/>
    </xf>
    <xf numFmtId="3" fontId="2" fillId="0" borderId="30" xfId="3" applyNumberFormat="1" applyFont="1" applyFill="1" applyBorder="1" applyAlignment="1">
      <alignment horizontal="right"/>
    </xf>
    <xf numFmtId="3" fontId="2" fillId="0" borderId="31" xfId="5" applyNumberFormat="1" applyFont="1" applyFill="1" applyBorder="1" applyAlignment="1">
      <alignment horizontal="right"/>
    </xf>
    <xf numFmtId="0" fontId="14" fillId="0" borderId="24" xfId="2" applyFont="1" applyFill="1" applyBorder="1"/>
    <xf numFmtId="0" fontId="4" fillId="0" borderId="26" xfId="2" applyFont="1" applyFill="1" applyBorder="1"/>
    <xf numFmtId="0" fontId="4" fillId="0" borderId="27" xfId="2" applyFont="1" applyFill="1" applyBorder="1" applyAlignment="1">
      <alignment horizontal="right"/>
    </xf>
    <xf numFmtId="49" fontId="4" fillId="0" borderId="27" xfId="2" applyNumberFormat="1" applyFont="1" applyFill="1" applyBorder="1" applyAlignment="1">
      <alignment horizontal="right"/>
    </xf>
    <xf numFmtId="49" fontId="4" fillId="0" borderId="28" xfId="2" applyNumberFormat="1" applyFont="1" applyFill="1" applyBorder="1" applyAlignment="1">
      <alignment horizontal="right"/>
    </xf>
    <xf numFmtId="0" fontId="14" fillId="0" borderId="29" xfId="2" applyFont="1" applyFill="1" applyBorder="1"/>
    <xf numFmtId="0" fontId="14" fillId="0" borderId="26" xfId="2" applyFont="1" applyFill="1" applyBorder="1"/>
    <xf numFmtId="0" fontId="4" fillId="0" borderId="28" xfId="2" applyFont="1" applyFill="1" applyBorder="1"/>
    <xf numFmtId="0" fontId="111" fillId="0" borderId="25" xfId="0" applyFont="1" applyFill="1" applyBorder="1"/>
    <xf numFmtId="0" fontId="4" fillId="0" borderId="27" xfId="2" applyFont="1" applyFill="1" applyBorder="1"/>
    <xf numFmtId="0" fontId="4" fillId="0" borderId="28" xfId="2" applyFont="1" applyFill="1" applyBorder="1" applyAlignment="1">
      <alignment horizontal="right"/>
    </xf>
    <xf numFmtId="3" fontId="111" fillId="0" borderId="1" xfId="5" applyNumberFormat="1" applyFont="1" applyFill="1" applyBorder="1" applyAlignment="1">
      <alignment horizontal="center"/>
    </xf>
    <xf numFmtId="3" fontId="111" fillId="0" borderId="25" xfId="5" applyNumberFormat="1" applyFont="1" applyFill="1" applyBorder="1" applyAlignment="1">
      <alignment horizontal="center"/>
    </xf>
    <xf numFmtId="3" fontId="111" fillId="0" borderId="30" xfId="5" applyNumberFormat="1" applyFont="1" applyFill="1" applyBorder="1" applyAlignment="1">
      <alignment horizontal="center"/>
    </xf>
    <xf numFmtId="3" fontId="111" fillId="0" borderId="31" xfId="5" applyNumberFormat="1" applyFont="1" applyFill="1" applyBorder="1" applyAlignment="1">
      <alignment horizontal="center"/>
    </xf>
    <xf numFmtId="165" fontId="111" fillId="0" borderId="1" xfId="15" applyNumberFormat="1" applyFont="1" applyFill="1" applyBorder="1"/>
    <xf numFmtId="165" fontId="111" fillId="0" borderId="25" xfId="15" applyNumberFormat="1" applyFont="1" applyFill="1" applyBorder="1"/>
    <xf numFmtId="165" fontId="111" fillId="0" borderId="30" xfId="15" applyNumberFormat="1" applyFont="1" applyFill="1" applyBorder="1"/>
    <xf numFmtId="165" fontId="111" fillId="0" borderId="31" xfId="15" applyNumberFormat="1" applyFont="1" applyFill="1" applyBorder="1"/>
    <xf numFmtId="0" fontId="4" fillId="0" borderId="27" xfId="2" applyFont="1" applyFill="1" applyBorder="1" applyAlignment="1">
      <alignment wrapText="1"/>
    </xf>
    <xf numFmtId="0" fontId="4" fillId="0" borderId="28" xfId="2" applyFont="1" applyFill="1" applyBorder="1" applyAlignment="1">
      <alignment wrapText="1"/>
    </xf>
    <xf numFmtId="166" fontId="111" fillId="0" borderId="25" xfId="6" applyNumberFormat="1" applyFont="1" applyFill="1" applyBorder="1"/>
    <xf numFmtId="0" fontId="14" fillId="0" borderId="29" xfId="2" applyFont="1" applyFill="1" applyBorder="1" applyAlignment="1">
      <alignment wrapText="1"/>
    </xf>
    <xf numFmtId="166" fontId="111" fillId="0" borderId="31" xfId="6" applyNumberFormat="1" applyFont="1" applyFill="1" applyBorder="1"/>
    <xf numFmtId="3" fontId="14" fillId="0" borderId="1" xfId="5" applyNumberFormat="1" applyFont="1" applyFill="1" applyBorder="1"/>
    <xf numFmtId="3" fontId="14" fillId="0" borderId="1" xfId="5" applyNumberFormat="1" applyFont="1" applyFill="1" applyBorder="1" applyAlignment="1">
      <alignment horizontal="right"/>
    </xf>
    <xf numFmtId="9" fontId="111" fillId="0" borderId="25" xfId="9" applyFont="1" applyFill="1" applyBorder="1"/>
    <xf numFmtId="0" fontId="14" fillId="0" borderId="1" xfId="5" applyFont="1" applyFill="1" applyBorder="1"/>
    <xf numFmtId="165" fontId="111" fillId="0" borderId="1" xfId="6" applyNumberFormat="1" applyFont="1" applyFill="1" applyBorder="1"/>
    <xf numFmtId="164" fontId="111" fillId="0" borderId="25" xfId="9" applyNumberFormat="1" applyFont="1" applyFill="1" applyBorder="1"/>
    <xf numFmtId="165" fontId="111" fillId="0" borderId="1" xfId="16" applyNumberFormat="1" applyFont="1" applyFill="1" applyBorder="1"/>
    <xf numFmtId="3" fontId="14" fillId="0" borderId="30" xfId="5" applyNumberFormat="1" applyFont="1" applyFill="1" applyBorder="1"/>
    <xf numFmtId="3" fontId="14" fillId="0" borderId="30" xfId="5" applyNumberFormat="1" applyFont="1" applyFill="1" applyBorder="1" applyAlignment="1">
      <alignment horizontal="right"/>
    </xf>
    <xf numFmtId="165" fontId="111" fillId="0" borderId="30" xfId="16" applyNumberFormat="1" applyFont="1" applyFill="1" applyBorder="1"/>
    <xf numFmtId="164" fontId="111" fillId="0" borderId="31" xfId="9" applyNumberFormat="1" applyFont="1" applyFill="1" applyBorder="1"/>
    <xf numFmtId="167" fontId="14" fillId="0" borderId="1" xfId="12" applyNumberFormat="1" applyFont="1" applyFill="1" applyBorder="1"/>
    <xf numFmtId="167" fontId="14" fillId="0" borderId="25" xfId="12" applyNumberFormat="1" applyFont="1" applyFill="1" applyBorder="1"/>
    <xf numFmtId="167" fontId="14" fillId="0" borderId="30" xfId="12" applyNumberFormat="1" applyFont="1" applyFill="1" applyBorder="1"/>
    <xf numFmtId="167" fontId="14" fillId="0" borderId="31" xfId="12" applyNumberFormat="1" applyFont="1" applyFill="1" applyBorder="1"/>
    <xf numFmtId="0" fontId="4" fillId="0" borderId="26" xfId="2" applyFont="1" applyFill="1" applyBorder="1" applyAlignment="1">
      <alignment wrapText="1"/>
    </xf>
    <xf numFmtId="0" fontId="111" fillId="0" borderId="31" xfId="0" applyFont="1" applyFill="1" applyBorder="1"/>
  </cellXfs>
  <cellStyles count="568">
    <cellStyle name="20% - Accent1" xfId="499"/>
    <cellStyle name="20% - Accent2" xfId="544"/>
    <cellStyle name="20% - Accent3" xfId="540"/>
    <cellStyle name="20% - Accent4" xfId="506"/>
    <cellStyle name="20% - Accent5" xfId="452"/>
    <cellStyle name="20% - Accent6" xfId="545"/>
    <cellStyle name="20% - akcent 1" xfId="22"/>
    <cellStyle name="20% - akcent 2" xfId="23"/>
    <cellStyle name="20% - akcent 3" xfId="24"/>
    <cellStyle name="20% - akcent 4" xfId="25"/>
    <cellStyle name="20% - akcent 5" xfId="26"/>
    <cellStyle name="20% - akcent 6" xfId="27"/>
    <cellStyle name="20% - Ênfase1" xfId="28"/>
    <cellStyle name="20% - Ênfase1 2" xfId="29"/>
    <cellStyle name="20% - Ênfase2" xfId="30"/>
    <cellStyle name="20% - Ênfase2 2" xfId="31"/>
    <cellStyle name="20% - Ênfase3" xfId="32"/>
    <cellStyle name="20% - Ênfase3 2" xfId="33"/>
    <cellStyle name="20% - Ênfase4" xfId="34"/>
    <cellStyle name="20% - Ênfase4 2" xfId="35"/>
    <cellStyle name="20% - Ênfase5" xfId="36"/>
    <cellStyle name="20% - Ênfase5 2" xfId="37"/>
    <cellStyle name="20% - Ênfase6" xfId="38"/>
    <cellStyle name="20% - Ênfase6 2" xfId="39"/>
    <cellStyle name="20% - הדגשה1 2" xfId="40"/>
    <cellStyle name="20% - הדגשה2 2" xfId="41"/>
    <cellStyle name="20% - הדגשה3 2" xfId="42"/>
    <cellStyle name="20% - הדגשה4 2" xfId="43"/>
    <cellStyle name="20% - הדגשה5 2" xfId="44"/>
    <cellStyle name="20% - הדגשה6 2" xfId="45"/>
    <cellStyle name="40% - Accent1" xfId="503"/>
    <cellStyle name="40% - Accent2" xfId="519"/>
    <cellStyle name="40% - Accent3" xfId="532"/>
    <cellStyle name="40% - Accent4" xfId="538"/>
    <cellStyle name="40% - Accent5" xfId="450"/>
    <cellStyle name="40% - Accent6" xfId="501"/>
    <cellStyle name="40% - akcent 1" xfId="46"/>
    <cellStyle name="40% - akcent 2" xfId="47"/>
    <cellStyle name="40% - akcent 3" xfId="48"/>
    <cellStyle name="40% - akcent 4" xfId="49"/>
    <cellStyle name="40% - akcent 5" xfId="50"/>
    <cellStyle name="40% - akcent 6" xfId="51"/>
    <cellStyle name="40% - Ênfase1" xfId="52"/>
    <cellStyle name="40% - Ênfase1 2" xfId="53"/>
    <cellStyle name="40% - Ênfase2" xfId="54"/>
    <cellStyle name="40% - Ênfase2 2" xfId="55"/>
    <cellStyle name="40% - Ênfase3" xfId="56"/>
    <cellStyle name="40% - Ênfase3 2" xfId="57"/>
    <cellStyle name="40% - Ênfase4" xfId="58"/>
    <cellStyle name="40% - Ênfase4 2" xfId="59"/>
    <cellStyle name="40% - Ênfase5" xfId="60"/>
    <cellStyle name="40% - Ênfase5 2" xfId="61"/>
    <cellStyle name="40% - Ênfase6" xfId="62"/>
    <cellStyle name="40% - Ênfase6 2" xfId="63"/>
    <cellStyle name="40% - הדגשה1 2" xfId="64"/>
    <cellStyle name="40% - הדגשה2 2" xfId="65"/>
    <cellStyle name="40% - הדגשה3 2" xfId="66"/>
    <cellStyle name="40% - הדגשה4 2" xfId="67"/>
    <cellStyle name="40% - הדגשה5 2" xfId="68"/>
    <cellStyle name="40% - הדגשה6 2" xfId="69"/>
    <cellStyle name="60% - Accent1" xfId="520"/>
    <cellStyle name="60% - Accent2" xfId="508"/>
    <cellStyle name="60% - Accent3" xfId="504"/>
    <cellStyle name="60% - Accent4" xfId="541"/>
    <cellStyle name="60% - Accent5" xfId="523"/>
    <cellStyle name="60% - Accent6" xfId="500"/>
    <cellStyle name="60% - akcent 1" xfId="70"/>
    <cellStyle name="60% - akcent 2" xfId="71"/>
    <cellStyle name="60% - akcent 3" xfId="72"/>
    <cellStyle name="60% - akcent 4" xfId="73"/>
    <cellStyle name="60% - akcent 5" xfId="74"/>
    <cellStyle name="60% - akcent 6" xfId="75"/>
    <cellStyle name="60% - Ênfase1" xfId="76"/>
    <cellStyle name="60% - Ênfase1 2" xfId="77"/>
    <cellStyle name="60% - Ênfase2" xfId="78"/>
    <cellStyle name="60% - Ênfase2 2" xfId="79"/>
    <cellStyle name="60% - Ênfase3" xfId="80"/>
    <cellStyle name="60% - Ênfase3 2" xfId="81"/>
    <cellStyle name="60% - Ênfase4" xfId="82"/>
    <cellStyle name="60% - Ênfase4 2" xfId="83"/>
    <cellStyle name="60% - Ênfase5" xfId="84"/>
    <cellStyle name="60% - Ênfase5 2" xfId="85"/>
    <cellStyle name="60% - Ênfase6" xfId="86"/>
    <cellStyle name="60% - Ênfase6 2" xfId="87"/>
    <cellStyle name="60% - הדגשה1 2" xfId="88"/>
    <cellStyle name="60% - הדגשה2 2" xfId="89"/>
    <cellStyle name="60% - הדגשה3 2" xfId="90"/>
    <cellStyle name="60% - הדגשה4 2" xfId="91"/>
    <cellStyle name="60% - הדגשה5 2" xfId="92"/>
    <cellStyle name="60% - הדגשה6 2" xfId="93"/>
    <cellStyle name="Accent1" xfId="536"/>
    <cellStyle name="Accent2" xfId="518"/>
    <cellStyle name="Accent3" xfId="463"/>
    <cellStyle name="Accent4" xfId="512"/>
    <cellStyle name="Accent5" xfId="457"/>
    <cellStyle name="Accent6" xfId="447"/>
    <cellStyle name="Accounting" xfId="94"/>
    <cellStyle name="Akcent 1" xfId="95"/>
    <cellStyle name="Akcent 2" xfId="96"/>
    <cellStyle name="Akcent 3" xfId="97"/>
    <cellStyle name="Akcent 4" xfId="98"/>
    <cellStyle name="Akcent 5" xfId="99"/>
    <cellStyle name="Akcent 6" xfId="100"/>
    <cellStyle name="Bad" xfId="530"/>
    <cellStyle name="Binlik Ayracı_Sayfa1" xfId="101"/>
    <cellStyle name="Bom" xfId="102"/>
    <cellStyle name="Bom 2" xfId="103"/>
    <cellStyle name="Calculation" xfId="511"/>
    <cellStyle name="Cálculo" xfId="104"/>
    <cellStyle name="Cálculo 2" xfId="105"/>
    <cellStyle name="Célula de Verificação" xfId="106"/>
    <cellStyle name="Célula de Verificação 2" xfId="107"/>
    <cellStyle name="Célula Vinculada" xfId="108"/>
    <cellStyle name="Célula Vinculada 2" xfId="109"/>
    <cellStyle name="Check Cell" xfId="462"/>
    <cellStyle name="Comma" xfId="15" builtinId="3"/>
    <cellStyle name="Comma [0] 2" xfId="110"/>
    <cellStyle name="Comma [0] 2 2" xfId="475"/>
    <cellStyle name="Comma 0" xfId="111"/>
    <cellStyle name="Comma 10" xfId="112"/>
    <cellStyle name="Comma 10 2" xfId="476"/>
    <cellStyle name="Comma 11" xfId="16"/>
    <cellStyle name="Comma 11 2" xfId="113"/>
    <cellStyle name="Comma 11 3" xfId="474"/>
    <cellStyle name="Comma 12" xfId="114"/>
    <cellStyle name="Comma 12 2" xfId="115"/>
    <cellStyle name="Comma 12 2 2" xfId="478"/>
    <cellStyle name="Comma 12 3" xfId="477"/>
    <cellStyle name="Comma 13" xfId="116"/>
    <cellStyle name="Comma 13 2" xfId="479"/>
    <cellStyle name="Comma 14" xfId="117"/>
    <cellStyle name="Comma 14 2" xfId="480"/>
    <cellStyle name="Comma 15" xfId="118"/>
    <cellStyle name="Comma 15 2" xfId="481"/>
    <cellStyle name="Comma 16" xfId="119"/>
    <cellStyle name="Comma 16 2" xfId="482"/>
    <cellStyle name="Comma 17" xfId="432"/>
    <cellStyle name="Comma 18" xfId="436"/>
    <cellStyle name="Comma 19" xfId="444"/>
    <cellStyle name="Comma 2" xfId="6"/>
    <cellStyle name="Comma 2 10" xfId="120"/>
    <cellStyle name="Comma 2 11" xfId="121"/>
    <cellStyle name="Comma 2 12" xfId="122"/>
    <cellStyle name="Comma 2 13" xfId="123"/>
    <cellStyle name="Comma 2 14" xfId="124"/>
    <cellStyle name="Comma 2 15" xfId="19"/>
    <cellStyle name="Comma 2 16" xfId="18"/>
    <cellStyle name="Comma 2 17" xfId="469"/>
    <cellStyle name="Comma 2 2" xfId="125"/>
    <cellStyle name="Comma 2 2 2" xfId="126"/>
    <cellStyle name="Comma 2 2 3" xfId="127"/>
    <cellStyle name="Comma 2 2 3 2" xfId="483"/>
    <cellStyle name="Comma 2 2 4" xfId="128"/>
    <cellStyle name="Comma 2 2_Yuval Remarks - Budget 10-11 vs 11-12" xfId="129"/>
    <cellStyle name="Comma 2 3" xfId="130"/>
    <cellStyle name="Comma 2 4" xfId="131"/>
    <cellStyle name="Comma 2 5" xfId="132"/>
    <cellStyle name="Comma 2 6" xfId="133"/>
    <cellStyle name="Comma 2 7" xfId="134"/>
    <cellStyle name="Comma 2 8" xfId="135"/>
    <cellStyle name="Comma 2 9" xfId="136"/>
    <cellStyle name="Comma 2_BU Staff Budget 2010-11 draft working file" xfId="137"/>
    <cellStyle name="Comma 20" xfId="443"/>
    <cellStyle name="Comma 21" xfId="446"/>
    <cellStyle name="Comma 22" xfId="445"/>
    <cellStyle name="Comma 23" xfId="473"/>
    <cellStyle name="Comma 24" xfId="466"/>
    <cellStyle name="Comma 25" xfId="437"/>
    <cellStyle name="Comma 26" xfId="438"/>
    <cellStyle name="Comma 27" xfId="513"/>
    <cellStyle name="Comma 28" xfId="448"/>
    <cellStyle name="Comma 29" xfId="509"/>
    <cellStyle name="Comma 3" xfId="138"/>
    <cellStyle name="Comma 3 2" xfId="139"/>
    <cellStyle name="Comma 3 2 2" xfId="140"/>
    <cellStyle name="Comma 3 2 2 2" xfId="484"/>
    <cellStyle name="Comma 3 3" xfId="141"/>
    <cellStyle name="Comma 3 3 2" xfId="142"/>
    <cellStyle name="Comma 3 3 2 2" xfId="486"/>
    <cellStyle name="Comma 3 3 3" xfId="143"/>
    <cellStyle name="Comma 3 3 3 2" xfId="487"/>
    <cellStyle name="Comma 3 3 4" xfId="144"/>
    <cellStyle name="Comma 3 3 4 2" xfId="488"/>
    <cellStyle name="Comma 3 3 5" xfId="485"/>
    <cellStyle name="Comma 3 4" xfId="145"/>
    <cellStyle name="Comma 3 4 2" xfId="489"/>
    <cellStyle name="Comma 30" xfId="516"/>
    <cellStyle name="Comma 31" xfId="441"/>
    <cellStyle name="Comma 32" xfId="514"/>
    <cellStyle name="Comma 33" xfId="534"/>
    <cellStyle name="Comma 34" xfId="495"/>
    <cellStyle name="Comma 35" xfId="526"/>
    <cellStyle name="Comma 36" xfId="458"/>
    <cellStyle name="Comma 37" xfId="522"/>
    <cellStyle name="Comma 38" xfId="537"/>
    <cellStyle name="Comma 39" xfId="507"/>
    <cellStyle name="Comma 4" xfId="146"/>
    <cellStyle name="Comma 4 2" xfId="147"/>
    <cellStyle name="Comma 40" xfId="529"/>
    <cellStyle name="Comma 41" xfId="467"/>
    <cellStyle name="Comma 42" xfId="524"/>
    <cellStyle name="Comma 43" xfId="456"/>
    <cellStyle name="Comma 44" xfId="527"/>
    <cellStyle name="Comma 45" xfId="451"/>
    <cellStyle name="Comma 46" xfId="465"/>
    <cellStyle name="Comma 47" xfId="455"/>
    <cellStyle name="Comma 48" xfId="528"/>
    <cellStyle name="Comma 49" xfId="542"/>
    <cellStyle name="Comma 5" xfId="20"/>
    <cellStyle name="Comma 5 2" xfId="148"/>
    <cellStyle name="Comma 50" xfId="533"/>
    <cellStyle name="Comma 51" xfId="440"/>
    <cellStyle name="Comma 52" xfId="464"/>
    <cellStyle name="Comma 53" xfId="439"/>
    <cellStyle name="Comma 54" xfId="453"/>
    <cellStyle name="Comma 55" xfId="510"/>
    <cellStyle name="Comma 56" xfId="517"/>
    <cellStyle name="Comma 57" xfId="554"/>
    <cellStyle name="Comma 58" xfId="550"/>
    <cellStyle name="Comma 59" xfId="551"/>
    <cellStyle name="Comma 6" xfId="149"/>
    <cellStyle name="Comma 6 2" xfId="490"/>
    <cellStyle name="Comma 60" xfId="561"/>
    <cellStyle name="Comma 61" xfId="555"/>
    <cellStyle name="Comma 62" xfId="559"/>
    <cellStyle name="Comma 63" xfId="562"/>
    <cellStyle name="Comma 64" xfId="565"/>
    <cellStyle name="Comma 65" xfId="563"/>
    <cellStyle name="Comma 66" xfId="558"/>
    <cellStyle name="Comma 67" xfId="556"/>
    <cellStyle name="Comma 68" xfId="567"/>
    <cellStyle name="Comma 69" xfId="566"/>
    <cellStyle name="Comma 7" xfId="150"/>
    <cellStyle name="Comma 7 2" xfId="491"/>
    <cellStyle name="Comma 8" xfId="151"/>
    <cellStyle name="Comma 8 2" xfId="492"/>
    <cellStyle name="Comma 9" xfId="152"/>
    <cellStyle name="Comma 9 2" xfId="493"/>
    <cellStyle name="Comma0" xfId="153"/>
    <cellStyle name="Currency 0" xfId="154"/>
    <cellStyle name="Currency 2" xfId="155"/>
    <cellStyle name="Currency 2 2" xfId="156"/>
    <cellStyle name="Currency 2 2 2" xfId="494"/>
    <cellStyle name="Currency0" xfId="157"/>
    <cellStyle name="Dane wejściowe" xfId="158"/>
    <cellStyle name="Dane wyjściowe" xfId="159"/>
    <cellStyle name="Date" xfId="160"/>
    <cellStyle name="Date Aligned" xfId="161"/>
    <cellStyle name="Date_מפקחים ומנהל ירקות" xfId="162"/>
    <cellStyle name="Dobre" xfId="163"/>
    <cellStyle name="Dotted Line" xfId="164"/>
    <cellStyle name="Ênfase1" xfId="165"/>
    <cellStyle name="Ênfase1 2" xfId="166"/>
    <cellStyle name="Ênfase2" xfId="167"/>
    <cellStyle name="Ênfase2 2" xfId="168"/>
    <cellStyle name="Ênfase3" xfId="169"/>
    <cellStyle name="Ênfase3 2" xfId="170"/>
    <cellStyle name="Ênfase4" xfId="171"/>
    <cellStyle name="Ênfase4 2" xfId="172"/>
    <cellStyle name="Ênfase5" xfId="173"/>
    <cellStyle name="Ênfase5 2" xfId="174"/>
    <cellStyle name="Ênfase6" xfId="175"/>
    <cellStyle name="Ênfase6 2" xfId="176"/>
    <cellStyle name="Entrada" xfId="177"/>
    <cellStyle name="Entrada 2" xfId="178"/>
    <cellStyle name="Euro" xfId="179"/>
    <cellStyle name="Explanatory Text" xfId="547"/>
    <cellStyle name="F2" xfId="180"/>
    <cellStyle name="F3" xfId="181"/>
    <cellStyle name="F4" xfId="182"/>
    <cellStyle name="F5" xfId="183"/>
    <cellStyle name="F6" xfId="184"/>
    <cellStyle name="F7" xfId="185"/>
    <cellStyle name="F8" xfId="186"/>
    <cellStyle name="Fixed" xfId="187"/>
    <cellStyle name="Footnote" xfId="188"/>
    <cellStyle name="Good" xfId="505"/>
    <cellStyle name="Hard Percent" xfId="189"/>
    <cellStyle name="Header" xfId="190"/>
    <cellStyle name="Heading 1" xfId="442"/>
    <cellStyle name="Heading 2" xfId="502"/>
    <cellStyle name="Heading 3" xfId="460"/>
    <cellStyle name="Heading 4" xfId="449"/>
    <cellStyle name="HEADING1" xfId="191"/>
    <cellStyle name="HEADING2" xfId="192"/>
    <cellStyle name="Incorreto" xfId="193"/>
    <cellStyle name="Incorreto 2" xfId="194"/>
    <cellStyle name="Input" xfId="515"/>
    <cellStyle name="Komórka połączona" xfId="195"/>
    <cellStyle name="Komórka zaznaczona" xfId="196"/>
    <cellStyle name="Linked Cell" xfId="546"/>
    <cellStyle name="Millares 2" xfId="197"/>
    <cellStyle name="Milliers 2" xfId="198"/>
    <cellStyle name="MS_English" xfId="199"/>
    <cellStyle name="Multiple" xfId="200"/>
    <cellStyle name="Nagłówek 1" xfId="201"/>
    <cellStyle name="Nagłówek 2" xfId="202"/>
    <cellStyle name="Nagłówek 3" xfId="203"/>
    <cellStyle name="Nagłówek 4" xfId="204"/>
    <cellStyle name="Neutra" xfId="205"/>
    <cellStyle name="Neutra 2" xfId="206"/>
    <cellStyle name="Neutral" xfId="539"/>
    <cellStyle name="Neutralne" xfId="207"/>
    <cellStyle name="Normal" xfId="0" builtinId="0"/>
    <cellStyle name="Normal 10" xfId="208"/>
    <cellStyle name="Normal 11" xfId="209"/>
    <cellStyle name="Normal 11 2" xfId="210"/>
    <cellStyle name="Normal 11 3" xfId="211"/>
    <cellStyle name="Normal 12" xfId="212"/>
    <cellStyle name="Normal 13" xfId="213"/>
    <cellStyle name="Normal 13 2" xfId="214"/>
    <cellStyle name="Normal 14" xfId="215"/>
    <cellStyle name="Normal 15" xfId="216"/>
    <cellStyle name="Normal 15 2" xfId="217"/>
    <cellStyle name="Normal 16" xfId="218"/>
    <cellStyle name="Normal 17" xfId="219"/>
    <cellStyle name="Normal 18" xfId="220"/>
    <cellStyle name="Normal 19" xfId="221"/>
    <cellStyle name="Normal 2" xfId="5"/>
    <cellStyle name="Normal 2 10" xfId="222"/>
    <cellStyle name="Normal 2 11" xfId="223"/>
    <cellStyle name="Normal 2 12" xfId="224"/>
    <cellStyle name="Normal 2 13" xfId="225"/>
    <cellStyle name="Normal 2 14" xfId="226"/>
    <cellStyle name="Normal 2 15" xfId="227"/>
    <cellStyle name="Normal 2 16" xfId="228"/>
    <cellStyle name="Normal 2 17" xfId="229"/>
    <cellStyle name="Normal 2 18" xfId="230"/>
    <cellStyle name="Normal 2 19" xfId="231"/>
    <cellStyle name="Normal 2 2" xfId="8"/>
    <cellStyle name="Normal 2 2 10" xfId="233"/>
    <cellStyle name="Normal 2 2 11" xfId="234"/>
    <cellStyle name="Normal 2 2 12" xfId="235"/>
    <cellStyle name="Normal 2 2 13" xfId="236"/>
    <cellStyle name="Normal 2 2 14" xfId="237"/>
    <cellStyle name="Normal 2 2 15" xfId="238"/>
    <cellStyle name="Normal 2 2 16" xfId="239"/>
    <cellStyle name="Normal 2 2 17" xfId="240"/>
    <cellStyle name="Normal 2 2 18" xfId="241"/>
    <cellStyle name="Normal 2 2 19" xfId="242"/>
    <cellStyle name="Normal 2 2 2" xfId="243"/>
    <cellStyle name="Normal 2 2 20" xfId="244"/>
    <cellStyle name="Normal 2 2 21" xfId="245"/>
    <cellStyle name="Normal 2 2 22" xfId="246"/>
    <cellStyle name="Normal 2 2 23" xfId="247"/>
    <cellStyle name="Normal 2 2 24" xfId="248"/>
    <cellStyle name="Normal 2 2 25" xfId="249"/>
    <cellStyle name="Normal 2 2 26" xfId="250"/>
    <cellStyle name="Normal 2 2 27" xfId="251"/>
    <cellStyle name="Normal 2 2 28" xfId="252"/>
    <cellStyle name="Normal 2 2 29" xfId="253"/>
    <cellStyle name="Normal 2 2 3" xfId="254"/>
    <cellStyle name="Normal 2 2 30" xfId="255"/>
    <cellStyle name="Normal 2 2 31" xfId="256"/>
    <cellStyle name="Normal 2 2 32" xfId="257"/>
    <cellStyle name="Normal 2 2 33" xfId="258"/>
    <cellStyle name="Normal 2 2 34" xfId="232"/>
    <cellStyle name="Normal 2 2 35" xfId="470"/>
    <cellStyle name="Normal 2 2 4" xfId="259"/>
    <cellStyle name="Normal 2 2 5" xfId="260"/>
    <cellStyle name="Normal 2 2 6" xfId="261"/>
    <cellStyle name="Normal 2 2 7" xfId="262"/>
    <cellStyle name="Normal 2 2 8" xfId="263"/>
    <cellStyle name="Normal 2 2 9" xfId="264"/>
    <cellStyle name="Normal 2 2_BU Staff Budget 2010-11 draft working file" xfId="265"/>
    <cellStyle name="Normal 2 20" xfId="266"/>
    <cellStyle name="Normal 2 21" xfId="267"/>
    <cellStyle name="Normal 2 22" xfId="268"/>
    <cellStyle name="Normal 2 23" xfId="269"/>
    <cellStyle name="Normal 2 23 2" xfId="13"/>
    <cellStyle name="Normal 2 24" xfId="270"/>
    <cellStyle name="Normal 2 25" xfId="271"/>
    <cellStyle name="Normal 2 26" xfId="468"/>
    <cellStyle name="Normal 2 27" xfId="535"/>
    <cellStyle name="Normal 2 28" xfId="549"/>
    <cellStyle name="Normal 2 29" xfId="552"/>
    <cellStyle name="Normal 2 3" xfId="7"/>
    <cellStyle name="Normal 2 3 10" xfId="272"/>
    <cellStyle name="Normal 2 3 11" xfId="273"/>
    <cellStyle name="Normal 2 3 12" xfId="274"/>
    <cellStyle name="Normal 2 3 13" xfId="275"/>
    <cellStyle name="Normal 2 3 14" xfId="276"/>
    <cellStyle name="Normal 2 3 15" xfId="277"/>
    <cellStyle name="Normal 2 3 16" xfId="278"/>
    <cellStyle name="Normal 2 3 17" xfId="279"/>
    <cellStyle name="Normal 2 3 18" xfId="280"/>
    <cellStyle name="Normal 2 3 19" xfId="281"/>
    <cellStyle name="Normal 2 3 2" xfId="282"/>
    <cellStyle name="Normal 2 3 20" xfId="283"/>
    <cellStyle name="Normal 2 3 21" xfId="284"/>
    <cellStyle name="Normal 2 3 22" xfId="285"/>
    <cellStyle name="Normal 2 3 23" xfId="286"/>
    <cellStyle name="Normal 2 3 24" xfId="287"/>
    <cellStyle name="Normal 2 3 25" xfId="288"/>
    <cellStyle name="Normal 2 3 26" xfId="289"/>
    <cellStyle name="Normal 2 3 27" xfId="290"/>
    <cellStyle name="Normal 2 3 28" xfId="291"/>
    <cellStyle name="Normal 2 3 29" xfId="292"/>
    <cellStyle name="Normal 2 3 3" xfId="293"/>
    <cellStyle name="Normal 2 3 30" xfId="294"/>
    <cellStyle name="Normal 2 3 31" xfId="295"/>
    <cellStyle name="Normal 2 3 32" xfId="296"/>
    <cellStyle name="Normal 2 3 33" xfId="297"/>
    <cellStyle name="Normal 2 3 34" xfId="298"/>
    <cellStyle name="Normal 2 3 4" xfId="299"/>
    <cellStyle name="Normal 2 3 5" xfId="300"/>
    <cellStyle name="Normal 2 3 6" xfId="301"/>
    <cellStyle name="Normal 2 3 7" xfId="302"/>
    <cellStyle name="Normal 2 3 8" xfId="303"/>
    <cellStyle name="Normal 2 3 9" xfId="304"/>
    <cellStyle name="Normal 2 4" xfId="305"/>
    <cellStyle name="Normal 2 5" xfId="306"/>
    <cellStyle name="Normal 2 6" xfId="307"/>
    <cellStyle name="Normal 2 7" xfId="308"/>
    <cellStyle name="Normal 2 8" xfId="309"/>
    <cellStyle name="Normal 2 9" xfId="310"/>
    <cellStyle name="Normal 2_BU Staff Budget 2010-11 draft working file" xfId="311"/>
    <cellStyle name="Normal 20" xfId="12"/>
    <cellStyle name="Normal 20 2" xfId="472"/>
    <cellStyle name="Normal 21" xfId="312"/>
    <cellStyle name="Normal 22" xfId="313"/>
    <cellStyle name="Normal 23" xfId="314"/>
    <cellStyle name="Normal 24" xfId="315"/>
    <cellStyle name="Normal 25" xfId="316"/>
    <cellStyle name="Normal 26" xfId="317"/>
    <cellStyle name="Normal 27" xfId="318"/>
    <cellStyle name="Normal 28" xfId="319"/>
    <cellStyle name="Normal 29" xfId="320"/>
    <cellStyle name="Normal 3" xfId="2"/>
    <cellStyle name="Normal 3 2" xfId="21"/>
    <cellStyle name="Normal 3 2 2" xfId="321"/>
    <cellStyle name="Normal 3 2 3" xfId="322"/>
    <cellStyle name="Normal 3 2 4" xfId="323"/>
    <cellStyle name="Normal 3 3" xfId="324"/>
    <cellStyle name="Normal 3 4" xfId="325"/>
    <cellStyle name="Normal 3_Data for budget 2010-11 Presentation" xfId="326"/>
    <cellStyle name="Normal 30" xfId="327"/>
    <cellStyle name="Normal 31" xfId="328"/>
    <cellStyle name="Normal 32" xfId="329"/>
    <cellStyle name="Normal 33" xfId="330"/>
    <cellStyle name="Normal 34" xfId="11"/>
    <cellStyle name="Normal 34 2" xfId="471"/>
    <cellStyle name="Normal 35" xfId="433"/>
    <cellStyle name="Normal 35 2" xfId="496"/>
    <cellStyle name="Normal 36" xfId="434"/>
    <cellStyle name="Normal 36 2" xfId="497"/>
    <cellStyle name="Normal 37" xfId="435"/>
    <cellStyle name="Normal 37 2" xfId="498"/>
    <cellStyle name="Normal 38" xfId="459"/>
    <cellStyle name="Normal 39" xfId="553"/>
    <cellStyle name="Normal 4" xfId="17"/>
    <cellStyle name="Normal 4 2" xfId="331"/>
    <cellStyle name="Normal 4 3" xfId="332"/>
    <cellStyle name="Normal 4_BU Staff Budget 2010-11 draft working file" xfId="333"/>
    <cellStyle name="Normal 40" xfId="548"/>
    <cellStyle name="Normal 41" xfId="557"/>
    <cellStyle name="Normal 42" xfId="564"/>
    <cellStyle name="Normal 43" xfId="560"/>
    <cellStyle name="Normal 5" xfId="334"/>
    <cellStyle name="Normal 6" xfId="10"/>
    <cellStyle name="Normal 7" xfId="335"/>
    <cellStyle name="Normal 8" xfId="336"/>
    <cellStyle name="Normal 8 2" xfId="337"/>
    <cellStyle name="Normal 8 3" xfId="338"/>
    <cellStyle name="Normal 9" xfId="339"/>
    <cellStyle name="Normal_IIP" xfId="3"/>
    <cellStyle name="Normal_p9" xfId="14"/>
    <cellStyle name="Normal_עותק של חשבון פיננסי - ספטמבר לוח עבודה שלי " xfId="4"/>
    <cellStyle name="Normalny_Staff 2002-03 Spzoo" xfId="340"/>
    <cellStyle name="Nota" xfId="341"/>
    <cellStyle name="Nota 2" xfId="342"/>
    <cellStyle name="Note" xfId="454"/>
    <cellStyle name="Obliczenia" xfId="343"/>
    <cellStyle name="Output" xfId="543"/>
    <cellStyle name="Output Amounts" xfId="344"/>
    <cellStyle name="Output Column Headings" xfId="345"/>
    <cellStyle name="Output Line Items" xfId="346"/>
    <cellStyle name="Output Report Heading" xfId="347"/>
    <cellStyle name="Output Report Title" xfId="348"/>
    <cellStyle name="Page Number" xfId="349"/>
    <cellStyle name="Percent" xfId="1" builtinId="5"/>
    <cellStyle name="Percent 10" xfId="350"/>
    <cellStyle name="Percent 11" xfId="351"/>
    <cellStyle name="Percent 12" xfId="521"/>
    <cellStyle name="Percent 2" xfId="9"/>
    <cellStyle name="Percent 2 2" xfId="353"/>
    <cellStyle name="Percent 2 3" xfId="354"/>
    <cellStyle name="Percent 2 3 2" xfId="355"/>
    <cellStyle name="Percent 2 4" xfId="356"/>
    <cellStyle name="Percent 2 5" xfId="357"/>
    <cellStyle name="Percent 2 6" xfId="352"/>
    <cellStyle name="Percent 3" xfId="358"/>
    <cellStyle name="Percent 3 2" xfId="359"/>
    <cellStyle name="Percent 4" xfId="360"/>
    <cellStyle name="Percent 4 2" xfId="361"/>
    <cellStyle name="Percent 5" xfId="362"/>
    <cellStyle name="Percent 5 2" xfId="363"/>
    <cellStyle name="Percent 6" xfId="364"/>
    <cellStyle name="Percent 7" xfId="365"/>
    <cellStyle name="Percent 8" xfId="366"/>
    <cellStyle name="Percent 9" xfId="367"/>
    <cellStyle name="Pourcentage 2" xfId="368"/>
    <cellStyle name="Saída" xfId="369"/>
    <cellStyle name="Saída 2" xfId="370"/>
    <cellStyle name="Standaard_~7434087" xfId="371"/>
    <cellStyle name="Suma" xfId="372"/>
    <cellStyle name="Table Head" xfId="373"/>
    <cellStyle name="Table Head Aligned" xfId="374"/>
    <cellStyle name="Table Head Blue" xfId="375"/>
    <cellStyle name="Table Head Green" xfId="376"/>
    <cellStyle name="Table Head_Val" xfId="377"/>
    <cellStyle name="Table Title" xfId="378"/>
    <cellStyle name="Table Units" xfId="379"/>
    <cellStyle name="Tekst objaśnienia" xfId="380"/>
    <cellStyle name="Tekst ostrzeżenia" xfId="381"/>
    <cellStyle name="Text_simple" xfId="382"/>
    <cellStyle name="Texto de Aviso" xfId="383"/>
    <cellStyle name="Texto de Aviso 2" xfId="384"/>
    <cellStyle name="Texto Explicativo" xfId="385"/>
    <cellStyle name="Texto Explicativo 2" xfId="386"/>
    <cellStyle name="Title" xfId="525"/>
    <cellStyle name="Título" xfId="387"/>
    <cellStyle name="Título 1" xfId="388"/>
    <cellStyle name="Título 1 2" xfId="389"/>
    <cellStyle name="Título 2" xfId="390"/>
    <cellStyle name="Título 2 2" xfId="391"/>
    <cellStyle name="Título 3" xfId="392"/>
    <cellStyle name="Título 3 2" xfId="393"/>
    <cellStyle name="Título 4" xfId="394"/>
    <cellStyle name="Título 4 2" xfId="395"/>
    <cellStyle name="Título 5" xfId="396"/>
    <cellStyle name="Total" xfId="531"/>
    <cellStyle name="Total 2" xfId="397"/>
    <cellStyle name="Total 2 2" xfId="398"/>
    <cellStyle name="Total 2_BU Staff Budget 2010-11 draft working file" xfId="399"/>
    <cellStyle name="Tytuł" xfId="400"/>
    <cellStyle name="Uwaga" xfId="401"/>
    <cellStyle name="Warning Text" xfId="461"/>
    <cellStyle name="Złe" xfId="402"/>
    <cellStyle name="אמה" xfId="403"/>
    <cellStyle name="הדגשה1 2" xfId="404"/>
    <cellStyle name="הדגשה2 2" xfId="405"/>
    <cellStyle name="הדגשה3 2" xfId="406"/>
    <cellStyle name="הדגשה4 2" xfId="407"/>
    <cellStyle name="הדגשה5 2" xfId="408"/>
    <cellStyle name="הדגשה6 2" xfId="409"/>
    <cellStyle name="הערה 2" xfId="410"/>
    <cellStyle name="חישוב 2" xfId="411"/>
    <cellStyle name="טוב 2" xfId="412"/>
    <cellStyle name="טקסט אזהרה 2" xfId="413"/>
    <cellStyle name="טקסט הסברי 2" xfId="414"/>
    <cellStyle name="ים" xfId="415"/>
    <cellStyle name="כותרת 1 2" xfId="416"/>
    <cellStyle name="כותרת 2 2" xfId="417"/>
    <cellStyle name="כותרת 3 2" xfId="418"/>
    <cellStyle name="כותרת 4 2" xfId="419"/>
    <cellStyle name="כותרת 5" xfId="420"/>
    <cellStyle name="ן מבחור" xfId="421"/>
    <cellStyle name="ניטראלי 2" xfId="422"/>
    <cellStyle name="סגנון 1" xfId="423"/>
    <cellStyle name="סה&quot;כ 2" xfId="424"/>
    <cellStyle name="פוח - מסלולים" xfId="425"/>
    <cellStyle name="פלט 2" xfId="426"/>
    <cellStyle name="קלט 2" xfId="427"/>
    <cellStyle name="רע 2" xfId="428"/>
    <cellStyle name="תא מסומן 2" xfId="429"/>
    <cellStyle name="תא מקושר 2" xfId="430"/>
    <cellStyle name="常规_Sheet1" xfId="431"/>
  </cellStyles>
  <dxfs count="25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0.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0.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0.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_ * #,##0.0_ ;_ * \-#,##0.0_ ;_ * &quot;-&quot;??_ ;_ @_ 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6666"/>
      <color rgb="FF177990"/>
      <color rgb="FF59BFCB"/>
      <color rgb="FF009999"/>
      <color rgb="FF67C0C9"/>
      <color rgb="FFAEDCE0"/>
      <color rgb="FF33CCCC"/>
      <color rgb="FF8BCED6"/>
      <color rgb="FF000000"/>
      <color rgb="FF00A3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7611111111111"/>
          <c:y val="0.12807691114671813"/>
          <c:w val="0.82950871646359514"/>
          <c:h val="0.7194146849142060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'נתונים ג''-1'!$A$3</c:f>
              <c:strCache>
                <c:ptCount val="1"/>
                <c:pt idx="0">
                  <c:v>השקעות ישירות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60-4D94-A3B6-012E3BF18294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5E3-4293-AEFF-FAE0F93226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'נתונים ג''-1'!$B$1:$L$1</c15:sqref>
                  </c15:fullRef>
                </c:ext>
              </c:extLst>
              <c:f>'נתונים ג''-1'!$C$1:$L$1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'נתונים ג''-1'!$B$3:$L$3</c15:sqref>
                  </c15:fullRef>
                </c:ext>
              </c:extLst>
              <c:f>'נתונים ג''-1'!$C$3:$L$3</c:f>
              <c:numCache>
                <c:formatCode>#,##0</c:formatCode>
                <c:ptCount val="10"/>
                <c:pt idx="0">
                  <c:v>72564.652000000002</c:v>
                </c:pt>
                <c:pt idx="1">
                  <c:v>77745.084000000003</c:v>
                </c:pt>
                <c:pt idx="2">
                  <c:v>79010.985000000001</c:v>
                </c:pt>
                <c:pt idx="3">
                  <c:v>84695.311000000002</c:v>
                </c:pt>
                <c:pt idx="4">
                  <c:v>94632.854000000007</c:v>
                </c:pt>
                <c:pt idx="5">
                  <c:v>101540.18</c:v>
                </c:pt>
                <c:pt idx="6">
                  <c:v>104878.863</c:v>
                </c:pt>
                <c:pt idx="7">
                  <c:v>105096.584</c:v>
                </c:pt>
                <c:pt idx="8">
                  <c:v>110209.469</c:v>
                </c:pt>
                <c:pt idx="9">
                  <c:v>117645.27099999999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B0-4900-A397-5B5ECA6A85EF}"/>
            </c:ext>
          </c:extLst>
        </c:ser>
        <c:ser>
          <c:idx val="2"/>
          <c:order val="1"/>
          <c:tx>
            <c:strRef>
              <c:f>'נתונים ג''-1'!$A$4</c:f>
              <c:strCache>
                <c:ptCount val="1"/>
                <c:pt idx="0">
                  <c:v>השקעות בתיק ניירות ערך למסחר</c:v>
                </c:pt>
              </c:strCache>
            </c:strRef>
          </c:tx>
          <c:spPr>
            <a:solidFill>
              <a:srgbClr val="28B6C7"/>
            </a:solidFill>
            <a:ln>
              <a:noFill/>
            </a:ln>
            <a:effectLst/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60-4D94-A3B6-012E3BF18294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5E3-4293-AEFF-FAE0F93226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'נתונים ג''-1'!$B$1:$L$1</c15:sqref>
                  </c15:fullRef>
                </c:ext>
              </c:extLst>
              <c:f>'נתונים ג''-1'!$C$1:$L$1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'נתונים ג''-1'!$B$4:$L$4</c15:sqref>
                  </c15:fullRef>
                </c:ext>
              </c:extLst>
              <c:f>'נתונים ג''-1'!$C$4:$L$4</c:f>
              <c:numCache>
                <c:formatCode>#,##0</c:formatCode>
                <c:ptCount val="10"/>
                <c:pt idx="0">
                  <c:v>76126.476999999999</c:v>
                </c:pt>
                <c:pt idx="1">
                  <c:v>95519.668000000005</c:v>
                </c:pt>
                <c:pt idx="2">
                  <c:v>106173.258</c:v>
                </c:pt>
                <c:pt idx="3">
                  <c:v>114080.897</c:v>
                </c:pt>
                <c:pt idx="4">
                  <c:v>119148.01</c:v>
                </c:pt>
                <c:pt idx="5">
                  <c:v>142990.21</c:v>
                </c:pt>
                <c:pt idx="6">
                  <c:v>141704.212</c:v>
                </c:pt>
                <c:pt idx="7">
                  <c:v>171245.432</c:v>
                </c:pt>
                <c:pt idx="8">
                  <c:v>213878.61799999999</c:v>
                </c:pt>
                <c:pt idx="9">
                  <c:v>255197.092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B0-4900-A397-5B5ECA6A85EF}"/>
            </c:ext>
          </c:extLst>
        </c:ser>
        <c:ser>
          <c:idx val="3"/>
          <c:order val="2"/>
          <c:tx>
            <c:strRef>
              <c:f>'נתונים ג''-1'!$A$5</c:f>
              <c:strCache>
                <c:ptCount val="1"/>
                <c:pt idx="0">
                  <c:v>השקעות אחרות*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60-4D94-A3B6-012E3BF18294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E3-4293-AEFF-FAE0F93226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'נתונים ג''-1'!$B$1:$L$1</c15:sqref>
                  </c15:fullRef>
                </c:ext>
              </c:extLst>
              <c:f>'נתונים ג''-1'!$C$1:$L$1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'נתונים ג''-1'!$B$8:$L$8</c15:sqref>
                  </c15:fullRef>
                </c:ext>
              </c:extLst>
              <c:f>'נתונים ג''-1'!$C$8:$L$8</c:f>
              <c:numCache>
                <c:formatCode>#,##0</c:formatCode>
                <c:ptCount val="10"/>
                <c:pt idx="0">
                  <c:v>53497</c:v>
                </c:pt>
                <c:pt idx="1">
                  <c:v>58792</c:v>
                </c:pt>
                <c:pt idx="2">
                  <c:v>63661</c:v>
                </c:pt>
                <c:pt idx="3">
                  <c:v>59258</c:v>
                </c:pt>
                <c:pt idx="4">
                  <c:v>63663</c:v>
                </c:pt>
                <c:pt idx="5">
                  <c:v>76441</c:v>
                </c:pt>
                <c:pt idx="6">
                  <c:v>77898</c:v>
                </c:pt>
                <c:pt idx="7">
                  <c:v>88287</c:v>
                </c:pt>
                <c:pt idx="8">
                  <c:v>101978</c:v>
                </c:pt>
                <c:pt idx="9">
                  <c:v>130219.25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B0-4900-A397-5B5ECA6A85EF}"/>
            </c:ext>
          </c:extLst>
        </c:ser>
        <c:ser>
          <c:idx val="4"/>
          <c:order val="3"/>
          <c:tx>
            <c:strRef>
              <c:f>'נתונים ג''-1'!$A$6</c:f>
              <c:strCache>
                <c:ptCount val="1"/>
                <c:pt idx="0">
                  <c:v>נכסי רזרבה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60-4D94-A3B6-012E3BF18294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E3-4293-AEFF-FAE0F93226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'נתונים ג''-1'!$B$1:$L$1</c15:sqref>
                  </c15:fullRef>
                </c:ext>
              </c:extLst>
              <c:f>'נתונים ג''-1'!$C$1:$L$1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'נתונים ג''-1'!$B$6:$L$6</c15:sqref>
                  </c15:fullRef>
                </c:ext>
              </c:extLst>
              <c:f>'נתונים ג''-1'!$C$6:$L$6</c:f>
              <c:numCache>
                <c:formatCode>#,##0</c:formatCode>
                <c:ptCount val="10"/>
                <c:pt idx="0">
                  <c:v>75905.558999999994</c:v>
                </c:pt>
                <c:pt idx="1">
                  <c:v>81789.758000000002</c:v>
                </c:pt>
                <c:pt idx="2">
                  <c:v>86101.168000000005</c:v>
                </c:pt>
                <c:pt idx="3">
                  <c:v>90574.784</c:v>
                </c:pt>
                <c:pt idx="4">
                  <c:v>98446.770999999993</c:v>
                </c:pt>
                <c:pt idx="5">
                  <c:v>113011.493</c:v>
                </c:pt>
                <c:pt idx="6">
                  <c:v>115279.44899999999</c:v>
                </c:pt>
                <c:pt idx="7">
                  <c:v>126014.202</c:v>
                </c:pt>
                <c:pt idx="8">
                  <c:v>173297.05300000001</c:v>
                </c:pt>
                <c:pt idx="9">
                  <c:v>212997.88500000001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B0-4900-A397-5B5ECA6A8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49102600"/>
        <c:axId val="649097024"/>
      </c:barChart>
      <c:catAx>
        <c:axId val="649102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49097024"/>
        <c:crosses val="autoZero"/>
        <c:auto val="1"/>
        <c:lblAlgn val="ctr"/>
        <c:lblOffset val="100"/>
        <c:noMultiLvlLbl val="0"/>
      </c:catAx>
      <c:valAx>
        <c:axId val="649097024"/>
        <c:scaling>
          <c:orientation val="minMax"/>
          <c:max val="800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49102600"/>
        <c:crosses val="autoZero"/>
        <c:crossBetween val="between"/>
        <c:majorUnit val="200000"/>
        <c:minorUnit val="10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751111111111111E-2"/>
          <c:y val="3.5277777777777776E-2"/>
          <c:w val="0.61228630821450392"/>
          <c:h val="0.30561088091017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42777777777781E-2"/>
          <c:y val="9.8276388888888885E-2"/>
          <c:w val="0.88052666666666668"/>
          <c:h val="0.699110648148148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'נתונים ג''-10'!$C$1</c:f>
              <c:strCache>
                <c:ptCount val="1"/>
                <c:pt idx="0">
                  <c:v>מניות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BD-47A9-B55C-6BCB1F8FE74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'נתונים ג''-10'!$A$2:$A$13</c15:sqref>
                  </c15:fullRef>
                </c:ext>
              </c:extLst>
              <c:f>'נתונים ג''-10'!$A$4:$A$13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'נתונים ג''-10'!$C$2:$C$13</c15:sqref>
                  </c15:fullRef>
                </c:ext>
              </c:extLst>
              <c:f>'נתונים ג''-10'!$C$4:$C$13</c:f>
              <c:numCache>
                <c:formatCode>#,##0</c:formatCode>
                <c:ptCount val="10"/>
                <c:pt idx="0">
                  <c:v>290</c:v>
                </c:pt>
                <c:pt idx="1">
                  <c:v>2712</c:v>
                </c:pt>
                <c:pt idx="2">
                  <c:v>3600</c:v>
                </c:pt>
                <c:pt idx="3">
                  <c:v>4521</c:v>
                </c:pt>
                <c:pt idx="4">
                  <c:v>3560</c:v>
                </c:pt>
                <c:pt idx="5">
                  <c:v>-3</c:v>
                </c:pt>
                <c:pt idx="6">
                  <c:v>-8380</c:v>
                </c:pt>
                <c:pt idx="7">
                  <c:v>-3170</c:v>
                </c:pt>
                <c:pt idx="8">
                  <c:v>-5603</c:v>
                </c:pt>
                <c:pt idx="9">
                  <c:v>10645.708000000001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8-47EC-93EC-A8EE70D784A3}"/>
            </c:ext>
          </c:extLst>
        </c:ser>
        <c:ser>
          <c:idx val="2"/>
          <c:order val="2"/>
          <c:tx>
            <c:strRef>
              <c:f>'נתונים ג''-10'!$D$1</c:f>
              <c:strCache>
                <c:ptCount val="1"/>
                <c:pt idx="0">
                  <c:v>אג"ח ( כולל מק"מ)</c:v>
                </c:pt>
              </c:strCache>
            </c:strRef>
          </c:tx>
          <c:spPr>
            <a:solidFill>
              <a:srgbClr val="28B6C7"/>
            </a:solidFill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BD-47A9-B55C-6BCB1F8FE74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'נתונים ג''-10'!$A$2:$A$13</c15:sqref>
                  </c15:fullRef>
                </c:ext>
              </c:extLst>
              <c:f>'נתונים ג''-10'!$A$4:$A$13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'נתונים ג''-10'!$D$2:$D$13</c15:sqref>
                  </c15:fullRef>
                </c:ext>
              </c:extLst>
              <c:f>'נתונים ג''-10'!$D$4:$D$13</c:f>
              <c:numCache>
                <c:formatCode>#,##0</c:formatCode>
                <c:ptCount val="10"/>
                <c:pt idx="0">
                  <c:v>-3246</c:v>
                </c:pt>
                <c:pt idx="1">
                  <c:v>-1011</c:v>
                </c:pt>
                <c:pt idx="2">
                  <c:v>5856</c:v>
                </c:pt>
                <c:pt idx="3">
                  <c:v>-1767</c:v>
                </c:pt>
                <c:pt idx="4" formatCode="General">
                  <c:v>-589</c:v>
                </c:pt>
                <c:pt idx="5">
                  <c:v>1951</c:v>
                </c:pt>
                <c:pt idx="6">
                  <c:v>5286</c:v>
                </c:pt>
                <c:pt idx="7">
                  <c:v>3145</c:v>
                </c:pt>
                <c:pt idx="8">
                  <c:v>24535</c:v>
                </c:pt>
                <c:pt idx="9">
                  <c:v>19975.102999999999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8-47EC-93EC-A8EE70D7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9942144"/>
        <c:axId val="159943680"/>
      </c:barChart>
      <c:lineChart>
        <c:grouping val="standard"/>
        <c:varyColors val="0"/>
        <c:ser>
          <c:idx val="0"/>
          <c:order val="0"/>
          <c:tx>
            <c:strRef>
              <c:f>'נתונים ג''-10'!$B$1</c:f>
              <c:strCache>
                <c:ptCount val="1"/>
                <c:pt idx="0">
                  <c:v>השקעות נטו בתיק ניירות ערך למסחר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006666"/>
              </a:solidFill>
              <a:ln>
                <a:noFill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'נתונים ג''-10'!$A$2:$A$13</c15:sqref>
                  </c15:fullRef>
                </c:ext>
              </c:extLst>
              <c:f>'נתונים ג''-10'!$A$4:$A$13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'נתונים ג''-10'!$B$2:$B$13</c15:sqref>
                  </c15:fullRef>
                </c:ext>
              </c:extLst>
              <c:f>'נתונים ג''-10'!$B$4:$B$13</c:f>
              <c:numCache>
                <c:formatCode>#,##0</c:formatCode>
                <c:ptCount val="10"/>
                <c:pt idx="0">
                  <c:v>-2958</c:v>
                </c:pt>
                <c:pt idx="1">
                  <c:v>1703</c:v>
                </c:pt>
                <c:pt idx="2">
                  <c:v>9456</c:v>
                </c:pt>
                <c:pt idx="3">
                  <c:v>2755</c:v>
                </c:pt>
                <c:pt idx="4">
                  <c:v>2972</c:v>
                </c:pt>
                <c:pt idx="5">
                  <c:v>1946</c:v>
                </c:pt>
                <c:pt idx="6">
                  <c:v>-3091</c:v>
                </c:pt>
                <c:pt idx="7" formatCode="General">
                  <c:v>-26</c:v>
                </c:pt>
                <c:pt idx="8">
                  <c:v>18932</c:v>
                </c:pt>
                <c:pt idx="9">
                  <c:v>30620.810999999998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88-47EC-93EC-A8EE70D7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42144"/>
        <c:axId val="159943680"/>
      </c:lineChart>
      <c:dateAx>
        <c:axId val="159942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noFill/>
          </a:ln>
        </c:spPr>
        <c:txPr>
          <a:bodyPr rot="-2700000" vert="horz"/>
          <a:lstStyle/>
          <a:p>
            <a:pPr algn="ctr">
              <a:defRPr/>
            </a:pPr>
            <a:endParaRPr lang="he-IL"/>
          </a:p>
        </c:txPr>
        <c:crossAx val="159943680"/>
        <c:crosses val="autoZero"/>
        <c:auto val="1"/>
        <c:lblOffset val="100"/>
        <c:baseTimeUnit val="years"/>
        <c:majorUnit val="1"/>
        <c:majorTimeUnit val="years"/>
        <c:minorUnit val="1"/>
        <c:minorTimeUnit val="months"/>
      </c:dateAx>
      <c:valAx>
        <c:axId val="159943680"/>
        <c:scaling>
          <c:orientation val="minMax"/>
          <c:max val="35000"/>
          <c:min val="-10000"/>
        </c:scaling>
        <c:delete val="0"/>
        <c:axPos val="l"/>
        <c:majorGridlines>
          <c:spPr>
            <a:ln w="9525">
              <a:noFill/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59942144"/>
        <c:crosses val="autoZero"/>
        <c:crossBetween val="between"/>
        <c:majorUnit val="5000"/>
        <c:dispUnits>
          <c:builtInUnit val="thousands"/>
        </c:dispUnits>
      </c:val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b"/>
      <c:legendEntry>
        <c:idx val="1"/>
        <c:txPr>
          <a:bodyPr/>
          <a:lstStyle/>
          <a:p>
            <a:pPr rtl="1">
              <a:defRPr/>
            </a:pPr>
            <a:endParaRPr lang="he-IL"/>
          </a:p>
        </c:txPr>
      </c:legendEntry>
      <c:layout>
        <c:manualLayout>
          <c:xMode val="edge"/>
          <c:yMode val="edge"/>
          <c:x val="5.9972222222222225E-2"/>
          <c:y val="0.1147351851851852"/>
          <c:w val="0.69732054911850772"/>
          <c:h val="0.22946576968737634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20388888888889"/>
          <c:y val="5.0925925925925923E-2"/>
          <c:w val="0.82762722222222218"/>
          <c:h val="0.8637343248760571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'נתונים ג''-11'!$B$1</c:f>
              <c:strCache>
                <c:ptCount val="1"/>
                <c:pt idx="0">
                  <c:v>אג"ח ממשלה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D5-4ED7-96B4-3D145AD4426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D5-4ED7-96B4-3D145AD4426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'נתונים ג''-11'!$A$2:$A$5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'נתונים ג''-11'!$B$2:$B$5</c:f>
              <c:numCache>
                <c:formatCode>#,##0</c:formatCode>
                <c:ptCount val="4"/>
                <c:pt idx="0">
                  <c:v>8057</c:v>
                </c:pt>
                <c:pt idx="1">
                  <c:v>-505</c:v>
                </c:pt>
                <c:pt idx="2">
                  <c:v>140</c:v>
                </c:pt>
                <c:pt idx="3">
                  <c:v>-1502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90-4973-A5CB-8ED9BFBE4F7E}"/>
            </c:ext>
          </c:extLst>
        </c:ser>
        <c:ser>
          <c:idx val="4"/>
          <c:order val="1"/>
          <c:tx>
            <c:strRef>
              <c:f>'נתונים ג''-11'!$C$1</c:f>
              <c:strCache>
                <c:ptCount val="1"/>
                <c:pt idx="0">
                  <c:v>אג"ח חברות</c:v>
                </c:pt>
              </c:strCache>
            </c:strRef>
          </c:tx>
          <c:spPr>
            <a:solidFill>
              <a:srgbClr val="28B6C7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D5-4ED7-96B4-3D145AD4426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D5-4ED7-96B4-3D145AD4426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D5-4ED7-96B4-3D145AD4426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'נתונים ג''-11'!$A$2:$A$5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'נתונים ג''-11'!$C$2:$C$5</c:f>
              <c:numCache>
                <c:formatCode>#,##0</c:formatCode>
                <c:ptCount val="4"/>
                <c:pt idx="0">
                  <c:v>-351</c:v>
                </c:pt>
                <c:pt idx="1">
                  <c:v>3034</c:v>
                </c:pt>
                <c:pt idx="2">
                  <c:v>5</c:v>
                </c:pt>
                <c:pt idx="3">
                  <c:v>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490-4973-A5CB-8ED9BFBE4F7E}"/>
            </c:ext>
          </c:extLst>
        </c:ser>
        <c:ser>
          <c:idx val="5"/>
          <c:order val="2"/>
          <c:tx>
            <c:strRef>
              <c:f>'נתונים ג''-11'!$D$1</c:f>
              <c:strCache>
                <c:ptCount val="1"/>
                <c:pt idx="0">
                  <c:v>מק"ם 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D5-4ED7-96B4-3D145AD4426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D5-4ED7-96B4-3D145AD4426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'נתונים ג''-11'!$A$2:$A$5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'נתונים ג''-11'!$D$2:$D$5</c:f>
              <c:numCache>
                <c:formatCode>#,##0</c:formatCode>
                <c:ptCount val="4"/>
                <c:pt idx="0">
                  <c:v>4393</c:v>
                </c:pt>
                <c:pt idx="1">
                  <c:v>540</c:v>
                </c:pt>
                <c:pt idx="2">
                  <c:v>479</c:v>
                </c:pt>
                <c:pt idx="3">
                  <c:v>5230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90-4973-A5CB-8ED9BFBE4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2243632"/>
        <c:axId val="482251504"/>
      </c:barChart>
      <c:catAx>
        <c:axId val="48224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he-IL"/>
          </a:p>
        </c:txPr>
        <c:crossAx val="482251504"/>
        <c:crosses val="autoZero"/>
        <c:auto val="1"/>
        <c:lblAlgn val="ctr"/>
        <c:lblOffset val="100"/>
        <c:noMultiLvlLbl val="0"/>
      </c:catAx>
      <c:valAx>
        <c:axId val="482251504"/>
        <c:scaling>
          <c:orientation val="minMax"/>
          <c:max val="10000"/>
          <c:min val="-1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he-IL"/>
          </a:p>
        </c:txPr>
        <c:crossAx val="482243632"/>
        <c:crosses val="autoZero"/>
        <c:crossBetween val="between"/>
        <c:dispUnits>
          <c:builtInUnit val="thousands"/>
        </c:dispUnits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0.26968055555555553"/>
          <c:y val="1.9129845488671662E-2"/>
          <c:w val="0.67955611111111103"/>
          <c:h val="0.1294110436164332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6222222222224"/>
          <c:y val="3.6774869980384768E-2"/>
          <c:w val="0.84332777777777779"/>
          <c:h val="0.76922962962962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'נתונים ג''-12'!$B$1</c:f>
              <c:strCache>
                <c:ptCount val="1"/>
                <c:pt idx="0">
                  <c:v>חברות סחירות בישראל</c:v>
                </c:pt>
              </c:strCache>
            </c:strRef>
          </c:tx>
          <c:spPr>
            <a:solidFill>
              <a:srgbClr val="59BFCB"/>
            </a:solidFill>
            <a:ln>
              <a:noFill/>
            </a:ln>
            <a:effectLst/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E-458D-A81F-60E71C78AB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ג''-12'!$A$2:$A$11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'נתונים ג''-12'!$B$2:$B$11</c:f>
              <c:numCache>
                <c:formatCode>#,##0</c:formatCode>
                <c:ptCount val="10"/>
                <c:pt idx="0">
                  <c:v>413</c:v>
                </c:pt>
                <c:pt idx="1">
                  <c:v>1577</c:v>
                </c:pt>
                <c:pt idx="2">
                  <c:v>1197</c:v>
                </c:pt>
                <c:pt idx="3">
                  <c:v>1686</c:v>
                </c:pt>
                <c:pt idx="4">
                  <c:v>-406</c:v>
                </c:pt>
                <c:pt idx="5">
                  <c:v>1574</c:v>
                </c:pt>
                <c:pt idx="6">
                  <c:v>-359</c:v>
                </c:pt>
                <c:pt idx="7">
                  <c:v>-381</c:v>
                </c:pt>
                <c:pt idx="8">
                  <c:v>-1422</c:v>
                </c:pt>
                <c:pt idx="9">
                  <c:v>4068.7080000000001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E-458D-A81F-60E71C78AB9F}"/>
            </c:ext>
          </c:extLst>
        </c:ser>
        <c:ser>
          <c:idx val="1"/>
          <c:order val="1"/>
          <c:tx>
            <c:strRef>
              <c:f>'נתונים ג''-12'!$C$1</c:f>
              <c:strCache>
                <c:ptCount val="1"/>
                <c:pt idx="0">
                  <c:v>חברות סחירות בחו"ל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E-458D-A81F-60E71C78AB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ג''-12'!$A$2:$A$11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'נתונים ג''-12'!$C$2:$C$11</c:f>
              <c:numCache>
                <c:formatCode>#,##0</c:formatCode>
                <c:ptCount val="10"/>
                <c:pt idx="0">
                  <c:v>-123</c:v>
                </c:pt>
                <c:pt idx="1">
                  <c:v>1135</c:v>
                </c:pt>
                <c:pt idx="2">
                  <c:v>2403</c:v>
                </c:pt>
                <c:pt idx="3">
                  <c:v>2835</c:v>
                </c:pt>
                <c:pt idx="4">
                  <c:v>3966</c:v>
                </c:pt>
                <c:pt idx="5">
                  <c:v>-1577</c:v>
                </c:pt>
                <c:pt idx="6">
                  <c:v>-8021</c:v>
                </c:pt>
                <c:pt idx="7">
                  <c:v>-2789</c:v>
                </c:pt>
                <c:pt idx="8">
                  <c:v>-4181</c:v>
                </c:pt>
                <c:pt idx="9">
                  <c:v>6577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9E-458D-A81F-60E71C78A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2243632"/>
        <c:axId val="482251504"/>
      </c:barChart>
      <c:catAx>
        <c:axId val="48224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482251504"/>
        <c:crosses val="autoZero"/>
        <c:auto val="1"/>
        <c:lblAlgn val="ctr"/>
        <c:lblOffset val="100"/>
        <c:noMultiLvlLbl val="0"/>
      </c:catAx>
      <c:valAx>
        <c:axId val="482251504"/>
        <c:scaling>
          <c:orientation val="minMax"/>
          <c:max val="10000"/>
          <c:min val="-1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48224363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1.8669907407407385E-2"/>
          <c:w val="0.62478388888888892"/>
          <c:h val="0.192263113925163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49722222222229E-2"/>
          <c:y val="4.5718139399241763E-2"/>
          <c:w val="0.90400027777777781"/>
          <c:h val="0.9265040828229804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'נתונים ג''-13'!$A$4</c:f>
              <c:strCache>
                <c:ptCount val="1"/>
                <c:pt idx="0">
                  <c:v>השקעה בהון חברות לא סחירות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E8B-45C4-B1B0-9EEE826D35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ג''-13'!$B$1:$K$1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'נתונים ג''-13'!$B$4:$K$4</c:f>
              <c:numCache>
                <c:formatCode>_ * #,##0_ ;_ * \-#,##0_ ;_ * "-"??_ ;_ @_ </c:formatCode>
                <c:ptCount val="10"/>
                <c:pt idx="0">
                  <c:v>4939</c:v>
                </c:pt>
                <c:pt idx="1">
                  <c:v>8218</c:v>
                </c:pt>
                <c:pt idx="2">
                  <c:v>7102</c:v>
                </c:pt>
                <c:pt idx="3">
                  <c:v>9097</c:v>
                </c:pt>
                <c:pt idx="4">
                  <c:v>10003</c:v>
                </c:pt>
                <c:pt idx="5">
                  <c:v>15844</c:v>
                </c:pt>
                <c:pt idx="6">
                  <c:v>19404</c:v>
                </c:pt>
                <c:pt idx="7">
                  <c:v>13973</c:v>
                </c:pt>
                <c:pt idx="8">
                  <c:v>23079</c:v>
                </c:pt>
                <c:pt idx="9">
                  <c:v>22480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B-45C4-B1B0-9EEE826D35A6}"/>
            </c:ext>
          </c:extLst>
        </c:ser>
        <c:ser>
          <c:idx val="1"/>
          <c:order val="2"/>
          <c:tx>
            <c:strRef>
              <c:f>'נתונים ג''-13'!$A$3</c:f>
              <c:strCache>
                <c:ptCount val="1"/>
                <c:pt idx="0">
                  <c:v>השקעה בהון חברות סחירות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E8B-45C4-B1B0-9EEE826D35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ג''-13'!$B$1:$K$1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'נתונים ג''-13'!$B$3:$K$3</c:f>
              <c:numCache>
                <c:formatCode>#,##0</c:formatCode>
                <c:ptCount val="10"/>
                <c:pt idx="0">
                  <c:v>828</c:v>
                </c:pt>
                <c:pt idx="1">
                  <c:v>1122</c:v>
                </c:pt>
                <c:pt idx="2">
                  <c:v>454</c:v>
                </c:pt>
                <c:pt idx="3">
                  <c:v>464</c:v>
                </c:pt>
                <c:pt idx="4">
                  <c:v>1260</c:v>
                </c:pt>
                <c:pt idx="5">
                  <c:v>368</c:v>
                </c:pt>
                <c:pt idx="6">
                  <c:v>2131</c:v>
                </c:pt>
                <c:pt idx="7">
                  <c:v>1407</c:v>
                </c:pt>
                <c:pt idx="8">
                  <c:v>982</c:v>
                </c:pt>
                <c:pt idx="9">
                  <c:v>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8B-45C4-B1B0-9EEE826D3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66134824"/>
        <c:axId val="866142696"/>
      </c:barChart>
      <c:lineChart>
        <c:grouping val="standard"/>
        <c:varyColors val="0"/>
        <c:ser>
          <c:idx val="0"/>
          <c:order val="0"/>
          <c:tx>
            <c:strRef>
              <c:f>'נתונים ג''-13'!$A$2</c:f>
              <c:strCache>
                <c:ptCount val="1"/>
                <c:pt idx="0">
                  <c:v>סך השקעה ישירה בהון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666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'נתונים ג''-13'!$B$1:$K$1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'נתונים ג''-13'!$B$2:$K$2</c:f>
              <c:numCache>
                <c:formatCode>#,##0</c:formatCode>
                <c:ptCount val="10"/>
                <c:pt idx="0">
                  <c:v>5767</c:v>
                </c:pt>
                <c:pt idx="1">
                  <c:v>9340</c:v>
                </c:pt>
                <c:pt idx="2">
                  <c:v>7556</c:v>
                </c:pt>
                <c:pt idx="3">
                  <c:v>9561</c:v>
                </c:pt>
                <c:pt idx="4">
                  <c:v>11263</c:v>
                </c:pt>
                <c:pt idx="5">
                  <c:v>16212</c:v>
                </c:pt>
                <c:pt idx="6">
                  <c:v>21535</c:v>
                </c:pt>
                <c:pt idx="7">
                  <c:v>15380</c:v>
                </c:pt>
                <c:pt idx="8">
                  <c:v>24061</c:v>
                </c:pt>
                <c:pt idx="9">
                  <c:v>28433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E8B-45C4-B1B0-9EEE826D3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134824"/>
        <c:axId val="866142696"/>
      </c:lineChart>
      <c:catAx>
        <c:axId val="86613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866142696"/>
        <c:crosses val="autoZero"/>
        <c:auto val="1"/>
        <c:lblAlgn val="ctr"/>
        <c:lblOffset val="100"/>
        <c:noMultiLvlLbl val="0"/>
      </c:catAx>
      <c:valAx>
        <c:axId val="866142696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86613482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0556211723534557E-2"/>
          <c:y val="3.2407407407407406E-2"/>
          <c:w val="0.62152182366093123"/>
          <c:h val="0.369559349635750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64260717410332E-2"/>
          <c:y val="4.5718139399241763E-2"/>
          <c:w val="0.93372462817147861"/>
          <c:h val="0.814938281229697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'נתונים ג''-14'!$A$3</c:f>
              <c:strCache>
                <c:ptCount val="1"/>
                <c:pt idx="0">
                  <c:v>סחירות בישראל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44-4617-9116-1BA233FA68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ג''-14'!$B$1:$K$1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'נתונים ג''-14'!$B$3:$K$3</c:f>
              <c:numCache>
                <c:formatCode>_ * #,##0_ ;_ * \-#,##0_ ;_ * "-"??_ ;_ @_ </c:formatCode>
                <c:ptCount val="10"/>
                <c:pt idx="0">
                  <c:v>406</c:v>
                </c:pt>
                <c:pt idx="1">
                  <c:v>745</c:v>
                </c:pt>
                <c:pt idx="2">
                  <c:v>218</c:v>
                </c:pt>
                <c:pt idx="3">
                  <c:v>737</c:v>
                </c:pt>
                <c:pt idx="4">
                  <c:v>465</c:v>
                </c:pt>
                <c:pt idx="5">
                  <c:v>822</c:v>
                </c:pt>
                <c:pt idx="6">
                  <c:v>2179</c:v>
                </c:pt>
                <c:pt idx="7">
                  <c:v>649</c:v>
                </c:pt>
                <c:pt idx="8">
                  <c:v>535</c:v>
                </c:pt>
                <c:pt idx="9">
                  <c:v>1299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4-4617-9116-1BA233FA68F5}"/>
            </c:ext>
          </c:extLst>
        </c:ser>
        <c:ser>
          <c:idx val="1"/>
          <c:order val="2"/>
          <c:tx>
            <c:strRef>
              <c:f>'נתונים ג''-14'!$A$4</c:f>
              <c:strCache>
                <c:ptCount val="1"/>
                <c:pt idx="0">
                  <c:v>סחירות בחו"ל</c:v>
                </c:pt>
              </c:strCache>
            </c:strRef>
          </c:tx>
          <c:spPr>
            <a:solidFill>
              <a:srgbClr val="67C0C9"/>
            </a:solidFill>
            <a:ln>
              <a:noFill/>
            </a:ln>
            <a:effectLst/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44-4617-9116-1BA233FA68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ג''-14'!$B$1:$K$1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'נתונים ג''-14'!$B$4:$K$4</c:f>
              <c:numCache>
                <c:formatCode>_ * #,##0_ ;_ * \-#,##0_ ;_ * "-"??_ ;_ @_ </c:formatCode>
                <c:ptCount val="10"/>
                <c:pt idx="0">
                  <c:v>422</c:v>
                </c:pt>
                <c:pt idx="1">
                  <c:v>377</c:v>
                </c:pt>
                <c:pt idx="2">
                  <c:v>236</c:v>
                </c:pt>
                <c:pt idx="3">
                  <c:v>-273</c:v>
                </c:pt>
                <c:pt idx="4">
                  <c:v>795</c:v>
                </c:pt>
                <c:pt idx="5">
                  <c:v>-454</c:v>
                </c:pt>
                <c:pt idx="6">
                  <c:v>-48</c:v>
                </c:pt>
                <c:pt idx="7">
                  <c:v>758</c:v>
                </c:pt>
                <c:pt idx="8">
                  <c:v>447</c:v>
                </c:pt>
                <c:pt idx="9">
                  <c:v>4654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4-4617-9116-1BA233FA6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66134824"/>
        <c:axId val="866142696"/>
      </c:barChart>
      <c:lineChart>
        <c:grouping val="standard"/>
        <c:varyColors val="0"/>
        <c:ser>
          <c:idx val="0"/>
          <c:order val="0"/>
          <c:tx>
            <c:strRef>
              <c:f>'נתונים ג''-14'!$A$2</c:f>
              <c:strCache>
                <c:ptCount val="1"/>
                <c:pt idx="0">
                  <c:v>השקעה בהון חברות סחירות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666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'נתונים ג''-14'!$B$1:$K$1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'נתונים ג''-14'!$B$2:$K$2</c:f>
              <c:numCache>
                <c:formatCode>_ * #,##0_ ;_ * \-#,##0_ ;_ * "-"??_ ;_ @_ </c:formatCode>
                <c:ptCount val="10"/>
                <c:pt idx="0">
                  <c:v>828</c:v>
                </c:pt>
                <c:pt idx="1">
                  <c:v>1122</c:v>
                </c:pt>
                <c:pt idx="2">
                  <c:v>454</c:v>
                </c:pt>
                <c:pt idx="3">
                  <c:v>464</c:v>
                </c:pt>
                <c:pt idx="4">
                  <c:v>1260</c:v>
                </c:pt>
                <c:pt idx="5">
                  <c:v>368</c:v>
                </c:pt>
                <c:pt idx="6">
                  <c:v>2131</c:v>
                </c:pt>
                <c:pt idx="7">
                  <c:v>1407</c:v>
                </c:pt>
                <c:pt idx="8">
                  <c:v>982</c:v>
                </c:pt>
                <c:pt idx="9">
                  <c:v>5953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44-4617-9116-1BA233FA6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134824"/>
        <c:axId val="866142696"/>
      </c:lineChart>
      <c:catAx>
        <c:axId val="86613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866142696"/>
        <c:crosses val="autoZero"/>
        <c:auto val="1"/>
        <c:lblAlgn val="ctr"/>
        <c:lblOffset val="100"/>
        <c:noMultiLvlLbl val="0"/>
      </c:catAx>
      <c:valAx>
        <c:axId val="866142696"/>
        <c:scaling>
          <c:orientation val="minMax"/>
          <c:max val="6500"/>
          <c:min val="-5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86613482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5247642655779144E-2"/>
          <c:y val="3.2407407407407406E-2"/>
          <c:w val="0.40547244094488194"/>
          <c:h val="0.329955389239711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38694444444446"/>
          <c:y val="0.22282638888888889"/>
          <c:w val="0.8065161111111111"/>
          <c:h val="0.5910847222222221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'נתונים ג''-15'!$B$1</c:f>
              <c:strCache>
                <c:ptCount val="1"/>
                <c:pt idx="0">
                  <c:v>יתרת ההתחייבויות במכשירי חוב (החוב החיצוני ברוטו)</c:v>
                </c:pt>
              </c:strCache>
            </c:strRef>
          </c:tx>
          <c:spPr>
            <a:solidFill>
              <a:srgbClr val="AEDCE0"/>
            </a:solidFill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C1-4153-8231-BF6BDB5F753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'נתונים ג''-15'!$A$3:$A$13</c15:sqref>
                  </c15:fullRef>
                </c:ext>
              </c:extLst>
              <c:f>'נתונים ג''-15'!$A$4:$A$13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'נתונים ג''-15'!$B$3:$B$13</c15:sqref>
                  </c15:fullRef>
                </c:ext>
              </c:extLst>
              <c:f>'נתונים ג''-15'!$B$4:$B$13</c:f>
              <c:numCache>
                <c:formatCode>#,##0</c:formatCode>
                <c:ptCount val="10"/>
                <c:pt idx="0">
                  <c:v>100468.09</c:v>
                </c:pt>
                <c:pt idx="1">
                  <c:v>99987.782999999996</c:v>
                </c:pt>
                <c:pt idx="2">
                  <c:v>94176.047000000006</c:v>
                </c:pt>
                <c:pt idx="3">
                  <c:v>85917.133999999991</c:v>
                </c:pt>
                <c:pt idx="4">
                  <c:v>87126.96100000001</c:v>
                </c:pt>
                <c:pt idx="5">
                  <c:v>90081.592000000004</c:v>
                </c:pt>
                <c:pt idx="6">
                  <c:v>94307.213000000003</c:v>
                </c:pt>
                <c:pt idx="7">
                  <c:v>103200</c:v>
                </c:pt>
                <c:pt idx="8">
                  <c:v>130408</c:v>
                </c:pt>
                <c:pt idx="9">
                  <c:v>160572.70199999999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F-4C7B-BFEC-DED5532F8375}"/>
            </c:ext>
          </c:extLst>
        </c:ser>
        <c:ser>
          <c:idx val="2"/>
          <c:order val="1"/>
          <c:tx>
            <c:strRef>
              <c:f>'נתונים ג''-15'!$C$1</c:f>
              <c:strCache>
                <c:ptCount val="1"/>
                <c:pt idx="0">
                  <c:v>תמ"ג שנתי </c:v>
                </c:pt>
              </c:strCache>
            </c:strRef>
          </c:tx>
          <c:spPr>
            <a:solidFill>
              <a:srgbClr val="59BFCB"/>
            </a:solidFill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C1-4153-8231-BF6BDB5F753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'נתונים ג''-15'!$A$3:$A$13</c15:sqref>
                  </c15:fullRef>
                </c:ext>
              </c:extLst>
              <c:f>'נתונים ג''-15'!$A$4:$A$13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'נתונים ג''-15'!$C$3:$C$13</c15:sqref>
                  </c15:fullRef>
                </c:ext>
              </c:extLst>
              <c:f>'נתונים ג''-15'!$C$4:$C$13</c:f>
              <c:numCache>
                <c:formatCode>#,##0</c:formatCode>
                <c:ptCount val="10"/>
                <c:pt idx="0">
                  <c:v>258278</c:v>
                </c:pt>
                <c:pt idx="1">
                  <c:v>294277.08875516319</c:v>
                </c:pt>
                <c:pt idx="2">
                  <c:v>310992.56632888649</c:v>
                </c:pt>
                <c:pt idx="3">
                  <c:v>300302.52716740768</c:v>
                </c:pt>
                <c:pt idx="4">
                  <c:v>318992.57716272917</c:v>
                </c:pt>
                <c:pt idx="5">
                  <c:v>355371.31073712639</c:v>
                </c:pt>
                <c:pt idx="6">
                  <c:v>373044.73910808802</c:v>
                </c:pt>
                <c:pt idx="7">
                  <c:v>397910.20145824185</c:v>
                </c:pt>
                <c:pt idx="8">
                  <c:v>407377.85511057923</c:v>
                </c:pt>
                <c:pt idx="9">
                  <c:v>477312.46608119743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AF-4C7B-BFEC-DED5532F8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0359552"/>
        <c:axId val="160361088"/>
      </c:barChart>
      <c:lineChart>
        <c:grouping val="standard"/>
        <c:varyColors val="0"/>
        <c:ser>
          <c:idx val="0"/>
          <c:order val="2"/>
          <c:tx>
            <c:strRef>
              <c:f>'נתונים ג''-15'!$D$1</c:f>
              <c:strCache>
                <c:ptCount val="1"/>
                <c:pt idx="0">
                  <c:v>יחס החוב החיצוני ברוטו לתמ"ג (הציר הימני)</c:v>
                </c:pt>
              </c:strCache>
            </c:strRef>
          </c:tx>
          <c:spPr>
            <a:ln>
              <a:solidFill>
                <a:srgbClr val="177990"/>
              </a:solidFill>
            </a:ln>
          </c:spPr>
          <c:marker>
            <c:symbol val="none"/>
          </c:marker>
          <c:dLbls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C1-4153-8231-BF6BDB5F753D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'נתונים ג''-15'!$A$3:$A$13</c15:sqref>
                  </c15:fullRef>
                </c:ext>
              </c:extLst>
              <c:f>'נתונים ג''-15'!$A$4:$A$13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'נתונים ג''-15'!$D$3:$D$13</c15:sqref>
                  </c15:fullRef>
                </c:ext>
              </c:extLst>
              <c:f>'נתונים ג''-15'!$D$4:$D$13</c:f>
              <c:numCache>
                <c:formatCode>_ * #,##0.0_ ;_ * \-#,##0.0_ ;_ * "-"??_ ;_ @_ </c:formatCode>
                <c:ptCount val="10"/>
                <c:pt idx="0">
                  <c:v>38.899205507244133</c:v>
                </c:pt>
                <c:pt idx="1">
                  <c:v>33.977426996768081</c:v>
                </c:pt>
                <c:pt idx="2">
                  <c:v>30.282410962969852</c:v>
                </c:pt>
                <c:pt idx="3">
                  <c:v>28.610193464041124</c:v>
                </c:pt>
                <c:pt idx="4">
                  <c:v>27.313162511475468</c:v>
                </c:pt>
                <c:pt idx="5">
                  <c:v>25.348583095565285</c:v>
                </c:pt>
                <c:pt idx="6">
                  <c:v>25.28040288826454</c:v>
                </c:pt>
                <c:pt idx="7">
                  <c:v>25.935499924806571</c:v>
                </c:pt>
                <c:pt idx="8">
                  <c:v>32.011558400640574</c:v>
                </c:pt>
                <c:pt idx="9">
                  <c:v>33.6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2D-4DEA-A2BE-B8B21AC4B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106592"/>
        <c:axId val="698104952"/>
      </c:lineChart>
      <c:catAx>
        <c:axId val="160359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/>
            </a:pPr>
            <a:endParaRPr lang="he-IL"/>
          </a:p>
        </c:txPr>
        <c:crossAx val="160361088"/>
        <c:crosses val="autoZero"/>
        <c:auto val="1"/>
        <c:lblAlgn val="ctr"/>
        <c:lblOffset val="100"/>
        <c:noMultiLvlLbl val="0"/>
      </c:catAx>
      <c:valAx>
        <c:axId val="160361088"/>
        <c:scaling>
          <c:orientation val="minMax"/>
          <c:max val="500000"/>
        </c:scaling>
        <c:delete val="0"/>
        <c:axPos val="l"/>
        <c:majorGridlines>
          <c:spPr>
            <a:ln w="9525">
              <a:noFill/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60359552"/>
        <c:crosses val="autoZero"/>
        <c:crossBetween val="between"/>
        <c:majorUnit val="100000"/>
        <c:dispUnits>
          <c:builtInUnit val="thousands"/>
        </c:dispUnits>
      </c:valAx>
      <c:valAx>
        <c:axId val="69810495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698106592"/>
        <c:crosses val="max"/>
        <c:crossBetween val="between"/>
      </c:valAx>
      <c:catAx>
        <c:axId val="69810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810495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9.8777777777777784E-2"/>
          <c:y val="8.89351851851852E-4"/>
          <c:w val="0.85305194444444443"/>
          <c:h val="0.22474027777777777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14444444444438E-2"/>
          <c:y val="0.23427314814814815"/>
          <c:w val="0.80948537089586148"/>
          <c:h val="0.5631138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v>עודף הנכסים על ההתחייבויות - הציר הימני</c:v>
          </c:tx>
          <c:spPr>
            <a:solidFill>
              <a:srgbClr val="59BFCB"/>
            </a:solidFill>
          </c:spPr>
          <c:invertIfNegative val="0"/>
          <c:dLbls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5D-4FC1-B802-B356E57D24E4}"/>
                </c:ext>
              </c:extLst>
            </c:dLbl>
            <c:dLbl>
              <c:idx val="19"/>
              <c:layout>
                <c:manualLayout>
                  <c:x val="-1.2935035758548312E-16"/>
                  <c:y val="2.31442987801405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5D-4FC1-B802-B356E57D24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ג''-16'!$A$3:$A$21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'נתונים ג''-16'!$B$3:$B$22</c:f>
              <c:numCache>
                <c:formatCode>#,##0</c:formatCode>
                <c:ptCount val="20"/>
                <c:pt idx="0">
                  <c:v>-20524.013999999996</c:v>
                </c:pt>
                <c:pt idx="1">
                  <c:v>-24671.262000000002</c:v>
                </c:pt>
                <c:pt idx="2">
                  <c:v>-20020.738000000012</c:v>
                </c:pt>
                <c:pt idx="3">
                  <c:v>-19141.928</c:v>
                </c:pt>
                <c:pt idx="4">
                  <c:v>4941.539999999979</c:v>
                </c:pt>
                <c:pt idx="5">
                  <c:v>4107.2280000000028</c:v>
                </c:pt>
                <c:pt idx="6">
                  <c:v>19653.42200000002</c:v>
                </c:pt>
                <c:pt idx="7">
                  <c:v>14699.296999999991</c:v>
                </c:pt>
                <c:pt idx="8">
                  <c:v>27225</c:v>
                </c:pt>
                <c:pt idx="9">
                  <c:v>46145</c:v>
                </c:pt>
                <c:pt idx="10">
                  <c:v>55368.915000000008</c:v>
                </c:pt>
                <c:pt idx="11">
                  <c:v>65347.238000000012</c:v>
                </c:pt>
                <c:pt idx="12">
                  <c:v>67665.622999999963</c:v>
                </c:pt>
                <c:pt idx="13">
                  <c:v>68284.454999999958</c:v>
                </c:pt>
                <c:pt idx="14">
                  <c:v>105525.39999999997</c:v>
                </c:pt>
                <c:pt idx="15">
                  <c:v>144442.72700000001</c:v>
                </c:pt>
                <c:pt idx="16">
                  <c:v>136097.05200000003</c:v>
                </c:pt>
                <c:pt idx="17">
                  <c:v>157511.77299999999</c:v>
                </c:pt>
                <c:pt idx="18">
                  <c:v>189790.435</c:v>
                </c:pt>
                <c:pt idx="19">
                  <c:v>178276.253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9-45B2-9A28-93A0CB977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9200000"/>
        <c:axId val="159193344"/>
      </c:barChart>
      <c:lineChart>
        <c:grouping val="standard"/>
        <c:varyColors val="0"/>
        <c:ser>
          <c:idx val="1"/>
          <c:order val="1"/>
          <c:tx>
            <c:v>סך התחייבויות המשק לחו"ל</c:v>
          </c:tx>
          <c:spPr>
            <a:ln w="25400">
              <a:solidFill>
                <a:srgbClr val="177990"/>
              </a:solidFill>
            </a:ln>
          </c:spPr>
          <c:marker>
            <c:symbol val="none"/>
          </c:marker>
          <c:cat>
            <c:numRef>
              <c:f>'נתונים ג''-16'!$A$3:$A$22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'נתונים ג''-16'!$C$3:$C$22</c:f>
              <c:numCache>
                <c:formatCode>#,##0</c:formatCode>
                <c:ptCount val="20"/>
                <c:pt idx="0">
                  <c:v>101799.59</c:v>
                </c:pt>
                <c:pt idx="1">
                  <c:v>117871.647</c:v>
                </c:pt>
                <c:pt idx="2">
                  <c:v>130599.78200000001</c:v>
                </c:pt>
                <c:pt idx="3">
                  <c:v>146364.16800000001</c:v>
                </c:pt>
                <c:pt idx="4">
                  <c:v>165205.87100000001</c:v>
                </c:pt>
                <c:pt idx="5">
                  <c:v>193654.39300000001</c:v>
                </c:pt>
                <c:pt idx="6">
                  <c:v>175077.07199999999</c:v>
                </c:pt>
                <c:pt idx="7">
                  <c:v>212428.6</c:v>
                </c:pt>
                <c:pt idx="8">
                  <c:v>232266</c:v>
                </c:pt>
                <c:pt idx="9">
                  <c:v>220484</c:v>
                </c:pt>
                <c:pt idx="10">
                  <c:v>222416.09</c:v>
                </c:pt>
                <c:pt idx="11">
                  <c:v>248496.783</c:v>
                </c:pt>
                <c:pt idx="12">
                  <c:v>267053.04700000002</c:v>
                </c:pt>
                <c:pt idx="13">
                  <c:v>279695.13400000002</c:v>
                </c:pt>
                <c:pt idx="14">
                  <c:v>269799.96100000001</c:v>
                </c:pt>
                <c:pt idx="15">
                  <c:v>289037.592</c:v>
                </c:pt>
                <c:pt idx="16">
                  <c:v>302301.21299999999</c:v>
                </c:pt>
                <c:pt idx="17">
                  <c:v>333297.91600000003</c:v>
                </c:pt>
                <c:pt idx="18">
                  <c:v>411008.18199999997</c:v>
                </c:pt>
                <c:pt idx="19">
                  <c:v>537353.53999999992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09-45B2-9A28-93A0CB977FD1}"/>
            </c:ext>
          </c:extLst>
        </c:ser>
        <c:ser>
          <c:idx val="2"/>
          <c:order val="2"/>
          <c:tx>
            <c:v>סך הנכסים של המשק בחו"ל</c:v>
          </c:tx>
          <c:spPr>
            <a:ln w="254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'נתונים ג''-16'!$A$3:$A$22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'נתונים ג''-16'!$D$3:$D$22</c:f>
              <c:numCache>
                <c:formatCode>#,##0</c:formatCode>
                <c:ptCount val="20"/>
                <c:pt idx="0">
                  <c:v>81275.576000000001</c:v>
                </c:pt>
                <c:pt idx="1">
                  <c:v>93200.384999999995</c:v>
                </c:pt>
                <c:pt idx="2">
                  <c:v>110579.04399999999</c:v>
                </c:pt>
                <c:pt idx="3">
                  <c:v>127222.24</c:v>
                </c:pt>
                <c:pt idx="4">
                  <c:v>170147.41099999999</c:v>
                </c:pt>
                <c:pt idx="5">
                  <c:v>197761.62100000001</c:v>
                </c:pt>
                <c:pt idx="6">
                  <c:v>194730.49400000001</c:v>
                </c:pt>
                <c:pt idx="7">
                  <c:v>227127.897</c:v>
                </c:pt>
                <c:pt idx="8">
                  <c:v>259491</c:v>
                </c:pt>
                <c:pt idx="9">
                  <c:v>266629</c:v>
                </c:pt>
                <c:pt idx="10">
                  <c:v>277785.005</c:v>
                </c:pt>
                <c:pt idx="11">
                  <c:v>313844.02100000001</c:v>
                </c:pt>
                <c:pt idx="12">
                  <c:v>334718.67</c:v>
                </c:pt>
                <c:pt idx="13">
                  <c:v>347979.58899999998</c:v>
                </c:pt>
                <c:pt idx="14">
                  <c:v>375325.36099999998</c:v>
                </c:pt>
                <c:pt idx="15">
                  <c:v>433480.31900000002</c:v>
                </c:pt>
                <c:pt idx="16">
                  <c:v>438398.26500000001</c:v>
                </c:pt>
                <c:pt idx="17">
                  <c:v>490809.68900000001</c:v>
                </c:pt>
                <c:pt idx="18">
                  <c:v>600798.61699999997</c:v>
                </c:pt>
                <c:pt idx="19">
                  <c:v>715629.79300000006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09-45B2-9A28-93A0CB977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84992"/>
        <c:axId val="159191040"/>
      </c:lineChart>
      <c:catAx>
        <c:axId val="16088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-4320000" vert="horz"/>
          <a:lstStyle/>
          <a:p>
            <a:pPr>
              <a:defRPr/>
            </a:pPr>
            <a:endParaRPr lang="he-IL"/>
          </a:p>
        </c:txPr>
        <c:crossAx val="1591910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9191040"/>
        <c:scaling>
          <c:orientation val="minMax"/>
          <c:max val="900000"/>
          <c:min val="-100000"/>
        </c:scaling>
        <c:delete val="0"/>
        <c:axPos val="l"/>
        <c:majorGridlines>
          <c:spPr>
            <a:ln w="6350">
              <a:noFill/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60884992"/>
        <c:crosses val="autoZero"/>
        <c:crossBetween val="between"/>
        <c:majorUnit val="200000"/>
        <c:dispUnits>
          <c:builtInUnit val="thousands"/>
        </c:dispUnits>
      </c:valAx>
      <c:valAx>
        <c:axId val="159193344"/>
        <c:scaling>
          <c:orientation val="minMax"/>
          <c:max val="200000"/>
          <c:min val="-50000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59200000"/>
        <c:crosses val="max"/>
        <c:crossBetween val="between"/>
        <c:majorUnit val="50000"/>
        <c:dispUnits>
          <c:builtInUnit val="thousands"/>
        </c:dispUnits>
      </c:valAx>
      <c:catAx>
        <c:axId val="159200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9193344"/>
        <c:crosses val="autoZero"/>
        <c:auto val="0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1.8005923882020654E-2"/>
          <c:y val="2.1369286202354197E-2"/>
          <c:w val="0.84685172135318376"/>
          <c:h val="0.22960150465979615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  <a:prstDash val="solid"/>
    </a:ln>
  </c:spPr>
  <c:txPr>
    <a:bodyPr/>
    <a:lstStyle/>
    <a:p>
      <a:pPr>
        <a:defRPr sz="1050" b="0" i="0" u="none" strike="noStrike" baseline="0">
          <a:solidFill>
            <a:schemeClr val="tx1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92499999999999E-2"/>
          <c:y val="0.13883148148148147"/>
          <c:w val="0.89744749999999984"/>
          <c:h val="0.71623703703703701"/>
        </c:manualLayout>
      </c:layout>
      <c:barChart>
        <c:barDir val="col"/>
        <c:grouping val="clustered"/>
        <c:varyColors val="0"/>
        <c:ser>
          <c:idx val="2"/>
          <c:order val="2"/>
          <c:tx>
            <c:v>החוב החיצוני נטו השלילי</c:v>
          </c:tx>
          <c:spPr>
            <a:solidFill>
              <a:srgbClr val="177990"/>
            </a:solidFill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68-41F3-8255-2E487E1D33E9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68-41F3-8255-2E487E1D33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ג''-17'!$A$4:$A$13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'נתונים ג''-17'!$D$4:$D$13</c:f>
              <c:numCache>
                <c:formatCode>0.0</c:formatCode>
                <c:ptCount val="10"/>
                <c:pt idx="0">
                  <c:v>70.273617999999999</c:v>
                </c:pt>
                <c:pt idx="1">
                  <c:v>84.104792999999987</c:v>
                </c:pt>
                <c:pt idx="2">
                  <c:v>103.09110899999999</c:v>
                </c:pt>
                <c:pt idx="3">
                  <c:v>122.16000700000005</c:v>
                </c:pt>
                <c:pt idx="4">
                  <c:v>134.14946900000001</c:v>
                </c:pt>
                <c:pt idx="5">
                  <c:v>164.16361499999999</c:v>
                </c:pt>
                <c:pt idx="6">
                  <c:v>156.35942599999998</c:v>
                </c:pt>
                <c:pt idx="7">
                  <c:v>170.25685999999999</c:v>
                </c:pt>
                <c:pt idx="8">
                  <c:v>202.45541299999996</c:v>
                </c:pt>
                <c:pt idx="9">
                  <c:v>230.49520699999999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9-4C38-8640-4F5637292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1275264"/>
        <c:axId val="161350784"/>
      </c:barChart>
      <c:lineChart>
        <c:grouping val="standard"/>
        <c:varyColors val="0"/>
        <c:ser>
          <c:idx val="1"/>
          <c:order val="0"/>
          <c:tx>
            <c:v>יתרת ההתחייבויות במכשירי חוב (החוב החיצוני ברוטו)</c:v>
          </c:tx>
          <c:spPr>
            <a:ln w="25400">
              <a:solidFill>
                <a:srgbClr val="59BFCB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-4.9388888888888892E-2"/>
                  <c:y val="-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68-41F3-8255-2E487E1D33E9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68-41F3-8255-2E487E1D33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ג''-17'!$A$4:$A$13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'נתונים ג''-17'!$B$4:$B$13</c:f>
              <c:numCache>
                <c:formatCode>0.0</c:formatCode>
                <c:ptCount val="10"/>
                <c:pt idx="0">
                  <c:v>100.46808999999999</c:v>
                </c:pt>
                <c:pt idx="1">
                  <c:v>99.987782999999993</c:v>
                </c:pt>
                <c:pt idx="2">
                  <c:v>94.176047000000011</c:v>
                </c:pt>
                <c:pt idx="3">
                  <c:v>85.91713399999999</c:v>
                </c:pt>
                <c:pt idx="4">
                  <c:v>87.126961000000009</c:v>
                </c:pt>
                <c:pt idx="5">
                  <c:v>90.081592000000001</c:v>
                </c:pt>
                <c:pt idx="6">
                  <c:v>94.307213000000004</c:v>
                </c:pt>
                <c:pt idx="7">
                  <c:v>103.199916</c:v>
                </c:pt>
                <c:pt idx="8">
                  <c:v>130.40818200000001</c:v>
                </c:pt>
                <c:pt idx="9">
                  <c:v>160.57270199999999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69-4C38-8640-4F5637292BB2}"/>
            </c:ext>
          </c:extLst>
        </c:ser>
        <c:ser>
          <c:idx val="0"/>
          <c:order val="1"/>
          <c:tx>
            <c:v>יתרת הנכסים במכשירי חוב</c:v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-4.9388888888888892E-2"/>
                  <c:y val="-5.38959823272846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68-41F3-8255-2E487E1D33E9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68-41F3-8255-2E487E1D33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ג''-17'!$A$4:$A$13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'נתונים ג''-17'!$C$4:$C$13</c:f>
              <c:numCache>
                <c:formatCode>0.0</c:formatCode>
                <c:ptCount val="10"/>
                <c:pt idx="0">
                  <c:v>170.74170799999999</c:v>
                </c:pt>
                <c:pt idx="1">
                  <c:v>184.09257599999998</c:v>
                </c:pt>
                <c:pt idx="2">
                  <c:v>197.267156</c:v>
                </c:pt>
                <c:pt idx="3">
                  <c:v>208.07714100000004</c:v>
                </c:pt>
                <c:pt idx="4">
                  <c:v>221.27643</c:v>
                </c:pt>
                <c:pt idx="5">
                  <c:v>254.24520699999999</c:v>
                </c:pt>
                <c:pt idx="6">
                  <c:v>250.666639</c:v>
                </c:pt>
                <c:pt idx="7">
                  <c:v>273.45677599999999</c:v>
                </c:pt>
                <c:pt idx="8">
                  <c:v>332.86359499999998</c:v>
                </c:pt>
                <c:pt idx="9">
                  <c:v>391.06790899999999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69-4C38-8640-4F5637292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75264"/>
        <c:axId val="161350784"/>
      </c:lineChart>
      <c:catAx>
        <c:axId val="161275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161350784"/>
        <c:crosses val="autoZero"/>
        <c:auto val="1"/>
        <c:lblAlgn val="ctr"/>
        <c:lblOffset val="100"/>
        <c:noMultiLvlLbl val="1"/>
      </c:catAx>
      <c:valAx>
        <c:axId val="161350784"/>
        <c:scaling>
          <c:orientation val="minMax"/>
          <c:max val="400"/>
          <c:min val="0"/>
        </c:scaling>
        <c:delete val="0"/>
        <c:axPos val="l"/>
        <c:majorGridlines>
          <c:spPr>
            <a:ln w="9525">
              <a:noFill/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61275264"/>
        <c:crosses val="autoZero"/>
        <c:crossBetween val="between"/>
        <c:majorUnit val="50"/>
      </c:val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3.7477499999999997E-2"/>
          <c:y val="3.3787499999999998E-2"/>
          <c:w val="0.85358111111111112"/>
          <c:h val="0.23629861111111111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77388888888888"/>
          <c:y val="0.1449101248707548"/>
          <c:w val="0.87092222222222226"/>
          <c:h val="0.7294305257297384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'נתונים ג''-18'!$A$2</c:f>
              <c:strCache>
                <c:ptCount val="1"/>
                <c:pt idx="0">
                  <c:v>מספר חברות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693-49B1-BD34-9F950DAFB140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693-49B1-BD34-9F950DAFB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ג''-18'!$B$1:$K$1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'נתונים ג''-18'!$B$2:$K$2</c:f>
              <c:numCache>
                <c:formatCode>General</c:formatCode>
                <c:ptCount val="10"/>
                <c:pt idx="0">
                  <c:v>83</c:v>
                </c:pt>
                <c:pt idx="1">
                  <c:v>84</c:v>
                </c:pt>
                <c:pt idx="2">
                  <c:v>100</c:v>
                </c:pt>
                <c:pt idx="3">
                  <c:v>99</c:v>
                </c:pt>
                <c:pt idx="4">
                  <c:v>95</c:v>
                </c:pt>
                <c:pt idx="5">
                  <c:v>94</c:v>
                </c:pt>
                <c:pt idx="6">
                  <c:v>90</c:v>
                </c:pt>
                <c:pt idx="7">
                  <c:v>82</c:v>
                </c:pt>
                <c:pt idx="8">
                  <c:v>84</c:v>
                </c:pt>
                <c:pt idx="9">
                  <c:v>93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11F-43B9-A7E0-196C2EB92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1186584"/>
        <c:axId val="592281576"/>
        <c:extLst/>
      </c:barChart>
      <c:dateAx>
        <c:axId val="44118658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592281576"/>
        <c:crosses val="autoZero"/>
        <c:auto val="0"/>
        <c:lblOffset val="100"/>
        <c:baseTimeUnit val="days"/>
      </c:dateAx>
      <c:valAx>
        <c:axId val="59228157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441186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'נתונים ג''-19'!$A$2</c:f>
              <c:strCache>
                <c:ptCount val="1"/>
                <c:pt idx="0">
                  <c:v>יתרת השקעה ישירה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8B1-4977-8421-24A55721F88E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B6-45FC-9DBA-4057072898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ג''-19'!$B$1:$K$1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'נתונים ג''-19'!$B$2:$K$2</c:f>
              <c:numCache>
                <c:formatCode>#,##0</c:formatCode>
                <c:ptCount val="10"/>
                <c:pt idx="0">
                  <c:v>3505</c:v>
                </c:pt>
                <c:pt idx="1">
                  <c:v>4439</c:v>
                </c:pt>
                <c:pt idx="2">
                  <c:v>5917</c:v>
                </c:pt>
                <c:pt idx="3">
                  <c:v>5507</c:v>
                </c:pt>
                <c:pt idx="4">
                  <c:v>4403</c:v>
                </c:pt>
                <c:pt idx="5">
                  <c:v>4246</c:v>
                </c:pt>
                <c:pt idx="6">
                  <c:v>3224</c:v>
                </c:pt>
                <c:pt idx="7">
                  <c:v>3911</c:v>
                </c:pt>
                <c:pt idx="8">
                  <c:v>4209</c:v>
                </c:pt>
                <c:pt idx="9">
                  <c:v>22746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6-4ADC-ACEC-C2DE1EE07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1186584"/>
        <c:axId val="592281576"/>
        <c:extLst/>
      </c:barChart>
      <c:dateAx>
        <c:axId val="44118658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592281576"/>
        <c:crosses val="autoZero"/>
        <c:auto val="0"/>
        <c:lblOffset val="100"/>
        <c:baseTimeUnit val="days"/>
      </c:dateAx>
      <c:valAx>
        <c:axId val="592281576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44118658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39166666666665E-2"/>
          <c:y val="8.1949999999999995E-2"/>
          <c:w val="0.89191750000000003"/>
          <c:h val="0.74032790421745232"/>
        </c:manualLayout>
      </c:layout>
      <c:lineChart>
        <c:grouping val="standard"/>
        <c:varyColors val="0"/>
        <c:ser>
          <c:idx val="2"/>
          <c:order val="0"/>
          <c:tx>
            <c:strRef>
              <c:f>'נתונים ג''-2'!$A$3</c:f>
              <c:strCache>
                <c:ptCount val="1"/>
                <c:pt idx="0">
                  <c:v>הון מניות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EF3-41C7-9D35-5B106DE01A8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F3-41C7-9D35-5B106DE01A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F3-41C7-9D35-5B106DE01A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F3-41C7-9D35-5B106DE01A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F3-41C7-9D35-5B106DE01A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F3-41C7-9D35-5B106DE01A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F3-41C7-9D35-5B106DE01A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8A-4919-828D-A20A846D6BDF}"/>
                </c:ext>
              </c:extLst>
            </c:dLbl>
            <c:dLbl>
              <c:idx val="8"/>
              <c:layout>
                <c:manualLayout>
                  <c:x val="-5.0621143447898587E-2"/>
                  <c:y val="-0.103959554481129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8A-4919-828D-A20A846D6BDF}"/>
                </c:ext>
              </c:extLst>
            </c:dLbl>
            <c:dLbl>
              <c:idx val="9"/>
              <c:layout>
                <c:manualLayout>
                  <c:x val="-1.5700503621469512E-2"/>
                  <c:y val="-3.3645726396661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EF3-41C7-9D35-5B106DE01A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'נתונים ג''-2'!$B$1:$L$1</c15:sqref>
                  </c15:fullRef>
                </c:ext>
              </c:extLst>
              <c:f>'נתונים ג''-2'!$C$1:$L$1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'נתונים ג''-2'!$B$3:$L$3</c15:sqref>
                  </c15:fullRef>
                </c:ext>
              </c:extLst>
              <c:f>'נתונים ג''-2'!$C$3:$L$3</c:f>
              <c:numCache>
                <c:formatCode>#,##0</c:formatCode>
                <c:ptCount val="10"/>
                <c:pt idx="0">
                  <c:v>41590.769</c:v>
                </c:pt>
                <c:pt idx="1">
                  <c:v>56166.195</c:v>
                </c:pt>
                <c:pt idx="2">
                  <c:v>60415.364000000001</c:v>
                </c:pt>
                <c:pt idx="3">
                  <c:v>60600.101000000002</c:v>
                </c:pt>
                <c:pt idx="4">
                  <c:v>61779.330999999998</c:v>
                </c:pt>
                <c:pt idx="5">
                  <c:v>78224.236000000004</c:v>
                </c:pt>
                <c:pt idx="6">
                  <c:v>77649.356</c:v>
                </c:pt>
                <c:pt idx="7">
                  <c:v>99678.210999999996</c:v>
                </c:pt>
                <c:pt idx="8">
                  <c:v>137799.32800000001</c:v>
                </c:pt>
                <c:pt idx="9">
                  <c:v>174296.23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'נתונים ג''-2'!$B$3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D8C8-4959-A040-62269362407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1A8A-4919-828D-A20A846D6BDF}"/>
            </c:ext>
          </c:extLst>
        </c:ser>
        <c:ser>
          <c:idx val="3"/>
          <c:order val="1"/>
          <c:tx>
            <c:strRef>
              <c:f>'נתונים ג''-2'!$A$4</c:f>
              <c:strCache>
                <c:ptCount val="1"/>
                <c:pt idx="0">
                  <c:v>אג"ח סחירות</c:v>
                </c:pt>
              </c:strCache>
            </c:strRef>
          </c:tx>
          <c:spPr>
            <a:ln w="28575" cap="rnd">
              <a:solidFill>
                <a:srgbClr val="17799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F3-41C7-9D35-5B106DE01A8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EF3-41C7-9D35-5B106DE01A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F3-41C7-9D35-5B106DE01A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F3-41C7-9D35-5B106DE01A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F3-41C7-9D35-5B106DE01A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F3-41C7-9D35-5B106DE01A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F3-41C7-9D35-5B106DE01A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8A-4919-828D-A20A846D6BDF}"/>
                </c:ext>
              </c:extLst>
            </c:dLbl>
            <c:dLbl>
              <c:idx val="8"/>
              <c:layout>
                <c:manualLayout>
                  <c:x val="-3.8311083226577121E-2"/>
                  <c:y val="5.2818933448135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A8A-4919-828D-A20A846D6BDF}"/>
                </c:ext>
              </c:extLst>
            </c:dLbl>
            <c:dLbl>
              <c:idx val="9"/>
              <c:layout>
                <c:manualLayout>
                  <c:x val="-1.5700503621469512E-2"/>
                  <c:y val="5.0468589594992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EF3-41C7-9D35-5B106DE01A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'נתונים ג''-2'!$B$1:$L$1</c15:sqref>
                  </c15:fullRef>
                </c:ext>
              </c:extLst>
              <c:f>'נתונים ג''-2'!$C$1:$L$1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'נתונים ג''-2'!$B$4:$L$4</c15:sqref>
                  </c15:fullRef>
                </c:ext>
              </c:extLst>
              <c:f>'נתונים ג''-2'!$C$4:$L$4</c:f>
              <c:numCache>
                <c:formatCode>#,##0</c:formatCode>
                <c:ptCount val="10"/>
                <c:pt idx="0">
                  <c:v>34535.707999999999</c:v>
                </c:pt>
                <c:pt idx="1">
                  <c:v>39353.472999999998</c:v>
                </c:pt>
                <c:pt idx="2">
                  <c:v>45757.894</c:v>
                </c:pt>
                <c:pt idx="3">
                  <c:v>53480.796000000002</c:v>
                </c:pt>
                <c:pt idx="4">
                  <c:v>57368.678999999996</c:v>
                </c:pt>
                <c:pt idx="5">
                  <c:v>64765.974000000002</c:v>
                </c:pt>
                <c:pt idx="6">
                  <c:v>64054.856</c:v>
                </c:pt>
                <c:pt idx="7">
                  <c:v>71567.221000000005</c:v>
                </c:pt>
                <c:pt idx="8">
                  <c:v>76079.289999999994</c:v>
                </c:pt>
                <c:pt idx="9">
                  <c:v>80900.861999999994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'נתונים ג''-2'!$B$4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D8C8-4959-A040-62269362407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1A8A-4919-828D-A20A846D6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0314408"/>
        <c:axId val="660312768"/>
        <c:extLst/>
      </c:lineChart>
      <c:catAx>
        <c:axId val="66031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60312768"/>
        <c:crosses val="autoZero"/>
        <c:auto val="1"/>
        <c:lblAlgn val="ctr"/>
        <c:lblOffset val="100"/>
        <c:noMultiLvlLbl val="0"/>
      </c:catAx>
      <c:valAx>
        <c:axId val="660312768"/>
        <c:scaling>
          <c:orientation val="minMax"/>
          <c:max val="180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60314408"/>
        <c:crosses val="autoZero"/>
        <c:crossBetween val="between"/>
        <c:majorUnit val="4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986111111111104E-2"/>
          <c:y val="1.9498148148148146E-2"/>
          <c:w val="0.55176797385349219"/>
          <c:h val="0.153490740740740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11637136042095"/>
          <c:y val="0.13881072786244897"/>
          <c:w val="0.85899301495117342"/>
          <c:h val="0.65820156012043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'נתונים ג''-20 '!$A$3</c:f>
              <c:strCache>
                <c:ptCount val="1"/>
                <c:pt idx="0">
                  <c:v>חברות הגדולות*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7F-409A-A7D0-E2AD23ADD296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ג''-20 '!$B$1:$K$1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'נתונים ג''-20 '!$B$3:$K$3</c:f>
              <c:numCache>
                <c:formatCode>#,##0</c:formatCode>
                <c:ptCount val="10"/>
                <c:pt idx="0">
                  <c:v>40126</c:v>
                </c:pt>
                <c:pt idx="1">
                  <c:v>49602</c:v>
                </c:pt>
                <c:pt idx="2">
                  <c:v>64305</c:v>
                </c:pt>
                <c:pt idx="3">
                  <c:v>73021</c:v>
                </c:pt>
                <c:pt idx="4">
                  <c:v>56485</c:v>
                </c:pt>
                <c:pt idx="5">
                  <c:v>47192</c:v>
                </c:pt>
                <c:pt idx="6">
                  <c:v>45452</c:v>
                </c:pt>
                <c:pt idx="7">
                  <c:v>46368</c:v>
                </c:pt>
                <c:pt idx="8">
                  <c:v>70388</c:v>
                </c:pt>
                <c:pt idx="9">
                  <c:v>74190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F-409A-A7D0-E2AD23ADD296}"/>
            </c:ext>
          </c:extLst>
        </c:ser>
        <c:ser>
          <c:idx val="1"/>
          <c:order val="1"/>
          <c:tx>
            <c:strRef>
              <c:f>'נתונים ג''-20 '!$A$4</c:f>
              <c:strCache>
                <c:ptCount val="1"/>
                <c:pt idx="0">
                  <c:v>יתר החברות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dLbls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7F-409A-A7D0-E2AD23ADD2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ג''-20 '!$B$1:$K$1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'נתונים ג''-20 '!$B$4:$K$4</c:f>
              <c:numCache>
                <c:formatCode>#,##0</c:formatCode>
                <c:ptCount val="10"/>
                <c:pt idx="0">
                  <c:v>4652</c:v>
                </c:pt>
                <c:pt idx="1">
                  <c:v>7802</c:v>
                </c:pt>
                <c:pt idx="2">
                  <c:v>9685</c:v>
                </c:pt>
                <c:pt idx="3">
                  <c:v>9188</c:v>
                </c:pt>
                <c:pt idx="4">
                  <c:v>10195</c:v>
                </c:pt>
                <c:pt idx="5">
                  <c:v>13330</c:v>
                </c:pt>
                <c:pt idx="6">
                  <c:v>8767</c:v>
                </c:pt>
                <c:pt idx="7">
                  <c:v>9424</c:v>
                </c:pt>
                <c:pt idx="8">
                  <c:v>13347</c:v>
                </c:pt>
                <c:pt idx="9">
                  <c:v>38520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7F-409A-A7D0-E2AD23ADD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41186584"/>
        <c:axId val="592281576"/>
        <c:extLst/>
      </c:barChart>
      <c:lineChart>
        <c:grouping val="stacked"/>
        <c:varyColors val="0"/>
        <c:ser>
          <c:idx val="2"/>
          <c:order val="2"/>
          <c:tx>
            <c:strRef>
              <c:f>'נתונים ג''-20 '!$A$2</c:f>
              <c:strCache>
                <c:ptCount val="1"/>
                <c:pt idx="0">
                  <c:v>יתרת השקעות בתיק ניירות ערך למסחר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6666"/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4.1457797794927281E-2"/>
                  <c:y val="-5.5436507936507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C9-4FA4-8A93-6D036116BAD7}"/>
                </c:ext>
              </c:extLst>
            </c:dLbl>
            <c:dLbl>
              <c:idx val="9"/>
              <c:layout>
                <c:manualLayout>
                  <c:x val="-5.4214043270289641E-2"/>
                  <c:y val="-4.5357142857142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C9-4FA4-8A93-6D036116BA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ג''-20 '!$B$1:$K$1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'נתונים ג''-20 '!$B$2:$K$2</c:f>
              <c:numCache>
                <c:formatCode>#,##0</c:formatCode>
                <c:ptCount val="10"/>
                <c:pt idx="0">
                  <c:v>44778</c:v>
                </c:pt>
                <c:pt idx="1">
                  <c:v>57404</c:v>
                </c:pt>
                <c:pt idx="2">
                  <c:v>73990</c:v>
                </c:pt>
                <c:pt idx="3">
                  <c:v>82209</c:v>
                </c:pt>
                <c:pt idx="4">
                  <c:v>66680</c:v>
                </c:pt>
                <c:pt idx="5">
                  <c:v>60522</c:v>
                </c:pt>
                <c:pt idx="6">
                  <c:v>54219</c:v>
                </c:pt>
                <c:pt idx="7">
                  <c:v>55792</c:v>
                </c:pt>
                <c:pt idx="8">
                  <c:v>83735</c:v>
                </c:pt>
                <c:pt idx="9">
                  <c:v>112710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C9-4FA4-8A93-6D036116B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186584"/>
        <c:axId val="592281576"/>
      </c:lineChart>
      <c:dateAx>
        <c:axId val="44118658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592281576"/>
        <c:crosses val="autoZero"/>
        <c:auto val="0"/>
        <c:lblOffset val="100"/>
        <c:baseTimeUnit val="days"/>
      </c:dateAx>
      <c:valAx>
        <c:axId val="592281576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44118658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7780277777777782E-2"/>
          <c:y val="7.0961066741068515E-4"/>
          <c:w val="0.69701583333333328"/>
          <c:h val="0.2430313492063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1330860011449205"/>
              <c:y val="-9.985137485803312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2624037531053015"/>
                  <c:h val="0.2231309155724667"/>
                </c:manualLayout>
              </c15:layout>
            </c:ext>
          </c:extLst>
        </c:dLbl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22529264748369884"/>
              <c:y val="1.450629686253700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6479981612533551"/>
              <c:y val="0.1028106285592384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6112147859489592"/>
              <c:y val="-2.139164497565106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1.3180816888973858E-2"/>
              <c:y val="3.941467655667310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8.7970118218950469E-2"/>
              <c:y val="-8.757076549159661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6.2446957914851628E-3"/>
              <c:y val="-2.121290629925773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009999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rgbClr val="009999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22529264748369884"/>
              <c:y val="1.450629686253700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rgbClr val="177990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6112147859489592"/>
              <c:y val="-2.139164497565106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rgbClr val="59BFCB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1330860011449205"/>
              <c:y val="-9.985137485803312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2624037531053015"/>
                  <c:h val="0.2231309155724667"/>
                </c:manualLayout>
              </c15:layout>
            </c:ext>
          </c:extLst>
        </c:dLbl>
      </c:pivotFmt>
      <c:pivotFmt>
        <c:idx val="27"/>
        <c:spPr>
          <a:solidFill>
            <a:srgbClr val="006666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1.3180816888973858E-2"/>
              <c:y val="3.941467655667310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rgbClr val="33CCCC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8.7970118218950469E-2"/>
              <c:y val="-8.757076549159661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rgbClr val="8BCED6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6479981612533551"/>
              <c:y val="0.1028106285592384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rgbClr val="009999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6.2446957914851628E-3"/>
              <c:y val="-2.121290629925773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31386472222222223"/>
          <c:y val="0.24575833333333333"/>
          <c:w val="0.4020475"/>
          <c:h val="0.67007916666666667"/>
        </c:manualLayout>
      </c:layout>
      <c:pieChart>
        <c:varyColors val="1"/>
        <c:ser>
          <c:idx val="0"/>
          <c:order val="0"/>
          <c:spPr>
            <a:solidFill>
              <a:srgbClr val="009999"/>
            </a:solidFill>
          </c:spPr>
          <c:dPt>
            <c:idx val="0"/>
            <c:bubble3D val="0"/>
            <c:spPr>
              <a:solidFill>
                <a:srgbClr val="0099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B7-4355-B3F7-997DAEE26633}"/>
              </c:ext>
            </c:extLst>
          </c:dPt>
          <c:dPt>
            <c:idx val="1"/>
            <c:bubble3D val="0"/>
            <c:spPr>
              <a:solidFill>
                <a:srgbClr val="17799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B7-4355-B3F7-997DAEE26633}"/>
              </c:ext>
            </c:extLst>
          </c:dPt>
          <c:dPt>
            <c:idx val="2"/>
            <c:bubble3D val="0"/>
            <c:spPr>
              <a:solidFill>
                <a:srgbClr val="59BFC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AB7-4355-B3F7-997DAEE26633}"/>
              </c:ext>
            </c:extLst>
          </c:dPt>
          <c:dPt>
            <c:idx val="3"/>
            <c:bubble3D val="0"/>
            <c:spPr>
              <a:solidFill>
                <a:srgbClr val="0066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AB7-4355-B3F7-997DAEE26633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AB7-4355-B3F7-997DAEE26633}"/>
              </c:ext>
            </c:extLst>
          </c:dPt>
          <c:dLbls>
            <c:dLbl>
              <c:idx val="0"/>
              <c:layout>
                <c:manualLayout>
                  <c:x val="-0.14335771426790986"/>
                  <c:y val="-0.105235017367981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B7-4355-B3F7-997DAEE26633}"/>
                </c:ext>
              </c:extLst>
            </c:dLbl>
            <c:dLbl>
              <c:idx val="1"/>
              <c:layout>
                <c:manualLayout>
                  <c:x val="-1.3888888895356408E-7"/>
                  <c:y val="-0.108981018518518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6969410884957816"/>
                      <c:h val="0.175341863430506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AB7-4355-B3F7-997DAEE26633}"/>
                </c:ext>
              </c:extLst>
            </c:dLbl>
            <c:dLbl>
              <c:idx val="2"/>
              <c:layout>
                <c:manualLayout>
                  <c:x val="-6.0179013571795429E-4"/>
                  <c:y val="-4.12532766492254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011305555555557"/>
                      <c:h val="0.233242592592592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AB7-4355-B3F7-997DAEE26633}"/>
                </c:ext>
              </c:extLst>
            </c:dLbl>
            <c:dLbl>
              <c:idx val="3"/>
              <c:layout>
                <c:manualLayout>
                  <c:x val="6.125416666666667E-3"/>
                  <c:y val="0.151951157407407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5721107034638"/>
                      <c:h val="0.207953216374268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AB7-4355-B3F7-997DAEE26633}"/>
                </c:ext>
              </c:extLst>
            </c:dLbl>
            <c:dLbl>
              <c:idx val="4"/>
              <c:layout>
                <c:manualLayout>
                  <c:x val="4.3691666666665369E-3"/>
                  <c:y val="-4.595370370370370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AB7-4355-B3F7-997DAEE266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'נתונים ג''-21 '!$A$2:$A$7</c15:sqref>
                  </c15:fullRef>
                </c:ext>
              </c:extLst>
              <c:f>'נתונים ג''-21 '!$A$2:$A$6</c:f>
              <c:strCache>
                <c:ptCount val="5"/>
                <c:pt idx="0">
                  <c:v>מידע ותקשורת</c:v>
                </c:pt>
                <c:pt idx="1">
                  <c:v>פעילות מקצועית, מדעית וטכנית</c:v>
                </c:pt>
                <c:pt idx="2">
                  <c:v>פעילות פיננסית וביטוח</c:v>
                </c:pt>
                <c:pt idx="3">
                  <c:v>תחבורה ואחסון</c:v>
                </c:pt>
                <c:pt idx="4">
                  <c:v>תעשייה וחרושת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'נתונים ג''-21 '!$B$2:$B$7</c15:sqref>
                  </c15:fullRef>
                </c:ext>
              </c:extLst>
              <c:f>'נתונים ג''-21 '!$B$2:$B$6</c:f>
              <c:numCache>
                <c:formatCode>#,##0</c:formatCode>
                <c:ptCount val="5"/>
                <c:pt idx="0">
                  <c:v>67579.336668611999</c:v>
                </c:pt>
                <c:pt idx="1">
                  <c:v>14587.444044151</c:v>
                </c:pt>
                <c:pt idx="2">
                  <c:v>4806.3651410800003</c:v>
                </c:pt>
                <c:pt idx="3">
                  <c:v>4856.9550498799999</c:v>
                </c:pt>
                <c:pt idx="4">
                  <c:v>20879.817588100006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'נתונים ג''-21 '!$B$7</c15:sqref>
                  <c15:spPr xmlns:c15="http://schemas.microsoft.com/office/drawing/2012/chart">
                    <a:solidFill>
                      <a:srgbClr val="009999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4"/>
                    <c:layout>
                      <c:manualLayout>
                        <c:x val="0.12075527777777778"/>
                        <c:y val="4.491574074074071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55D9-4E0B-879A-65E9D8F5D03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E-EAB7-4355-B3F7-997DAEE26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53149606299213E-2"/>
          <c:y val="5.0925925925925923E-2"/>
          <c:w val="0.91705796150481189"/>
          <c:h val="0.844637649460484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'נתונים ג''-3'!$A$2</c:f>
              <c:strCache>
                <c:ptCount val="1"/>
                <c:pt idx="0">
                  <c:v>השקעות-מניות</c:v>
                </c:pt>
              </c:strCache>
            </c:strRef>
          </c:tx>
          <c:spPr>
            <a:solidFill>
              <a:srgbClr val="67C0C9"/>
            </a:solidFill>
            <a:ln>
              <a:noFill/>
            </a:ln>
            <a:effectLst/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AB-4BC5-92BD-97FEB8202E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'נתונים ג''-3'!$B$1:$L$1</c15:sqref>
                  </c15:fullRef>
                </c:ext>
              </c:extLst>
              <c:f>'נתונים ג''-3'!$C$1:$L$1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'נתונים ג''-3'!$B$2:$L$2</c15:sqref>
                  </c15:fullRef>
                </c:ext>
              </c:extLst>
              <c:f>'נתונים ג''-3'!$C$2:$L$2</c:f>
              <c:numCache>
                <c:formatCode>#,##0</c:formatCode>
                <c:ptCount val="10"/>
                <c:pt idx="0">
                  <c:v>3932.3150000000001</c:v>
                </c:pt>
                <c:pt idx="1">
                  <c:v>5940.009</c:v>
                </c:pt>
                <c:pt idx="2">
                  <c:v>3053.8139999999999</c:v>
                </c:pt>
                <c:pt idx="3">
                  <c:v>1521.769</c:v>
                </c:pt>
                <c:pt idx="4">
                  <c:v>-753.85500000000002</c:v>
                </c:pt>
                <c:pt idx="5">
                  <c:v>-163.494</c:v>
                </c:pt>
                <c:pt idx="6">
                  <c:v>7002.4350000000004</c:v>
                </c:pt>
                <c:pt idx="7">
                  <c:v>2915.7339999999999</c:v>
                </c:pt>
                <c:pt idx="8">
                  <c:v>15948</c:v>
                </c:pt>
                <c:pt idx="9">
                  <c:v>14657.223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A-4355-9ED5-5E3748B99CE1}"/>
            </c:ext>
          </c:extLst>
        </c:ser>
        <c:ser>
          <c:idx val="1"/>
          <c:order val="1"/>
          <c:tx>
            <c:strRef>
              <c:f>'נתונים ג''-3'!$A$3</c:f>
              <c:strCache>
                <c:ptCount val="1"/>
                <c:pt idx="0">
                  <c:v>שינויי מחיר-מניות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AB-4BC5-92BD-97FEB8202E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'נתונים ג''-3'!$B$1:$L$1</c15:sqref>
                  </c15:fullRef>
                </c:ext>
              </c:extLst>
              <c:f>'נתונים ג''-3'!$C$1:$L$1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'נתונים ג''-3'!$B$3:$L$3</c15:sqref>
                  </c15:fullRef>
                </c:ext>
              </c:extLst>
              <c:f>'נתונים ג''-3'!$C$3:$L$3</c:f>
              <c:numCache>
                <c:formatCode>#,##0</c:formatCode>
                <c:ptCount val="10"/>
                <c:pt idx="0">
                  <c:v>4483.5150000000003</c:v>
                </c:pt>
                <c:pt idx="1">
                  <c:v>8515.9879999999994</c:v>
                </c:pt>
                <c:pt idx="2">
                  <c:v>1259.7360000000001</c:v>
                </c:pt>
                <c:pt idx="3">
                  <c:v>-1542.7739999999999</c:v>
                </c:pt>
                <c:pt idx="4">
                  <c:v>2214.7159999999999</c:v>
                </c:pt>
                <c:pt idx="5">
                  <c:v>12752.540999999999</c:v>
                </c:pt>
                <c:pt idx="6">
                  <c:v>-7437.098</c:v>
                </c:pt>
                <c:pt idx="7">
                  <c:v>19256.373</c:v>
                </c:pt>
                <c:pt idx="8">
                  <c:v>22520</c:v>
                </c:pt>
                <c:pt idx="9">
                  <c:v>22225.949000000001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AA-4355-9ED5-5E3748B99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69814272"/>
        <c:axId val="769812632"/>
      </c:barChart>
      <c:catAx>
        <c:axId val="76981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69812632"/>
        <c:crosses val="autoZero"/>
        <c:auto val="1"/>
        <c:lblAlgn val="ctr"/>
        <c:lblOffset val="100"/>
        <c:noMultiLvlLbl val="0"/>
      </c:catAx>
      <c:valAx>
        <c:axId val="769812632"/>
        <c:scaling>
          <c:orientation val="minMax"/>
          <c:max val="45000"/>
          <c:min val="-1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69814272"/>
        <c:crosses val="autoZero"/>
        <c:crossBetween val="between"/>
        <c:majorUnit val="1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8027222222222216E-2"/>
          <c:y val="0.13523148148148148"/>
          <c:w val="0.7146122222222222"/>
          <c:h val="0.126635648148148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527166666666667"/>
          <c:y val="0.12831244778613199"/>
          <c:w val="0.68195027777777772"/>
          <c:h val="0.71751851851851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'נתונים ג''-4'!$A$2</c:f>
              <c:strCache>
                <c:ptCount val="1"/>
                <c:pt idx="0">
                  <c:v>הון מניות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01-4302-8682-B10B511AA67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ג''-4'!$B$1:$E$1</c:f>
              <c:strCache>
                <c:ptCount val="4"/>
                <c:pt idx="0">
                  <c:v>מגזר עסקי</c:v>
                </c:pt>
                <c:pt idx="1">
                  <c:v>גופים מוסדיים</c:v>
                </c:pt>
                <c:pt idx="2">
                  <c:v> משקי הבית</c:v>
                </c:pt>
                <c:pt idx="3">
                  <c:v>בנקים</c:v>
                </c:pt>
              </c:strCache>
            </c:strRef>
          </c:cat>
          <c:val>
            <c:numRef>
              <c:f>'נתונים ג''-4'!$B$2:$E$2</c:f>
              <c:numCache>
                <c:formatCode>#,##0</c:formatCode>
                <c:ptCount val="4"/>
                <c:pt idx="0">
                  <c:v>2605.038</c:v>
                </c:pt>
                <c:pt idx="1">
                  <c:v>6404.19</c:v>
                </c:pt>
                <c:pt idx="2">
                  <c:v>5754.8629999999994</c:v>
                </c:pt>
                <c:pt idx="3">
                  <c:v>-106.86799999999948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C-4FF5-A6CC-CBA460DB02BB}"/>
            </c:ext>
          </c:extLst>
        </c:ser>
        <c:ser>
          <c:idx val="1"/>
          <c:order val="1"/>
          <c:tx>
            <c:strRef>
              <c:f>'נתונים ג''-4'!$A$3</c:f>
              <c:strCache>
                <c:ptCount val="1"/>
                <c:pt idx="0">
                  <c:v>אג"ח סחירות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ג''-4'!$B$1:$E$1</c:f>
              <c:strCache>
                <c:ptCount val="4"/>
                <c:pt idx="0">
                  <c:v>מגזר עסקי</c:v>
                </c:pt>
                <c:pt idx="1">
                  <c:v>גופים מוסדיים</c:v>
                </c:pt>
                <c:pt idx="2">
                  <c:v> משקי הבית</c:v>
                </c:pt>
                <c:pt idx="3">
                  <c:v>בנקים</c:v>
                </c:pt>
              </c:strCache>
            </c:strRef>
          </c:cat>
          <c:val>
            <c:numRef>
              <c:f>'נתונים ג''-4'!$B$3:$E$3</c:f>
              <c:numCache>
                <c:formatCode>#,##0</c:formatCode>
                <c:ptCount val="4"/>
                <c:pt idx="0">
                  <c:v>654.73</c:v>
                </c:pt>
                <c:pt idx="1">
                  <c:v>-2225.9780000000001</c:v>
                </c:pt>
                <c:pt idx="2">
                  <c:v>-1109.0119999999999</c:v>
                </c:pt>
                <c:pt idx="3">
                  <c:v>6995.2669999999989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C-4FF5-A6CC-CBA460DB0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40604384"/>
        <c:axId val="740608648"/>
      </c:barChart>
      <c:catAx>
        <c:axId val="740604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40608648"/>
        <c:crosses val="autoZero"/>
        <c:auto val="1"/>
        <c:lblAlgn val="ctr"/>
        <c:lblOffset val="100"/>
        <c:noMultiLvlLbl val="0"/>
      </c:catAx>
      <c:valAx>
        <c:axId val="740608648"/>
        <c:scaling>
          <c:orientation val="minMax"/>
          <c:max val="8000"/>
          <c:min val="-40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40604384"/>
        <c:crosses val="autoZero"/>
        <c:crossBetween val="between"/>
        <c:majorUnit val="2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361027777777777"/>
          <c:y val="2.8470135595068422E-2"/>
          <c:w val="0.5154266666666667"/>
          <c:h val="9.8269907407407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624722222222219E-2"/>
          <c:y val="5.0982389577540428E-2"/>
          <c:w val="0.8810069444444445"/>
          <c:h val="0.84521580635753868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'נתונים ג''-5'!$B$1</c:f>
              <c:strCache>
                <c:ptCount val="1"/>
                <c:pt idx="0">
                  <c:v>העברות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DE-430E-88EE-E614E003AA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'נתונים ג''-5'!$A$2:$A$11</c15:sqref>
                  </c15:fullRef>
                </c:ext>
              </c:extLst>
              <c:f>'נתונים ג''-5'!$A$2:$A$10</c:f>
              <c:numCache>
                <c:formatCode>General</c:formatCode>
                <c:ptCount val="9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'נתונים ג''-5'!$B$2:$B$11</c15:sqref>
                  </c15:fullRef>
                </c:ext>
              </c:extLst>
              <c:f>'נתונים ג''-5'!$B$2:$B$10</c:f>
              <c:numCache>
                <c:formatCode>#,##0</c:formatCode>
                <c:ptCount val="9"/>
                <c:pt idx="0">
                  <c:v>1559</c:v>
                </c:pt>
                <c:pt idx="1">
                  <c:v>14965</c:v>
                </c:pt>
                <c:pt idx="2" formatCode="General">
                  <c:v>466</c:v>
                </c:pt>
                <c:pt idx="3" formatCode="General">
                  <c:v>554</c:v>
                </c:pt>
                <c:pt idx="5" formatCode="General">
                  <c:v>1923</c:v>
                </c:pt>
                <c:pt idx="6" formatCode="General">
                  <c:v>-1826</c:v>
                </c:pt>
                <c:pt idx="7" formatCode="General">
                  <c:v>-1</c:v>
                </c:pt>
                <c:pt idx="8" formatCode="General">
                  <c:v>-1269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D-44B0-B568-161B76608C36}"/>
            </c:ext>
          </c:extLst>
        </c:ser>
        <c:ser>
          <c:idx val="7"/>
          <c:order val="1"/>
          <c:tx>
            <c:strRef>
              <c:f>'נתונים ג''-5'!$C$1</c:f>
              <c:strCache>
                <c:ptCount val="1"/>
                <c:pt idx="0">
                  <c:v>רכישות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DE-430E-88EE-E614E003AABC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DE-430E-88EE-E614E003AA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'נתונים ג''-5'!$A$2:$A$11</c15:sqref>
                  </c15:fullRef>
                </c:ext>
              </c:extLst>
              <c:f>'נתונים ג''-5'!$A$2:$A$10</c:f>
              <c:numCache>
                <c:formatCode>General</c:formatCode>
                <c:ptCount val="9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'נתונים ג''-5'!$C$2:$C$11</c15:sqref>
                  </c15:fullRef>
                </c:ext>
              </c:extLst>
              <c:f>'נתונים ג''-5'!$C$2:$C$10</c:f>
              <c:numCache>
                <c:formatCode>#,##0</c:formatCode>
                <c:ptCount val="9"/>
                <c:pt idx="0">
                  <c:v>34795</c:v>
                </c:pt>
                <c:pt idx="1">
                  <c:v>21238</c:v>
                </c:pt>
                <c:pt idx="2" formatCode="General">
                  <c:v>3936</c:v>
                </c:pt>
                <c:pt idx="3" formatCode="General">
                  <c:v>3319</c:v>
                </c:pt>
                <c:pt idx="4" formatCode="General">
                  <c:v>6600</c:v>
                </c:pt>
                <c:pt idx="5" formatCode="General">
                  <c:v>6040</c:v>
                </c:pt>
                <c:pt idx="6" formatCode="General">
                  <c:v>8770</c:v>
                </c:pt>
                <c:pt idx="7" formatCode="General">
                  <c:v>7000</c:v>
                </c:pt>
                <c:pt idx="8" formatCode="General">
                  <c:v>5320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D-44B0-B568-161B76608C36}"/>
            </c:ext>
          </c:extLst>
        </c:ser>
        <c:ser>
          <c:idx val="8"/>
          <c:order val="2"/>
          <c:tx>
            <c:strRef>
              <c:f>'נתונים ג''-5'!$D$1</c:f>
              <c:strCache>
                <c:ptCount val="1"/>
                <c:pt idx="0">
                  <c:v>שערוך</c:v>
                </c:pt>
              </c:strCache>
              <c:extLst xmlns:c15="http://schemas.microsoft.com/office/drawing/2012/chart"/>
            </c:strRef>
          </c:tx>
          <c:spPr>
            <a:solidFill>
              <a:srgbClr val="67C0C9"/>
            </a:solidFill>
            <a:ln>
              <a:noFill/>
            </a:ln>
            <a:effectLst/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48-4DAB-89A5-F25FBA0DEC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'נתונים ג''-5'!$A$2:$A$11</c15:sqref>
                  </c15:fullRef>
                </c:ext>
              </c:extLst>
              <c:f>'נתונים ג''-5'!$A$2:$A$10</c:f>
              <c:numCache>
                <c:formatCode>General</c:formatCode>
                <c:ptCount val="9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'נתונים ג''-5'!$D$2:$D$11</c15:sqref>
                  </c15:fullRef>
                </c:ext>
              </c:extLst>
              <c:f>'נתונים ג''-5'!$D$2:$D$10</c:f>
              <c:numCache>
                <c:formatCode>#,##0</c:formatCode>
                <c:ptCount val="9"/>
                <c:pt idx="0">
                  <c:v>440</c:v>
                </c:pt>
                <c:pt idx="1">
                  <c:v>11080</c:v>
                </c:pt>
                <c:pt idx="2" formatCode="General">
                  <c:v>6341</c:v>
                </c:pt>
                <c:pt idx="3" formatCode="General">
                  <c:v>-1605</c:v>
                </c:pt>
                <c:pt idx="4" formatCode="General">
                  <c:v>7500</c:v>
                </c:pt>
                <c:pt idx="5" formatCode="General">
                  <c:v>-91</c:v>
                </c:pt>
                <c:pt idx="6" formatCode="General">
                  <c:v>-2470</c:v>
                </c:pt>
                <c:pt idx="7" formatCode="General">
                  <c:v>-2688</c:v>
                </c:pt>
                <c:pt idx="8" formatCode="General">
                  <c:v>1833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2CD-44B0-B568-161B76608C36}"/>
            </c:ext>
          </c:extLst>
        </c:ser>
        <c:ser>
          <c:idx val="9"/>
          <c:order val="3"/>
          <c:tx>
            <c:strRef>
              <c:f>'נתונים ג''-5'!$E$1</c:f>
              <c:strCache>
                <c:ptCount val="1"/>
                <c:pt idx="0">
                  <c:v>אחזקת SDR</c:v>
                </c:pt>
              </c:strCache>
            </c:strRef>
          </c:tx>
          <c:spPr>
            <a:solidFill>
              <a:srgbClr val="006666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DE-430E-88EE-E614E003AAB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DE-430E-88EE-E614E003AA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'נתונים ג''-5'!$A$2:$A$11</c15:sqref>
                  </c15:fullRef>
                </c:ext>
              </c:extLst>
              <c:f>'נתונים ג''-5'!$A$2:$A$10</c:f>
              <c:numCache>
                <c:formatCode>General</c:formatCode>
                <c:ptCount val="9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'נתונים ג''-5'!$E$2:$E$11</c15:sqref>
                  </c15:fullRef>
                </c:ext>
              </c:extLst>
              <c:f>'נתונים ג''-5'!$E$2:$E$10</c:f>
              <c:numCache>
                <c:formatCode>#,##0</c:formatCode>
                <c:ptCount val="9"/>
                <c:pt idx="0">
                  <c:v>2906.9469999999856</c:v>
                </c:pt>
                <c:pt idx="1">
                  <c:v>0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D-44B0-B568-161B76608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12170928"/>
        <c:axId val="712172240"/>
        <c:extLst/>
      </c:barChart>
      <c:catAx>
        <c:axId val="7121709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12172240"/>
        <c:crosses val="autoZero"/>
        <c:auto val="1"/>
        <c:lblAlgn val="ctr"/>
        <c:lblOffset val="100"/>
        <c:noMultiLvlLbl val="0"/>
      </c:catAx>
      <c:valAx>
        <c:axId val="712172240"/>
        <c:scaling>
          <c:orientation val="minMax"/>
          <c:max val="60000"/>
          <c:min val="-500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12170928"/>
        <c:crosses val="autoZero"/>
        <c:crossBetween val="between"/>
        <c:majorUnit val="10000"/>
        <c:minorUnit val="5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476944444444445E-2"/>
          <c:y val="1.8614705338414982E-3"/>
          <c:w val="0.81440722032387469"/>
          <c:h val="0.14258325271297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1779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7D5-4300-9E6C-D7FCC669500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DCD-4957-A3F8-32658F701A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ג''-6'!$A$2:$A$5</c:f>
              <c:strCache>
                <c:ptCount val="4"/>
                <c:pt idx="0">
                  <c:v>הלוואות</c:v>
                </c:pt>
                <c:pt idx="1">
                  <c:v>נכסים אחרים</c:v>
                </c:pt>
                <c:pt idx="2">
                  <c:v>אשראי לקוחות</c:v>
                </c:pt>
                <c:pt idx="3">
                  <c:v>פיקדונות בחו"ל</c:v>
                </c:pt>
              </c:strCache>
            </c:strRef>
          </c:cat>
          <c:val>
            <c:numRef>
              <c:f>'נתונים ג''-6'!$B$2:$B$5</c:f>
              <c:numCache>
                <c:formatCode>#,##0</c:formatCode>
                <c:ptCount val="4"/>
                <c:pt idx="0">
                  <c:v>4021.6579999999958</c:v>
                </c:pt>
                <c:pt idx="1">
                  <c:v>17433.315999999999</c:v>
                </c:pt>
                <c:pt idx="2">
                  <c:v>2500</c:v>
                </c:pt>
                <c:pt idx="3">
                  <c:v>4286.2519999999986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41-4859-AB8F-52B3C7D28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52390096"/>
        <c:axId val="652388456"/>
      </c:barChart>
      <c:catAx>
        <c:axId val="65239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52388456"/>
        <c:crosses val="autoZero"/>
        <c:auto val="1"/>
        <c:lblAlgn val="ctr"/>
        <c:lblOffset val="100"/>
        <c:noMultiLvlLbl val="0"/>
      </c:catAx>
      <c:valAx>
        <c:axId val="652388456"/>
        <c:scaling>
          <c:orientation val="minMax"/>
          <c:max val="18000"/>
          <c:min val="-2000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52390096"/>
        <c:crosses val="autoZero"/>
        <c:crossBetween val="between"/>
        <c:majorUnit val="2000"/>
        <c:minorUnit val="5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023895318170002E-2"/>
          <c:y val="5.826771653543307E-2"/>
          <c:w val="0.8844635945930488"/>
          <c:h val="0.806144930808380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'נתונים ג''-7'!$A$2</c:f>
              <c:strCache>
                <c:ptCount val="1"/>
                <c:pt idx="0">
                  <c:v>מניות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9E-43FB-8634-7FCC16F60B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ג''-7'!$B$1:$K$1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'נתונים ג''-7'!$B$2:$K$2</c:f>
              <c:numCache>
                <c:formatCode>#,##0</c:formatCode>
                <c:ptCount val="10"/>
                <c:pt idx="0">
                  <c:v>3204.835</c:v>
                </c:pt>
                <c:pt idx="1">
                  <c:v>4684.6190000000006</c:v>
                </c:pt>
                <c:pt idx="2">
                  <c:v>4993.0129999999999</c:v>
                </c:pt>
                <c:pt idx="3">
                  <c:v>5883.8139999999994</c:v>
                </c:pt>
                <c:pt idx="4">
                  <c:v>15183.915999999999</c:v>
                </c:pt>
                <c:pt idx="5">
                  <c:v>6384.3410000000003</c:v>
                </c:pt>
                <c:pt idx="6">
                  <c:v>8019.152</c:v>
                </c:pt>
                <c:pt idx="7">
                  <c:v>6983.5869999999995</c:v>
                </c:pt>
                <c:pt idx="8">
                  <c:v>4262.268</c:v>
                </c:pt>
                <c:pt idx="9">
                  <c:v>6841.6329999999998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E-43FB-8634-7FCC16F60B76}"/>
            </c:ext>
          </c:extLst>
        </c:ser>
        <c:ser>
          <c:idx val="2"/>
          <c:order val="1"/>
          <c:tx>
            <c:strRef>
              <c:f>'נתונים ג''-7'!$A$3</c:f>
              <c:strCache>
                <c:ptCount val="1"/>
                <c:pt idx="0">
                  <c:v>הלוואות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9E-43FB-8634-7FCC16F60B7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ג''-7'!$B$1:$K$1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'נתונים ג''-7'!$B$3:$K$3</c:f>
              <c:numCache>
                <c:formatCode>#,##0</c:formatCode>
                <c:ptCount val="10"/>
                <c:pt idx="0">
                  <c:v>-929.12599999999998</c:v>
                </c:pt>
                <c:pt idx="1">
                  <c:v>-826.32600000000002</c:v>
                </c:pt>
                <c:pt idx="2">
                  <c:v>-467.51</c:v>
                </c:pt>
                <c:pt idx="3">
                  <c:v>5084.6859999999997</c:v>
                </c:pt>
                <c:pt idx="4">
                  <c:v>-605.40599999999995</c:v>
                </c:pt>
                <c:pt idx="5">
                  <c:v>1239.9939999999999</c:v>
                </c:pt>
                <c:pt idx="6">
                  <c:v>-1932.5550000000001</c:v>
                </c:pt>
                <c:pt idx="7">
                  <c:v>1706.02</c:v>
                </c:pt>
                <c:pt idx="8">
                  <c:v>2112.326</c:v>
                </c:pt>
                <c:pt idx="9">
                  <c:v>2871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E-43FB-8634-7FCC16F60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52390096"/>
        <c:axId val="652388456"/>
      </c:barChart>
      <c:catAx>
        <c:axId val="65239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52388456"/>
        <c:crosses val="autoZero"/>
        <c:auto val="1"/>
        <c:lblAlgn val="ctr"/>
        <c:lblOffset val="100"/>
        <c:noMultiLvlLbl val="0"/>
      </c:catAx>
      <c:valAx>
        <c:axId val="652388456"/>
        <c:scaling>
          <c:orientation val="minMax"/>
          <c:max val="16000"/>
          <c:min val="-2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52390096"/>
        <c:crosses val="autoZero"/>
        <c:crossBetween val="between"/>
        <c:majorUnit val="4000"/>
        <c:minorUnit val="5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52381888888888883"/>
          <c:y val="7.4515277777777778E-2"/>
          <c:w val="0.4719280555555555"/>
          <c:h val="0.161291451471791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04861111111111"/>
          <c:y val="0.10640187812419592"/>
          <c:w val="0.87621888888888888"/>
          <c:h val="0.70636105492453705"/>
        </c:manualLayout>
      </c:layout>
      <c:barChart>
        <c:barDir val="col"/>
        <c:grouping val="stacked"/>
        <c:varyColors val="0"/>
        <c:ser>
          <c:idx val="2"/>
          <c:order val="0"/>
          <c:tx>
            <c:v>השקעות ישירות</c:v>
          </c:tx>
          <c:spPr>
            <a:solidFill>
              <a:srgbClr val="177990"/>
            </a:solidFill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27-484A-930B-34D6CC8D1EEF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27-484A-930B-34D6CC8D1E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'נתונים ג''-8'!$A$2:$A$12</c15:sqref>
                  </c15:fullRef>
                </c:ext>
              </c:extLst>
              <c:f>'נתונים ג''-8'!$A$3:$A$12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'נתונים ג''-8'!$B$2:$B$12</c15:sqref>
                  </c15:fullRef>
                </c:ext>
              </c:extLst>
              <c:f>'נתונים ג''-8'!$B$3:$B$12</c:f>
              <c:numCache>
                <c:formatCode>#,##0</c:formatCode>
                <c:ptCount val="10"/>
                <c:pt idx="0">
                  <c:v>75804.784</c:v>
                </c:pt>
                <c:pt idx="1">
                  <c:v>86531</c:v>
                </c:pt>
                <c:pt idx="2">
                  <c:v>89619.733999999997</c:v>
                </c:pt>
                <c:pt idx="3">
                  <c:v>99312.692999999999</c:v>
                </c:pt>
                <c:pt idx="4">
                  <c:v>107482.834</c:v>
                </c:pt>
                <c:pt idx="5">
                  <c:v>127160.66099999999</c:v>
                </c:pt>
                <c:pt idx="6">
                  <c:v>143970.89199999999</c:v>
                </c:pt>
                <c:pt idx="7">
                  <c:v>161396.55900000001</c:v>
                </c:pt>
                <c:pt idx="8">
                  <c:v>185187.989</c:v>
                </c:pt>
                <c:pt idx="9">
                  <c:v>235592.878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BC-48BE-AD7E-C9E83FB149D4}"/>
            </c:ext>
          </c:extLst>
        </c:ser>
        <c:ser>
          <c:idx val="0"/>
          <c:order val="1"/>
          <c:tx>
            <c:strRef>
              <c:f>'נתונים ג''-8'!$C$1</c:f>
              <c:strCache>
                <c:ptCount val="1"/>
                <c:pt idx="0">
                  <c:v>השקעות בתיק ניירות ערך למסחר</c:v>
                </c:pt>
              </c:strCache>
            </c:strRef>
          </c:tx>
          <c:spPr>
            <a:solidFill>
              <a:srgbClr val="59BFCB"/>
            </a:solidFill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27-484A-930B-34D6CC8D1EEF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27-484A-930B-34D6CC8D1EE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'נתונים ג''-8'!$A$2:$A$12</c15:sqref>
                  </c15:fullRef>
                </c:ext>
              </c:extLst>
              <c:f>'נתונים ג''-8'!$A$3:$A$12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'נתונים ג''-8'!$C$2:$C$12</c15:sqref>
                  </c15:fullRef>
                </c:ext>
              </c:extLst>
              <c:f>'נתונים ג''-8'!$C$3:$C$12</c:f>
              <c:numCache>
                <c:formatCode>#,##0</c:formatCode>
                <c:ptCount val="10"/>
                <c:pt idx="0">
                  <c:v>84167.444000000003</c:v>
                </c:pt>
                <c:pt idx="1">
                  <c:v>99799.021999999997</c:v>
                </c:pt>
                <c:pt idx="2">
                  <c:v>122339.712</c:v>
                </c:pt>
                <c:pt idx="3">
                  <c:v>131424.704</c:v>
                </c:pt>
                <c:pt idx="4">
                  <c:v>110894.583</c:v>
                </c:pt>
                <c:pt idx="5">
                  <c:v>112188.247</c:v>
                </c:pt>
                <c:pt idx="6">
                  <c:v>108951.216</c:v>
                </c:pt>
                <c:pt idx="7">
                  <c:v>118311.522</c:v>
                </c:pt>
                <c:pt idx="8">
                  <c:v>170872.91800000001</c:v>
                </c:pt>
                <c:pt idx="9">
                  <c:v>238404.21399999998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BC-48BE-AD7E-C9E83FB149D4}"/>
            </c:ext>
          </c:extLst>
        </c:ser>
        <c:ser>
          <c:idx val="1"/>
          <c:order val="2"/>
          <c:tx>
            <c:v>השקעות אחרות</c:v>
          </c:tx>
          <c:spPr>
            <a:solidFill>
              <a:srgbClr val="AEDCE0"/>
            </a:solidFill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27-484A-930B-34D6CC8D1EEF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27-484A-930B-34D6CC8D1EE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'נתונים ג''-8'!$A$2:$A$12</c15:sqref>
                  </c15:fullRef>
                </c:ext>
              </c:extLst>
              <c:f>'נתונים ג''-8'!$A$3:$A$12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'נתונים ג''-8'!$D$2:$D$12</c15:sqref>
                  </c15:fullRef>
                </c:ext>
              </c:extLst>
              <c:f>'נתונים ג''-8'!$D$3:$D$12</c:f>
              <c:numCache>
                <c:formatCode>#,##0</c:formatCode>
                <c:ptCount val="10"/>
                <c:pt idx="0">
                  <c:v>62443.862000000001</c:v>
                </c:pt>
                <c:pt idx="1">
                  <c:v>62166.760999999999</c:v>
                </c:pt>
                <c:pt idx="2">
                  <c:v>55093.601000000002</c:v>
                </c:pt>
                <c:pt idx="3">
                  <c:v>48957.737000000001</c:v>
                </c:pt>
                <c:pt idx="4">
                  <c:v>51422.544000000002</c:v>
                </c:pt>
                <c:pt idx="5">
                  <c:v>49688.684000000001</c:v>
                </c:pt>
                <c:pt idx="6">
                  <c:v>49379.105000000003</c:v>
                </c:pt>
                <c:pt idx="7">
                  <c:v>53589.834999999999</c:v>
                </c:pt>
                <c:pt idx="8">
                  <c:v>54947.275000000001</c:v>
                </c:pt>
                <c:pt idx="9">
                  <c:v>63356.447999999997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BC-48BE-AD7E-C9E83FB14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9752960"/>
        <c:axId val="159754496"/>
      </c:barChart>
      <c:catAx>
        <c:axId val="159752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59754496"/>
        <c:crosses val="autoZero"/>
        <c:auto val="1"/>
        <c:lblAlgn val="ctr"/>
        <c:lblOffset val="100"/>
        <c:noMultiLvlLbl val="1"/>
      </c:catAx>
      <c:valAx>
        <c:axId val="159754496"/>
        <c:scaling>
          <c:orientation val="minMax"/>
          <c:max val="600000"/>
          <c:min val="0"/>
        </c:scaling>
        <c:delete val="0"/>
        <c:axPos val="r"/>
        <c:majorGridlines>
          <c:spPr>
            <a:ln w="9525">
              <a:noFill/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59752960"/>
        <c:crosses val="max"/>
        <c:crossBetween val="between"/>
        <c:majorUnit val="200000"/>
        <c:dispUnits>
          <c:builtInUnit val="thousands"/>
        </c:dispUnits>
      </c:val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l"/>
      <c:layout>
        <c:manualLayout>
          <c:xMode val="edge"/>
          <c:yMode val="edge"/>
          <c:x val="4.1604722222222223E-2"/>
          <c:y val="0.11458009259259259"/>
          <c:w val="0.75632878704568063"/>
          <c:h val="0.23826990740740744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050" b="0" i="0" u="none" strike="noStrike" baseline="0">
          <a:solidFill>
            <a:schemeClr val="tx1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958888888888885E-2"/>
          <c:y val="4.50462962962963E-2"/>
          <c:w val="0.8960163888888889"/>
          <c:h val="0.8089893518518518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'נתונים ג''-9'!$A$2</c:f>
              <c:strCache>
                <c:ptCount val="1"/>
                <c:pt idx="0">
                  <c:v>תנועות נטו</c:v>
                </c:pt>
              </c:strCache>
            </c:strRef>
          </c:tx>
          <c:spPr>
            <a:solidFill>
              <a:srgbClr val="006666"/>
            </a:solidFill>
            <a:ln>
              <a:solidFill>
                <a:srgbClr val="006666"/>
              </a:solidFill>
            </a:ln>
            <a:effectLst/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BC-4DCB-A93C-6767745AFA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ג''-9'!$B$1:$K$1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'נתונים ג''-9'!$B$2:$K$2</c:f>
              <c:numCache>
                <c:formatCode>#,##0</c:formatCode>
                <c:ptCount val="10"/>
                <c:pt idx="0">
                  <c:v>46.069419769003055</c:v>
                </c:pt>
                <c:pt idx="1">
                  <c:v>37.700553442821764</c:v>
                </c:pt>
                <c:pt idx="2">
                  <c:v>27.44079904004731</c:v>
                </c:pt>
                <c:pt idx="3">
                  <c:v>40.254387403594833</c:v>
                </c:pt>
                <c:pt idx="4">
                  <c:v>39.028604922374555</c:v>
                </c:pt>
                <c:pt idx="5">
                  <c:v>67.12599697250225</c:v>
                </c:pt>
                <c:pt idx="6">
                  <c:v>68.413138414613599</c:v>
                </c:pt>
                <c:pt idx="7">
                  <c:v>54.117657671619526</c:v>
                </c:pt>
                <c:pt idx="8">
                  <c:v>57.434929017714467</c:v>
                </c:pt>
                <c:pt idx="9">
                  <c:v>54.901728769597923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BC-4DCB-A93C-6767745AFAF0}"/>
            </c:ext>
          </c:extLst>
        </c:ser>
        <c:ser>
          <c:idx val="4"/>
          <c:order val="1"/>
          <c:tx>
            <c:strRef>
              <c:f>'נתונים ג''-9'!$A$5</c:f>
              <c:strCache>
                <c:ptCount val="1"/>
                <c:pt idx="0">
                  <c:v>התאמות אחרות</c:v>
                </c:pt>
              </c:strCache>
            </c:strRef>
          </c:tx>
          <c:spPr>
            <a:solidFill>
              <a:srgbClr val="177990"/>
            </a:solidFill>
            <a:ln>
              <a:solidFill>
                <a:srgbClr val="177990"/>
              </a:solidFill>
            </a:ln>
            <a:effectLst/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6BC-4DCB-A93C-6767745AFA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ג''-9'!$B$1:$K$1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'נתונים ג''-9'!$B$5:$K$5</c:f>
              <c:numCache>
                <c:formatCode>#,##0</c:formatCode>
                <c:ptCount val="10"/>
                <c:pt idx="0">
                  <c:v>6.992668734568583</c:v>
                </c:pt>
                <c:pt idx="1">
                  <c:v>11.193514308622836</c:v>
                </c:pt>
                <c:pt idx="2">
                  <c:v>2.0200724317025527</c:v>
                </c:pt>
                <c:pt idx="3">
                  <c:v>15.365263399474546</c:v>
                </c:pt>
                <c:pt idx="4">
                  <c:v>7.1959382190096441</c:v>
                </c:pt>
                <c:pt idx="5">
                  <c:v>5.1353663646216594</c:v>
                </c:pt>
                <c:pt idx="6">
                  <c:v>9.3297428779848381</c:v>
                </c:pt>
                <c:pt idx="7">
                  <c:v>10.546425916025676</c:v>
                </c:pt>
                <c:pt idx="8">
                  <c:v>9.5877052272554995</c:v>
                </c:pt>
                <c:pt idx="9">
                  <c:v>27.757069848789556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6BC-4DCB-A93C-6767745AFAF0}"/>
            </c:ext>
          </c:extLst>
        </c:ser>
        <c:ser>
          <c:idx val="2"/>
          <c:order val="2"/>
          <c:tx>
            <c:strRef>
              <c:f>'נתונים ג''-9'!$A$3</c:f>
              <c:strCache>
                <c:ptCount val="1"/>
                <c:pt idx="0">
                  <c:v>שינוי מחיר</c:v>
                </c:pt>
              </c:strCache>
            </c:strRef>
          </c:tx>
          <c:spPr>
            <a:solidFill>
              <a:srgbClr val="59BFCB"/>
            </a:solidFill>
            <a:ln>
              <a:solidFill>
                <a:srgbClr val="59BFCB"/>
              </a:solidFill>
            </a:ln>
            <a:effectLst/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BC-4DCB-A93C-6767745AFA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ג''-9'!$B$1:$K$1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'נתונים ג''-9'!$B$3:$K$3</c:f>
              <c:numCache>
                <c:formatCode>#,##0</c:formatCode>
                <c:ptCount val="10"/>
                <c:pt idx="0">
                  <c:v>26.533684250021956</c:v>
                </c:pt>
                <c:pt idx="1">
                  <c:v>41.03572447951148</c:v>
                </c:pt>
                <c:pt idx="2">
                  <c:v>50.980351937628086</c:v>
                </c:pt>
                <c:pt idx="3">
                  <c:v>38.968481793264267</c:v>
                </c:pt>
                <c:pt idx="4">
                  <c:v>53.609979344412828</c:v>
                </c:pt>
                <c:pt idx="5">
                  <c:v>4.2164817018377985</c:v>
                </c:pt>
                <c:pt idx="6">
                  <c:v>5.1107001736682696</c:v>
                </c:pt>
                <c:pt idx="7">
                  <c:v>26.682463167583514</c:v>
                </c:pt>
                <c:pt idx="8">
                  <c:v>27.448654514381783</c:v>
                </c:pt>
                <c:pt idx="9">
                  <c:v>15.725987405631937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BC-4DCB-A93C-6767745AFAF0}"/>
            </c:ext>
          </c:extLst>
        </c:ser>
        <c:ser>
          <c:idx val="3"/>
          <c:order val="3"/>
          <c:tx>
            <c:strRef>
              <c:f>'נתונים ג''-9'!$A$4</c:f>
              <c:strCache>
                <c:ptCount val="1"/>
                <c:pt idx="0">
                  <c:v>הפרשי שער</c:v>
                </c:pt>
              </c:strCache>
            </c:strRef>
          </c:tx>
          <c:spPr>
            <a:solidFill>
              <a:srgbClr val="AEDCE0"/>
            </a:solidFill>
            <a:ln>
              <a:solidFill>
                <a:srgbClr val="AEDCE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6BC-4DCB-A93C-6767745AFAF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6BC-4DCB-A93C-6767745AFAF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6BC-4DCB-A93C-6767745AFAF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6BC-4DCB-A93C-6767745AFAF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6BC-4DCB-A93C-6767745AFAF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6BC-4DCB-A93C-6767745AFAF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6BC-4DCB-A93C-6767745AFAF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6BC-4DCB-A93C-6767745AFAF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6BC-4DCB-A93C-6767745AFA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ג''-9'!$B$1:$K$1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'נתונים ג''-9'!$B$4:$K$4</c:f>
              <c:numCache>
                <c:formatCode>#,##0</c:formatCode>
                <c:ptCount val="10"/>
                <c:pt idx="0">
                  <c:v>20.404227246406411</c:v>
                </c:pt>
                <c:pt idx="1">
                  <c:v>10.070207769043916</c:v>
                </c:pt>
                <c:pt idx="2">
                  <c:v>19.558776590622053</c:v>
                </c:pt>
                <c:pt idx="3">
                  <c:v>5.4118674036663474</c:v>
                </c:pt>
                <c:pt idx="4">
                  <c:v>0.16547751420297696</c:v>
                </c:pt>
                <c:pt idx="5">
                  <c:v>23.522154961038289</c:v>
                </c:pt>
                <c:pt idx="6">
                  <c:v>17.146418533733289</c:v>
                </c:pt>
                <c:pt idx="7">
                  <c:v>8.6534532447713008</c:v>
                </c:pt>
                <c:pt idx="8">
                  <c:v>5.5287112406482599</c:v>
                </c:pt>
                <c:pt idx="9">
                  <c:v>1.6152139759805932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BC-4DCB-A93C-6767745AF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69394384"/>
        <c:axId val="769394712"/>
      </c:barChart>
      <c:catAx>
        <c:axId val="76939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69394712"/>
        <c:crosses val="autoZero"/>
        <c:auto val="1"/>
        <c:lblAlgn val="ctr"/>
        <c:lblOffset val="100"/>
        <c:noMultiLvlLbl val="0"/>
      </c:catAx>
      <c:valAx>
        <c:axId val="769394712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6939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830555555555578E-2"/>
          <c:y val="5.1462037037037042E-2"/>
          <c:w val="0.84350285620789489"/>
          <c:h val="0.105814536340852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15265</xdr:rowOff>
    </xdr:from>
    <xdr:to>
      <xdr:col>5</xdr:col>
      <xdr:colOff>186875</xdr:colOff>
      <xdr:row>13</xdr:row>
      <xdr:rowOff>167077</xdr:rowOff>
    </xdr:to>
    <xdr:graphicFrame macro="">
      <xdr:nvGraphicFramePr>
        <xdr:cNvPr id="2" name="תרשים 1" descr="איור ג'-1: יתרת הנכסים של המשק בחו&quot;ל ושינוי ביתרה&#10;2021-2012, מיליארדי דולרים&#10;" title="איור ג'-1: יתרת הנכסים של המשק בחו&quot;ל ושינוי ביתרה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5</xdr:col>
      <xdr:colOff>171000</xdr:colOff>
      <xdr:row>14</xdr:row>
      <xdr:rowOff>16875</xdr:rowOff>
    </xdr:to>
    <xdr:graphicFrame macro="">
      <xdr:nvGraphicFramePr>
        <xdr:cNvPr id="3" name="תרשים 4" descr="איור ג'- 9: הגורמים לשינוי ביתרת ההתחייבויות של המשק לחו&quot;ל&#10;שנים 2021-2012&#10;" title="איור ג'- 9: הגורמים לשינוי ביתרת ההתחייבויות של המשק לחו&quot;ל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5</xdr:col>
      <xdr:colOff>171000</xdr:colOff>
      <xdr:row>14</xdr:row>
      <xdr:rowOff>7350</xdr:rowOff>
    </xdr:to>
    <xdr:graphicFrame macro="">
      <xdr:nvGraphicFramePr>
        <xdr:cNvPr id="3" name="Chart 6" descr="איור ג'-10: השקעות נטו בתיק ניירות ערך למסחר של תושבי חוץ במשק לפי מכשירים&#10;שנים 2021-2012, מיליארדי דולרים &#10;" title="איור ג'-10: השקעות נטו בתיק ניירות ערך למסחר של תושבי חוץ במשק לפי מכשיר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0.76909</cdr:x>
      <cdr:y>0.63714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67101" y="249555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 rtl="1"/>
          <a:endParaRPr lang="he-IL" sz="1100"/>
        </a:p>
      </cdr:txBody>
    </cdr:sp>
  </cdr:relSizeAnchor>
  <cdr:relSizeAnchor xmlns:cdr="http://schemas.openxmlformats.org/drawingml/2006/chartDrawing">
    <cdr:from>
      <cdr:x>0.76909</cdr:x>
      <cdr:y>0.63714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71876" y="221932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 rtl="1"/>
          <a:endParaRPr lang="he-IL" sz="10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93593</xdr:rowOff>
    </xdr:from>
    <xdr:to>
      <xdr:col>5</xdr:col>
      <xdr:colOff>171000</xdr:colOff>
      <xdr:row>13</xdr:row>
      <xdr:rowOff>148568</xdr:rowOff>
    </xdr:to>
    <xdr:graphicFrame macro="">
      <xdr:nvGraphicFramePr>
        <xdr:cNvPr id="3" name="תרשים 2" descr="איור ג'-11: השקעה רבעונית של תושבי חוץ באיגרות חוב ישראלים סחירים לפי סוג אג&quot;ח &#10;שנת 2021, מיליארדי דולרים&#10;" title="איור ג'-11: השקעה רבעונית של תושבי חוץ באיגרות חוב ישראלים סחירים לפי סוג אג&quot;ח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15323</xdr:rowOff>
    </xdr:from>
    <xdr:to>
      <xdr:col>5</xdr:col>
      <xdr:colOff>123375</xdr:colOff>
      <xdr:row>14</xdr:row>
      <xdr:rowOff>3623</xdr:rowOff>
    </xdr:to>
    <xdr:graphicFrame macro="">
      <xdr:nvGraphicFramePr>
        <xdr:cNvPr id="2" name="תרשים 2" descr="איור ג'-12: השקעות בתיק ניירות ערך למסחר של תושבי חוץ בהון מניות, לפי מקום סחירות&#10;שנים 2021-2012, מיליארדי דולרים &#10;" title="איור ג'-12: השקעות בתיק ניירות ערך למסחר של תושבי חוץ בהון מניות, לפי מקום סחיר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5</xdr:col>
      <xdr:colOff>123375</xdr:colOff>
      <xdr:row>14</xdr:row>
      <xdr:rowOff>2587</xdr:rowOff>
    </xdr:to>
    <xdr:graphicFrame macro="">
      <xdr:nvGraphicFramePr>
        <xdr:cNvPr id="2" name="תרשים 1" descr="איור ג'-13: השקעות ישירות בהון של תושבי חוץ בחברות ישראליות , לפי סוג סחירות&#10;שנים 2021-2012, מיליארדי דולרים &#10;" title="איור ג'-13: השקעות ישירות בהון של תושבי חוץ בחברות ישראליות , לפי סוג סחיר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123375</xdr:colOff>
      <xdr:row>13</xdr:row>
      <xdr:rowOff>169275</xdr:rowOff>
    </xdr:to>
    <xdr:graphicFrame macro="">
      <xdr:nvGraphicFramePr>
        <xdr:cNvPr id="3" name="תרשים 1" descr="איור ג'-14: השקעות ישירות בהון של תושבי חוץ בחברות ישראליות סחירות, לפי מקום מסחר&#10;שנים 2021-2012, מיליארדי דולרים&#10;" title="איור ג'-14: השקעות ישירות בהון של תושבי חוץ בחברות ישראליות סחירות, לפי מקום מסח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438150"/>
    <xdr:ext cx="3600000" cy="2160000"/>
    <xdr:graphicFrame macro="">
      <xdr:nvGraphicFramePr>
        <xdr:cNvPr id="2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3942</xdr:rowOff>
    </xdr:from>
    <xdr:to>
      <xdr:col>5</xdr:col>
      <xdr:colOff>171000</xdr:colOff>
      <xdr:row>13</xdr:row>
      <xdr:rowOff>173217</xdr:rowOff>
    </xdr:to>
    <xdr:graphicFrame macro="">
      <xdr:nvGraphicFramePr>
        <xdr:cNvPr id="2" name="תרשים 3" descr="איור ג'-16: עודף הנכסים (+) על ההתחייבויות של המשק מול חו&quot;ל&#10;שנים 2021-2002, מיליארדי דולרים &#10;" title="איור ג'-16: עודף הנכסים (+) על ההתחייבויות של המשק מול חו&quot;ל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95250" y="381000"/>
    <xdr:ext cx="3600000" cy="2160000"/>
    <xdr:graphicFrame macro="">
      <xdr:nvGraphicFramePr>
        <xdr:cNvPr id="2" name="Chart 2" descr="איור ג'-17: עודף הנכסים על ההתחייבויות במכשירי חוב בלבד (החוב החיצוני נטו השלילי)&#10;שנים 2021-2012, מיליארדי דולרים &#10;" title="איור ג'-17: עודף הנכסים על ההתחייבויות במכשירי חוב בלבד (החוב החיצוני נטו השלילי)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0.88851</cdr:x>
      <cdr:y>0.22475</cdr:y>
    </cdr:from>
    <cdr:to>
      <cdr:x>0.98176</cdr:x>
      <cdr:y>0.32539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11656" y="490904"/>
          <a:ext cx="337056" cy="219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endParaRPr lang="he-IL" sz="800" b="1"/>
        </a:p>
      </cdr:txBody>
    </cdr:sp>
  </cdr:relSizeAnchor>
  <cdr:relSizeAnchor xmlns:cdr="http://schemas.openxmlformats.org/drawingml/2006/chartDrawing">
    <cdr:from>
      <cdr:x>0.89865</cdr:x>
      <cdr:y>0.33881</cdr:y>
    </cdr:from>
    <cdr:to>
      <cdr:x>1</cdr:x>
      <cdr:y>0.4059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48308" y="740020"/>
          <a:ext cx="366346" cy="146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endParaRPr lang="he-IL" sz="900" b="1"/>
        </a:p>
      </cdr:txBody>
    </cdr:sp>
  </cdr:relSizeAnchor>
  <cdr:relSizeAnchor xmlns:cdr="http://schemas.openxmlformats.org/drawingml/2006/chartDrawing">
    <cdr:from>
      <cdr:x>0.925</cdr:x>
      <cdr:y>0.56692</cdr:y>
    </cdr:from>
    <cdr:to>
      <cdr:x>0.96554</cdr:x>
      <cdr:y>0.58785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343558" y="1238250"/>
          <a:ext cx="146538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</xdr:colOff>
      <xdr:row>3</xdr:row>
      <xdr:rowOff>47625</xdr:rowOff>
    </xdr:from>
    <xdr:to>
      <xdr:col>5</xdr:col>
      <xdr:colOff>171035</xdr:colOff>
      <xdr:row>15</xdr:row>
      <xdr:rowOff>35925</xdr:rowOff>
    </xdr:to>
    <xdr:graphicFrame macro="">
      <xdr:nvGraphicFramePr>
        <xdr:cNvPr id="3" name="תרשים 5" descr="איור ג'-18: מספר החברות הישראליות הנסחרות בחו&quot;ל בשווי של 5 מיליון דולרים ומעלה&#10;שנים 2021-2012&#10;" title="איור ג'-18: מספר החברות הישראליות הנסחרות בחו&quot;ל בשווי של 5 מיליון דולרים ומעלה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5</xdr:col>
      <xdr:colOff>171000</xdr:colOff>
      <xdr:row>13</xdr:row>
      <xdr:rowOff>159750</xdr:rowOff>
    </xdr:to>
    <xdr:graphicFrame macro="">
      <xdr:nvGraphicFramePr>
        <xdr:cNvPr id="4" name="תרשים 3" descr="איור ג'-19: יתרת ההשקעות הישירות של תושבי חוץ במניות ישראליות סחירות בחו&quot;ל &#10;שנים 2021-2012, מיליארדי דולרים &#10;" title="איור ג'-19: יתרת ההשקעות הישירות של תושבי חוץ במניות ישראליות סחירות בחו&quot;ל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1363</xdr:colOff>
      <xdr:row>1</xdr:row>
      <xdr:rowOff>171450</xdr:rowOff>
    </xdr:from>
    <xdr:to>
      <xdr:col>5</xdr:col>
      <xdr:colOff>172363</xdr:colOff>
      <xdr:row>13</xdr:row>
      <xdr:rowOff>150225</xdr:rowOff>
    </xdr:to>
    <xdr:graphicFrame macro="">
      <xdr:nvGraphicFramePr>
        <xdr:cNvPr id="4" name="תרשים 3" descr="איור ג'-20:  יתרת ההשקעות בתיק ניירות ערך למסחר של תושבי חוץ במניות ישראליות סחירות בחו&quot;ל  &#10;שנים 2021-2012, מיליארדי דולרים &#10;" title="איור ג'-20:  יתרת ההשקעות בתיק ניירות ערך למסחר של תושבי חוץ במניות ישראליות סחירות בחו&quot;ל 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2</xdr:col>
      <xdr:colOff>418650</xdr:colOff>
      <xdr:row>14</xdr:row>
      <xdr:rowOff>45450</xdr:rowOff>
    </xdr:to>
    <xdr:graphicFrame macro="">
      <xdr:nvGraphicFramePr>
        <xdr:cNvPr id="2" name="תרשים 4" descr="איור ג'-21:  התפלגות ענפית של ההשקעות בתיק ניירות ערך למסחר של תושבי חוץ במניות ישראליות הנסחרות בחו&quot;ל&#10;שנת 2021&#10;" title="איור ג'-21:  התפלגות ענפית של ההשקעות בתיק ניירות ערך למסחר של תושבי חוץ במניות ישראליות הנסחרות בחו&quot;ל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114300</xdr:rowOff>
    </xdr:from>
    <xdr:to>
      <xdr:col>4</xdr:col>
      <xdr:colOff>47625</xdr:colOff>
      <xdr:row>16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389375875" y="2667000"/>
          <a:ext cx="461962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r" rtl="1">
            <a:spcAft>
              <a:spcPts val="0"/>
            </a:spcAft>
          </a:pPr>
          <a:r>
            <a:rPr lang="he-IL" sz="800">
              <a:effectLst/>
              <a:latin typeface="Calibri" panose="020F0502020204030204" pitchFamily="34" charset="0"/>
              <a:ea typeface="Calibri" panose="020F0502020204030204" pitchFamily="34" charset="0"/>
              <a:cs typeface="Assistant" panose="00000500000000000000" pitchFamily="2" charset="-79"/>
            </a:rPr>
            <a:t>*הפילוג הענפי מתייחס לחברות הישראליות שבהן בוצעה השקעות בניירות ערך סחירים בידי תושבי חוץ, הענפים בהתאם לענפי המשק של הלשכה המרכזית לסטטיסטיקה</a:t>
          </a: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189256</xdr:rowOff>
    </xdr:from>
    <xdr:to>
      <xdr:col>5</xdr:col>
      <xdr:colOff>171000</xdr:colOff>
      <xdr:row>13</xdr:row>
      <xdr:rowOff>168031</xdr:rowOff>
    </xdr:to>
    <xdr:graphicFrame macro="">
      <xdr:nvGraphicFramePr>
        <xdr:cNvPr id="2" name="תרשים 1" descr="איור ג'-2: יתרת ההשקעות בתיק ניירות ערך למסחר של תושבי ישראל בחו&quot;ל, לפי מכשירים&#10;2021-2013, מיליארדי דולרים &#10;" title="איור ג'-2: יתרת ההשקעות בתיק ניירות ערך למסחר של תושבי ישראל בחו&quot;ל, לפי מכשיר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14287</xdr:rowOff>
    </xdr:from>
    <xdr:to>
      <xdr:col>5</xdr:col>
      <xdr:colOff>190050</xdr:colOff>
      <xdr:row>14</xdr:row>
      <xdr:rowOff>2587</xdr:rowOff>
    </xdr:to>
    <xdr:graphicFrame macro="">
      <xdr:nvGraphicFramePr>
        <xdr:cNvPr id="6" name="תרשים 5" descr="איור ג'-3: הגורמים לשינוי ביתרת ההשקעות בתיק ניירות ערך למסחר של תושבי ישראל במניות זרות סחירות &#10;שנת 2021-2012, מיליארדי דולרים &#10;" title="איור ג'-3: הגורמים לשינוי ביתרת ההשקעות בתיק ניירות ערך למסחר של תושבי ישראל במניות זרות סחירות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</xdr:row>
      <xdr:rowOff>9525</xdr:rowOff>
    </xdr:from>
    <xdr:to>
      <xdr:col>5</xdr:col>
      <xdr:colOff>371025</xdr:colOff>
      <xdr:row>13</xdr:row>
      <xdr:rowOff>178800</xdr:rowOff>
    </xdr:to>
    <xdr:graphicFrame macro="">
      <xdr:nvGraphicFramePr>
        <xdr:cNvPr id="2" name="תרשים 1" descr="איור ג'-4: השקעות נטו בתיק ניירות ערך למסחר של תושבי ישראל בחו&quot;ל, לפי מכשיר ומגזר&#10;שנת 2021, מיליארדי דולרים &#10;" title="איור ג'-4: השקעות נטו בתיק ניירות ערך למסחר של תושבי ישראל בחו&quot;ל, לפי מכשיר ומגז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5</xdr:col>
      <xdr:colOff>186875</xdr:colOff>
      <xdr:row>13</xdr:row>
      <xdr:rowOff>140700</xdr:rowOff>
    </xdr:to>
    <xdr:graphicFrame macro="">
      <xdr:nvGraphicFramePr>
        <xdr:cNvPr id="3" name="תרשים 1" descr="איור ג'-5: סך השינוי בנכסי הרזרבה&#10;2021-2013, מיליארדי דולרים &#10;" title="איור ג'-5: סך השינוי בנכסי הרזרבה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180974</xdr:rowOff>
    </xdr:from>
    <xdr:to>
      <xdr:col>5</xdr:col>
      <xdr:colOff>171000</xdr:colOff>
      <xdr:row>13</xdr:row>
      <xdr:rowOff>169274</xdr:rowOff>
    </xdr:to>
    <xdr:graphicFrame macro="">
      <xdr:nvGraphicFramePr>
        <xdr:cNvPr id="2" name="תרשים 1" descr="איור ג'-6: השינוי ביתרת השקעות האחרות של תושבי ישראל בחו&quot;ל לפי מכשירים&#10;שנת 2021, מיליארדי דולרים &#10;" title="איור ג'-6: השינוי ביתרת השקעות האחרות של תושבי ישראל בחו&quot;ל לפי מכשיר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5</xdr:col>
      <xdr:colOff>123375</xdr:colOff>
      <xdr:row>13</xdr:row>
      <xdr:rowOff>178800</xdr:rowOff>
    </xdr:to>
    <xdr:graphicFrame macro="">
      <xdr:nvGraphicFramePr>
        <xdr:cNvPr id="2" name="תרשים 1" descr="איור ג'-7: השקעות ישירות של תושבי ישראל בחו&quot;ל, לפי סוג השקעה&#10;שנים 2021-2012,  מיליארדי דולרים&#10;" title="איור ג'-7: השקעות ישירות של תושבי ישראל בחו&quot;ל, לפי סוג השקעה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5</xdr:col>
      <xdr:colOff>171000</xdr:colOff>
      <xdr:row>13</xdr:row>
      <xdr:rowOff>178800</xdr:rowOff>
    </xdr:to>
    <xdr:graphicFrame macro="">
      <xdr:nvGraphicFramePr>
        <xdr:cNvPr id="2" name="תרשים 3" descr="איור ג'-8: יתרת ההתחייבויות של המשק לחו&quot;ל, לפי סוגי השקעה&#10;שנים 2021-2012, מיליארדי דולרים &#10;" title="איור ג'-8: יתרת ההתחייבויות של המשק לחו&quot;ל, לפי סוגי השקעה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טבלה1" displayName="טבלה1" ref="A1:L9" totalsRowShown="0" headerRowDxfId="250" dataDxfId="248" headerRowBorderDxfId="249" tableBorderDxfId="247" totalsRowBorderDxfId="246" dataCellStyle="Normal 3">
  <tableColumns count="12">
    <tableColumn id="1" name="מיליוני דולרים" dataDxfId="245"/>
    <tableColumn id="2" name="2011" dataDxfId="244" dataCellStyle="Normal 3"/>
    <tableColumn id="3" name="2012" dataDxfId="243" dataCellStyle="Normal 3"/>
    <tableColumn id="4" name="2013" dataDxfId="242" dataCellStyle="Normal 3"/>
    <tableColumn id="5" name="2014" dataDxfId="241" dataCellStyle="Normal 3"/>
    <tableColumn id="6" name="2015" dataDxfId="240" dataCellStyle="Normal 3"/>
    <tableColumn id="7" name="2016" dataDxfId="239" dataCellStyle="Normal 3"/>
    <tableColumn id="8" name="2017" dataDxfId="238" dataCellStyle="Normal 3"/>
    <tableColumn id="9" name="2018" dataDxfId="237" dataCellStyle="Normal 3"/>
    <tableColumn id="10" name="2019" dataDxfId="236" dataCellStyle="Normal 3"/>
    <tableColumn id="11" name="2020" dataDxfId="235" dataCellStyle="Normal 3"/>
    <tableColumn id="12" name="2021" dataDxfId="234" dataCellStyle="Normal 3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טבלה10" displayName="טבלה10" ref="A1:D13" totalsRowShown="0" headerRowDxfId="120" dataDxfId="119" headerRowBorderDxfId="126" tableBorderDxfId="127" totalsRowBorderDxfId="125">
  <tableColumns count="4">
    <tableColumn id="1" name="מיליוני דולרים" dataDxfId="124" dataCellStyle="Normal 3"/>
    <tableColumn id="2" name="השקעות נטו בתיק ניירות ערך למסחר" dataDxfId="123"/>
    <tableColumn id="3" name="מניות" dataDxfId="122"/>
    <tableColumn id="4" name="אג&quot;ח ( כולל מק&quot;מ)" dataDxfId="121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טבלה11" displayName="טבלה11" ref="A1:D6" totalsRowShown="0" headerRowDxfId="111" dataDxfId="110" headerRowBorderDxfId="117" tableBorderDxfId="118" totalsRowBorderDxfId="116">
  <tableColumns count="4">
    <tableColumn id="1" name="מיליוני דולרים" dataDxfId="115" dataCellStyle="Normal 3"/>
    <tableColumn id="2" name="אג&quot;ח ממשלה" dataDxfId="114" dataCellStyle="Normal 3"/>
    <tableColumn id="3" name="אג&quot;ח חברות" dataDxfId="113" dataCellStyle="Normal 3"/>
    <tableColumn id="4" name="מק&quot;ם " dataDxfId="112" dataCellStyle="Normal 3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טבלה12" displayName="טבלה12" ref="A1:C11" totalsRowShown="0" headerRowBorderDxfId="108" tableBorderDxfId="109" totalsRowBorderDxfId="107">
  <tableColumns count="3">
    <tableColumn id="1" name="מיליוני דולרים" dataDxfId="106" dataCellStyle="Normal 3"/>
    <tableColumn id="2" name="חברות סחירות בישראל" dataDxfId="105" dataCellStyle="Normal 2"/>
    <tableColumn id="3" name="חברות סחירות בחו&quot;ל" dataDxfId="104" dataCellStyle="Normal 2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טבלה13" displayName="טבלה13" ref="A1:K4" totalsRowShown="0" headerRowDxfId="99" headerRowBorderDxfId="102" tableBorderDxfId="103" totalsRowBorderDxfId="101" headerRowCellStyle="Normal 3">
  <tableColumns count="11">
    <tableColumn id="1" name="מיליוני דולרים" dataDxfId="100" dataCellStyle="Normal 3"/>
    <tableColumn id="2" name="2012"/>
    <tableColumn id="3" name="2013"/>
    <tableColumn id="4" name="2014"/>
    <tableColumn id="5" name="2015"/>
    <tableColumn id="6" name="2016"/>
    <tableColumn id="7" name="2017"/>
    <tableColumn id="8" name="2018"/>
    <tableColumn id="9" name="2019"/>
    <tableColumn id="10" name="2020"/>
    <tableColumn id="11" name="2021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טבלה14" displayName="טבלה14" ref="A1:K4" totalsRowShown="0" headerRowDxfId="83" dataDxfId="84" headerRowBorderDxfId="97" tableBorderDxfId="98" totalsRowBorderDxfId="96" headerRowCellStyle="Normal 3" dataCellStyle="Comma">
  <tableColumns count="11">
    <tableColumn id="1" name="מיליוני דולרים" dataDxfId="95" dataCellStyle="Normal 3"/>
    <tableColumn id="2" name="2012" dataDxfId="94" dataCellStyle="Comma"/>
    <tableColumn id="3" name="2013" dataDxfId="93" dataCellStyle="Comma"/>
    <tableColumn id="4" name="2014" dataDxfId="92" dataCellStyle="Comma"/>
    <tableColumn id="5" name="2015" dataDxfId="91" dataCellStyle="Comma"/>
    <tableColumn id="6" name="2016" dataDxfId="90" dataCellStyle="Comma"/>
    <tableColumn id="7" name="2017" dataDxfId="89" dataCellStyle="Comma"/>
    <tableColumn id="8" name="2018" dataDxfId="88" dataCellStyle="Comma"/>
    <tableColumn id="9" name="2019" dataDxfId="87" dataCellStyle="Comma"/>
    <tableColumn id="10" name="2020" dataDxfId="86" dataCellStyle="Comma"/>
    <tableColumn id="11" name="2021" dataDxfId="85" dataCellStyle="Comma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טבלה15" displayName="טבלה15" ref="A1:D13" totalsRowShown="0" headerRowDxfId="75" dataDxfId="74" headerRowBorderDxfId="81" tableBorderDxfId="82" totalsRowBorderDxfId="80" headerRowCellStyle="Normal 3">
  <tableColumns count="4">
    <tableColumn id="1" name="מיליוני דולרים" dataDxfId="79" dataCellStyle="Normal 3"/>
    <tableColumn id="2" name="יתרת ההתחייבויות במכשירי חוב (החוב החיצוני ברוטו)" dataDxfId="78" dataCellStyle="Normal 3"/>
    <tableColumn id="3" name="תמ&quot;ג שנתי " dataDxfId="77" dataCellStyle="Normal 3"/>
    <tableColumn id="4" name="יחס החוב החיצוני ברוטו לתמ&quot;ג (הציר הימני)" dataDxfId="76" dataCellStyle="Comma 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טבלה16" displayName="טבלה16" ref="A1:F22" totalsRowShown="0" headerRowDxfId="64" dataDxfId="63" headerRowBorderDxfId="72" tableBorderDxfId="73" totalsRowBorderDxfId="71" headerRowCellStyle="Normal 3">
  <tableColumns count="6">
    <tableColumn id="1" name="מיליוני דולרים" dataDxfId="70" dataCellStyle="Normal 3"/>
    <tableColumn id="2" name="עודף הנכסים על ההתחייבויות - הציר הימני" dataDxfId="69" dataCellStyle="Normal 2"/>
    <tableColumn id="3" name="סך התחייבויות המשק לחו&quot;ל" dataDxfId="68" dataCellStyle="Normal 2"/>
    <tableColumn id="4" name="סך הנכסים של המשק בחו&quot;ל" dataDxfId="67" dataCellStyle="Normal 2"/>
    <tableColumn id="5" name="תמ&quot;ג" dataDxfId="66" dataCellStyle="Comma 11"/>
    <tableColumn id="6" name="עודף הנכסים כאחוז מהתמ&quot;ג" dataDxfId="65" dataCellStyle="Percent 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טבלה17" displayName="טבלה17" ref="A1:D13" totalsRowShown="0" headerRowDxfId="55" dataDxfId="54" headerRowBorderDxfId="61" tableBorderDxfId="62" totalsRowBorderDxfId="60" headerRowCellStyle="Normal 3">
  <tableColumns count="4">
    <tableColumn id="1" name="מיליארדי דולרים" dataDxfId="59" dataCellStyle="Normal 3"/>
    <tableColumn id="2" name="יתרת ההתחייבויות במכשירי חוב (החוב החיצוני ברוטו)" dataDxfId="58" dataCellStyle="Normal 20"/>
    <tableColumn id="3" name="יתרת הנכסים במכשירי חוב" dataDxfId="57" dataCellStyle="Normal 20"/>
    <tableColumn id="4" name="החוב החיצוני נטו השלילי" dataDxfId="56" dataCellStyle="Normal 20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טבלה18" displayName="טבלה18" ref="A1:K2" totalsRowShown="0" headerRowDxfId="39" dataDxfId="38" headerRowBorderDxfId="52" tableBorderDxfId="53" totalsRowBorderDxfId="51" headerRowCellStyle="Normal 3">
  <tableColumns count="11">
    <tableColumn id="1" name="החברות הישראליות הנסחרות בחו&quot;ל " dataDxfId="50" dataCellStyle="Normal 3"/>
    <tableColumn id="2" name="2012" dataDxfId="49"/>
    <tableColumn id="3" name="2013" dataDxfId="48"/>
    <tableColumn id="4" name="2014" dataDxfId="47"/>
    <tableColumn id="5" name="2015" dataDxfId="46"/>
    <tableColumn id="6" name="2016" dataDxfId="45"/>
    <tableColumn id="7" name="2017" dataDxfId="44"/>
    <tableColumn id="8" name="2018" dataDxfId="43"/>
    <tableColumn id="9" name="2019" dataDxfId="42"/>
    <tableColumn id="10" name="2020" dataDxfId="41"/>
    <tableColumn id="11" name="2021" dataDxfId="40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טבלה19" displayName="טבלה19" ref="A1:K2" totalsRowShown="0" headerRowDxfId="22" dataDxfId="23" headerRowBorderDxfId="36" tableBorderDxfId="37" totalsRowBorderDxfId="35" headerRowCellStyle="Normal 3">
  <tableColumns count="11">
    <tableColumn id="1" name="עמודה1" dataDxfId="34" dataCellStyle="Normal 3"/>
    <tableColumn id="2" name="2012" dataDxfId="33"/>
    <tableColumn id="3" name="2013" dataDxfId="32"/>
    <tableColumn id="4" name="2014" dataDxfId="31"/>
    <tableColumn id="5" name="2015" dataDxfId="30"/>
    <tableColumn id="6" name="2016" dataDxfId="29"/>
    <tableColumn id="7" name="2017" dataDxfId="28"/>
    <tableColumn id="8" name="2018" dataDxfId="27"/>
    <tableColumn id="9" name="2019" dataDxfId="26"/>
    <tableColumn id="10" name="2020" dataDxfId="25"/>
    <tableColumn id="11" name="2021" dataDxfId="2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טבלה2" displayName="טבלה2" ref="A1:L4" totalsRowShown="0" headerRowDxfId="218" dataDxfId="217" headerRowBorderDxfId="232" tableBorderDxfId="233" totalsRowBorderDxfId="231" headerRowCellStyle="Normal 3">
  <tableColumns count="12">
    <tableColumn id="1" name="מיליוני דולרים" dataDxfId="230"/>
    <tableColumn id="2" name="2011" dataDxfId="229"/>
    <tableColumn id="3" name="2012" dataDxfId="228"/>
    <tableColumn id="4" name="2013" dataDxfId="227"/>
    <tableColumn id="5" name="2014" dataDxfId="226"/>
    <tableColumn id="6" name="2015" dataDxfId="225"/>
    <tableColumn id="7" name="2016" dataDxfId="224"/>
    <tableColumn id="8" name="2017" dataDxfId="223"/>
    <tableColumn id="9" name="2018" dataDxfId="222"/>
    <tableColumn id="10" name="2019" dataDxfId="221"/>
    <tableColumn id="11" name="2020" dataDxfId="220"/>
    <tableColumn id="12" name="2021" dataDxfId="219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טבלה20" displayName="טבלה20" ref="A1:K4" totalsRowShown="0" headerRowDxfId="6" dataDxfId="7" headerRowBorderDxfId="20" tableBorderDxfId="21" totalsRowBorderDxfId="19" headerRowCellStyle="Normal 3">
  <tableColumns count="11">
    <tableColumn id="1" name="עמודה1" dataDxfId="18" dataCellStyle="Normal 3"/>
    <tableColumn id="2" name="2012" dataDxfId="17"/>
    <tableColumn id="3" name="2013" dataDxfId="16"/>
    <tableColumn id="4" name="2014" dataDxfId="15"/>
    <tableColumn id="5" name="2015" dataDxfId="14"/>
    <tableColumn id="6" name="2016" dataDxfId="13"/>
    <tableColumn id="7" name="2017" dataDxfId="12"/>
    <tableColumn id="8" name="2018" dataDxfId="11"/>
    <tableColumn id="9" name="2019" dataDxfId="10"/>
    <tableColumn id="10" name="2020" dataDxfId="9"/>
    <tableColumn id="11" name="2021" dataDxfId="8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טבלה21" displayName="טבלה21" ref="A1:B7" totalsRowShown="0" headerRowDxfId="0" headerRowBorderDxfId="4" tableBorderDxfId="5" totalsRowBorderDxfId="3" headerRowCellStyle="Normal 3">
  <tableColumns count="2">
    <tableColumn id="1" name="עמודה1" dataDxfId="2" dataCellStyle="Normal 3"/>
    <tableColumn id="2" name="יתרת השקעה בתיק ניירות ערך למסחר" dataDxfId="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טבלה3" displayName="טבלה3" ref="A1:L3" totalsRowShown="0" headerRowDxfId="201" dataDxfId="200" headerRowBorderDxfId="215" tableBorderDxfId="216" totalsRowBorderDxfId="214" dataCellStyle="Comma">
  <tableColumns count="12">
    <tableColumn id="1" name="השקעות פיננסיות_x000a_מיליוני דולרים" dataDxfId="213"/>
    <tableColumn id="2" name="2011" dataDxfId="212" dataCellStyle="Comma"/>
    <tableColumn id="3" name="2012" dataDxfId="211" dataCellStyle="Comma"/>
    <tableColumn id="4" name="2013" dataDxfId="210" dataCellStyle="Comma"/>
    <tableColumn id="5" name="2014" dataDxfId="209" dataCellStyle="Comma"/>
    <tableColumn id="6" name="2015" dataDxfId="208" dataCellStyle="Comma"/>
    <tableColumn id="7" name="2016" dataDxfId="207" dataCellStyle="Comma"/>
    <tableColumn id="8" name="2017" dataDxfId="206" dataCellStyle="Comma"/>
    <tableColumn id="9" name="2018" dataDxfId="205" dataCellStyle="Comma"/>
    <tableColumn id="10" name="2019" dataDxfId="204" dataCellStyle="Comma"/>
    <tableColumn id="11" name="2020" dataDxfId="203" dataCellStyle="Comma"/>
    <tableColumn id="12" name="2021" dataDxfId="202" dataCellStyle="Comma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טבלה4" displayName="טבלה4" ref="A1:F4" totalsRowShown="0" headerRowDxfId="189" dataDxfId="190" headerRowBorderDxfId="198" tableBorderDxfId="199" totalsRowBorderDxfId="197" dataCellStyle="Normal 3">
  <tableColumns count="6">
    <tableColumn id="1" name="השקעות פיננסיות_x000a_מיליוני דולרים" dataDxfId="196" dataCellStyle="Normal 3"/>
    <tableColumn id="2" name="מגזר עסקי" dataDxfId="195" dataCellStyle="Normal 3"/>
    <tableColumn id="3" name="גופים מוסדיים" dataDxfId="194" dataCellStyle="Normal 3"/>
    <tableColumn id="4" name=" משקי הבית" dataDxfId="193" dataCellStyle="Normal 3"/>
    <tableColumn id="5" name="בנקים" dataDxfId="192" dataCellStyle="Normal 3"/>
    <tableColumn id="6" name="סה&quot;כ" dataDxfId="191" dataCellStyle="Normal 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טבלה5" displayName="טבלה5" ref="A1:F11" totalsRowShown="0" headerRowDxfId="179" dataDxfId="178" headerRowBorderDxfId="187" tableBorderDxfId="188" totalsRowBorderDxfId="186">
  <autoFilter ref="A1:F11"/>
  <tableColumns count="6">
    <tableColumn id="1" name="מיליוני דולרים" dataDxfId="185"/>
    <tableColumn id="2" name="העברות" dataDxfId="184"/>
    <tableColumn id="3" name="רכישות" dataDxfId="183"/>
    <tableColumn id="4" name="שערוך" dataDxfId="182"/>
    <tableColumn id="5" name="אחזקת SDR" dataDxfId="181"/>
    <tableColumn id="6" name="שינוי ביתרת הרזרבות" dataDxfId="180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טבלה6" displayName="טבלה6" ref="A1:B5" totalsRowShown="0" headerRowDxfId="172" dataDxfId="171" headerRowBorderDxfId="176" tableBorderDxfId="177" totalsRowBorderDxfId="175">
  <tableColumns count="2">
    <tableColumn id="1" name="השקעות אחרות_x000a_מיליוני דולרים" dataDxfId="174" dataCellStyle="Normal 3"/>
    <tableColumn id="2" name="2021" dataDxfId="173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טבלה7" displayName="טבלה7" ref="A1:K3" totalsRowShown="0" headerRowDxfId="155" dataDxfId="156" headerRowBorderDxfId="169" tableBorderDxfId="170" totalsRowBorderDxfId="168" headerRowCellStyle="Normal 3" dataCellStyle="Normal 3">
  <tableColumns count="11">
    <tableColumn id="1" name="השקעות ישירות_x000a_מיליוני דולרים" dataDxfId="167" dataCellStyle="Normal 3"/>
    <tableColumn id="2" name="2012" dataDxfId="166" dataCellStyle="Normal 3"/>
    <tableColumn id="3" name="2013" dataDxfId="165" dataCellStyle="Normal 3"/>
    <tableColumn id="4" name="2014" dataDxfId="164" dataCellStyle="Normal 3"/>
    <tableColumn id="5" name="2015" dataDxfId="163" dataCellStyle="Normal 3"/>
    <tableColumn id="6" name="2016" dataDxfId="162" dataCellStyle="Normal 3"/>
    <tableColumn id="7" name="2017" dataDxfId="161" dataCellStyle="Normal 3"/>
    <tableColumn id="8" name="2018" dataDxfId="160" dataCellStyle="Normal 3"/>
    <tableColumn id="9" name="2019" dataDxfId="159" dataCellStyle="Normal 3"/>
    <tableColumn id="10" name="2020" dataDxfId="158" dataCellStyle="Normal 3"/>
    <tableColumn id="11" name="2021" dataDxfId="157" dataCellStyle="Normal 3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טבלה8" displayName="טבלה8" ref="A1:F12" totalsRowShown="0" headerRowDxfId="145" dataDxfId="144" headerRowBorderDxfId="153" tableBorderDxfId="154" totalsRowBorderDxfId="152" headerRowCellStyle="Normal 3">
  <tableColumns count="6">
    <tableColumn id="1" name="מיליוני דולרים" dataDxfId="151" dataCellStyle="Normal 3"/>
    <tableColumn id="2" name="השקעות ישירות" dataDxfId="150"/>
    <tableColumn id="3" name="השקעות בתיק ניירות ערך למסחר" dataDxfId="149"/>
    <tableColumn id="4" name="השקעות אחרות" dataDxfId="148" dataCellStyle="Normal_IIP"/>
    <tableColumn id="5" name="סך השינוי-ציר ימני" dataDxfId="147"/>
    <tableColumn id="6" name="סך כל התחייבויות המשק" dataDxfId="146" dataCellStyle="Normal 2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טבלה9" displayName="טבלה9" ref="A1:K6" totalsRowShown="0" headerRowDxfId="128" dataDxfId="129" headerRowBorderDxfId="142" tableBorderDxfId="143" totalsRowBorderDxfId="141" headerRowCellStyle="Normal 3">
  <tableColumns count="11">
    <tableColumn id="1" name="אחוזים" dataDxfId="140" dataCellStyle="Normal 3"/>
    <tableColumn id="2" name="2012" dataDxfId="139"/>
    <tableColumn id="3" name="2013" dataDxfId="138"/>
    <tableColumn id="4" name="2014" dataDxfId="137"/>
    <tableColumn id="5" name="2015" dataDxfId="136"/>
    <tableColumn id="6" name="2016" dataDxfId="135"/>
    <tableColumn id="7" name="2017" dataDxfId="134"/>
    <tableColumn id="8" name="2018" dataDxfId="133"/>
    <tableColumn id="9" name="2019" dataDxfId="132"/>
    <tableColumn id="10" name="2020" dataDxfId="131"/>
    <tableColumn id="11" name="2021" dataDxfId="13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rightToLeft="1" tabSelected="1" zoomScaleNormal="100" workbookViewId="0">
      <selection activeCell="I13" sqref="I13"/>
    </sheetView>
  </sheetViews>
  <sheetFormatPr defaultColWidth="9.125" defaultRowHeight="14.25"/>
  <cols>
    <col min="1" max="1" width="30.375" style="6" bestFit="1" customWidth="1"/>
    <col min="2" max="10" width="9.125" style="6"/>
    <col min="11" max="11" width="9" style="6"/>
    <col min="12" max="12" width="9.125" style="6"/>
    <col min="13" max="13" width="9.375" style="6" bestFit="1" customWidth="1"/>
    <col min="14" max="16384" width="9.125" style="6"/>
  </cols>
  <sheetData>
    <row r="1" spans="1:14" ht="15">
      <c r="A1" s="77" t="s">
        <v>101</v>
      </c>
      <c r="B1" s="78" t="s">
        <v>0</v>
      </c>
      <c r="C1" s="78" t="s">
        <v>1</v>
      </c>
      <c r="D1" s="78" t="s">
        <v>2</v>
      </c>
      <c r="E1" s="78" t="s">
        <v>3</v>
      </c>
      <c r="F1" s="78" t="s">
        <v>4</v>
      </c>
      <c r="G1" s="78" t="s">
        <v>5</v>
      </c>
      <c r="H1" s="78" t="s">
        <v>11</v>
      </c>
      <c r="I1" s="78" t="s">
        <v>6</v>
      </c>
      <c r="J1" s="78" t="s">
        <v>12</v>
      </c>
      <c r="K1" s="78" t="s">
        <v>155</v>
      </c>
      <c r="L1" s="79" t="s">
        <v>156</v>
      </c>
    </row>
    <row r="2" spans="1:14">
      <c r="A2" s="80" t="s">
        <v>110</v>
      </c>
      <c r="B2" s="7">
        <v>266629</v>
      </c>
      <c r="C2" s="7">
        <v>277785.005</v>
      </c>
      <c r="D2" s="7">
        <v>313844.02100000001</v>
      </c>
      <c r="E2" s="7">
        <v>334718.67</v>
      </c>
      <c r="F2" s="7">
        <v>347979.58899999998</v>
      </c>
      <c r="G2" s="7">
        <v>375325.36099999998</v>
      </c>
      <c r="H2" s="7">
        <v>433480.31900000002</v>
      </c>
      <c r="I2" s="7">
        <v>438398.26500000001</v>
      </c>
      <c r="J2" s="7">
        <v>490809.68900000001</v>
      </c>
      <c r="K2" s="7">
        <v>600798.61699999997</v>
      </c>
      <c r="L2" s="76">
        <v>715629.79300000006</v>
      </c>
      <c r="M2" s="8"/>
      <c r="N2" s="9"/>
    </row>
    <row r="3" spans="1:14">
      <c r="A3" s="80" t="s">
        <v>7</v>
      </c>
      <c r="B3" s="7">
        <v>72177</v>
      </c>
      <c r="C3" s="7">
        <v>72564.652000000002</v>
      </c>
      <c r="D3" s="7">
        <v>77745.084000000003</v>
      </c>
      <c r="E3" s="7">
        <v>79010.985000000001</v>
      </c>
      <c r="F3" s="7">
        <v>84695.311000000002</v>
      </c>
      <c r="G3" s="7">
        <v>94632.854000000007</v>
      </c>
      <c r="H3" s="7">
        <v>101540.18</v>
      </c>
      <c r="I3" s="7">
        <v>104878.863</v>
      </c>
      <c r="J3" s="7">
        <v>105096.584</v>
      </c>
      <c r="K3" s="7">
        <v>110209.469</v>
      </c>
      <c r="L3" s="76">
        <v>117645.27099999999</v>
      </c>
      <c r="M3" s="8"/>
    </row>
    <row r="4" spans="1:14">
      <c r="A4" s="80" t="s">
        <v>106</v>
      </c>
      <c r="B4" s="7">
        <v>62365</v>
      </c>
      <c r="C4" s="7">
        <v>76126.476999999999</v>
      </c>
      <c r="D4" s="7">
        <v>95519.668000000005</v>
      </c>
      <c r="E4" s="7">
        <v>106173.258</v>
      </c>
      <c r="F4" s="7">
        <v>114080.897</v>
      </c>
      <c r="G4" s="7">
        <v>119148.01</v>
      </c>
      <c r="H4" s="7">
        <v>142990.21</v>
      </c>
      <c r="I4" s="7">
        <v>141704.212</v>
      </c>
      <c r="J4" s="7">
        <v>171245.432</v>
      </c>
      <c r="K4" s="7">
        <v>213878.61799999999</v>
      </c>
      <c r="L4" s="76">
        <v>255197.092</v>
      </c>
      <c r="M4" s="8"/>
    </row>
    <row r="5" spans="1:14">
      <c r="A5" s="80" t="s">
        <v>60</v>
      </c>
      <c r="B5" s="7">
        <v>57212.457000000002</v>
      </c>
      <c r="C5" s="7">
        <v>53188.316999999995</v>
      </c>
      <c r="D5" s="7">
        <v>58789.510999999999</v>
      </c>
      <c r="E5" s="7">
        <v>63433.259000000005</v>
      </c>
      <c r="F5" s="7">
        <v>58628.597000000002</v>
      </c>
      <c r="G5" s="7">
        <v>63097.726000000002</v>
      </c>
      <c r="H5" s="7">
        <v>75938.436000000002</v>
      </c>
      <c r="I5" s="7">
        <v>76535.740999999995</v>
      </c>
      <c r="J5" s="7">
        <v>88453.471000000005</v>
      </c>
      <c r="K5" s="7">
        <f>K8+K9</f>
        <v>103413.45299999999</v>
      </c>
      <c r="L5" s="76">
        <v>129789.545</v>
      </c>
      <c r="M5" s="8"/>
      <c r="N5" s="10"/>
    </row>
    <row r="6" spans="1:14">
      <c r="A6" s="80" t="s">
        <v>10</v>
      </c>
      <c r="B6" s="7">
        <v>74875</v>
      </c>
      <c r="C6" s="7">
        <v>75905.558999999994</v>
      </c>
      <c r="D6" s="7">
        <v>81789.758000000002</v>
      </c>
      <c r="E6" s="7">
        <v>86101.168000000005</v>
      </c>
      <c r="F6" s="7">
        <v>90574.784</v>
      </c>
      <c r="G6" s="7">
        <v>98446.770999999993</v>
      </c>
      <c r="H6" s="7">
        <v>113011.493</v>
      </c>
      <c r="I6" s="7">
        <v>115279.44899999999</v>
      </c>
      <c r="J6" s="7">
        <v>126014.202</v>
      </c>
      <c r="K6" s="7">
        <v>173297.05300000001</v>
      </c>
      <c r="L6" s="76">
        <v>212997.88500000001</v>
      </c>
      <c r="M6" s="8"/>
    </row>
    <row r="7" spans="1:14">
      <c r="A7" s="80" t="s">
        <v>74</v>
      </c>
      <c r="B7" s="7"/>
      <c r="C7" s="7">
        <f t="shared" ref="C7:H7" si="0">(1/1000)*(C2-B2)</f>
        <v>11.156005000000006</v>
      </c>
      <c r="D7" s="7">
        <f t="shared" si="0"/>
        <v>36.059016000000007</v>
      </c>
      <c r="E7" s="7">
        <f t="shared" si="0"/>
        <v>20.874648999999977</v>
      </c>
      <c r="F7" s="7">
        <f t="shared" si="0"/>
        <v>13.260918999999994</v>
      </c>
      <c r="G7" s="7">
        <f t="shared" si="0"/>
        <v>27.345771999999997</v>
      </c>
      <c r="H7" s="7">
        <f t="shared" si="0"/>
        <v>58.154958000000043</v>
      </c>
      <c r="I7" s="7">
        <f>(1/1000)*(I2-H2)</f>
        <v>4.9179459999999962</v>
      </c>
      <c r="J7" s="7">
        <f>(1/1000)*(J2-I2)</f>
        <v>52.411423999999997</v>
      </c>
      <c r="K7" s="7">
        <f>(1/1000)*(K2-J2)</f>
        <v>109.98892799999996</v>
      </c>
      <c r="L7" s="76">
        <v>114.8311760000001</v>
      </c>
      <c r="M7" s="8"/>
    </row>
    <row r="8" spans="1:14">
      <c r="A8" s="80" t="s">
        <v>9</v>
      </c>
      <c r="B8" s="81">
        <v>57496</v>
      </c>
      <c r="C8" s="81">
        <v>53497</v>
      </c>
      <c r="D8" s="81">
        <v>58792</v>
      </c>
      <c r="E8" s="81">
        <v>63661</v>
      </c>
      <c r="F8" s="81">
        <v>59258</v>
      </c>
      <c r="G8" s="81">
        <v>63663</v>
      </c>
      <c r="H8" s="81">
        <v>76441</v>
      </c>
      <c r="I8" s="81">
        <v>77898</v>
      </c>
      <c r="J8" s="81">
        <v>88287</v>
      </c>
      <c r="K8" s="81">
        <v>101978</v>
      </c>
      <c r="L8" s="82">
        <v>130219.25</v>
      </c>
      <c r="M8" s="8"/>
    </row>
    <row r="9" spans="1:14">
      <c r="A9" s="83" t="s">
        <v>68</v>
      </c>
      <c r="B9" s="84">
        <v>-283.54300000000001</v>
      </c>
      <c r="C9" s="84">
        <v>-308.40199999999999</v>
      </c>
      <c r="D9" s="84">
        <v>-2.9769999999999999</v>
      </c>
      <c r="E9" s="84">
        <v>-227.577</v>
      </c>
      <c r="F9" s="84">
        <v>-629.86</v>
      </c>
      <c r="G9" s="84">
        <v>-565.17999999999995</v>
      </c>
      <c r="H9" s="84">
        <v>-502.57499999999999</v>
      </c>
      <c r="I9" s="84">
        <v>-1361.864</v>
      </c>
      <c r="J9" s="84">
        <v>166.26499999999999</v>
      </c>
      <c r="K9" s="84">
        <v>1435.453</v>
      </c>
      <c r="L9" s="85">
        <v>-429.70499999999998</v>
      </c>
      <c r="M9" s="8"/>
    </row>
    <row r="10" spans="1:14">
      <c r="A10" s="14" t="s">
        <v>149</v>
      </c>
    </row>
    <row r="11" spans="1:14" s="11" customFormat="1"/>
    <row r="12" spans="1:14" s="11" customFormat="1"/>
    <row r="13" spans="1:14" s="11" customFormat="1"/>
    <row r="14" spans="1:14" s="11" customFormat="1">
      <c r="I14" s="12"/>
      <c r="J14" s="13"/>
      <c r="K14" s="13"/>
      <c r="L14" s="13"/>
    </row>
    <row r="15" spans="1:14" s="11" customFormat="1"/>
    <row r="16" spans="1:14" s="11" customFormat="1"/>
    <row r="17" s="11" customFormat="1"/>
    <row r="18" s="11" customFormat="1"/>
    <row r="19" s="11" customFormat="1"/>
    <row r="20" s="11" customFormat="1"/>
    <row r="21" s="11" customFormat="1"/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zoomScaleNormal="100" workbookViewId="0">
      <selection activeCell="L35" sqref="L35"/>
    </sheetView>
  </sheetViews>
  <sheetFormatPr defaultColWidth="9" defaultRowHeight="14.25"/>
  <cols>
    <col min="1" max="16384" width="9" style="6"/>
  </cols>
  <sheetData>
    <row r="1" spans="1:1" ht="15">
      <c r="A1" s="47" t="s">
        <v>147</v>
      </c>
    </row>
    <row r="2" spans="1:1">
      <c r="A2" s="40" t="s">
        <v>129</v>
      </c>
    </row>
    <row r="15" spans="1:1">
      <c r="A15" s="22" t="s">
        <v>128</v>
      </c>
    </row>
    <row r="31" spans="9:9" ht="15">
      <c r="I31" s="47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rightToLeft="1" workbookViewId="0">
      <selection activeCell="M11" sqref="M11"/>
    </sheetView>
  </sheetViews>
  <sheetFormatPr defaultColWidth="9.125" defaultRowHeight="14.25"/>
  <cols>
    <col min="1" max="1" width="19.375" style="6" bestFit="1" customWidth="1"/>
    <col min="2" max="3" width="9.875" style="6" bestFit="1" customWidth="1"/>
    <col min="4" max="16384" width="9.125" style="6"/>
  </cols>
  <sheetData>
    <row r="1" spans="1:2" ht="29.25">
      <c r="A1" s="116" t="s">
        <v>103</v>
      </c>
      <c r="B1" s="87" t="s">
        <v>156</v>
      </c>
    </row>
    <row r="2" spans="1:2">
      <c r="A2" s="117" t="s">
        <v>28</v>
      </c>
      <c r="B2" s="82">
        <v>4021.6579999999958</v>
      </c>
    </row>
    <row r="3" spans="1:2">
      <c r="A3" s="117" t="s">
        <v>27</v>
      </c>
      <c r="B3" s="82">
        <v>17433.315999999999</v>
      </c>
    </row>
    <row r="4" spans="1:2">
      <c r="A4" s="117" t="s">
        <v>29</v>
      </c>
      <c r="B4" s="82">
        <v>2500</v>
      </c>
    </row>
    <row r="5" spans="1:2">
      <c r="A5" s="118" t="s">
        <v>30</v>
      </c>
      <c r="B5" s="85">
        <v>4286.2519999999986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workbookViewId="0">
      <selection activeCell="M20" sqref="M20"/>
    </sheetView>
  </sheetViews>
  <sheetFormatPr defaultColWidth="9" defaultRowHeight="14.25"/>
  <cols>
    <col min="1" max="16384" width="9" style="6"/>
  </cols>
  <sheetData>
    <row r="1" spans="1:1" ht="15">
      <c r="A1" s="47" t="s">
        <v>113</v>
      </c>
    </row>
    <row r="2" spans="1:1">
      <c r="A2" s="6" t="s">
        <v>132</v>
      </c>
    </row>
    <row r="15" spans="1:1">
      <c r="A15" s="22" t="s">
        <v>128</v>
      </c>
    </row>
    <row r="31" spans="9:9" ht="15">
      <c r="I31" s="47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rightToLeft="1" workbookViewId="0">
      <selection activeCell="K8" sqref="K8"/>
    </sheetView>
  </sheetViews>
  <sheetFormatPr defaultColWidth="9.125" defaultRowHeight="14.25"/>
  <cols>
    <col min="1" max="1" width="19.375" style="6" bestFit="1" customWidth="1"/>
    <col min="2" max="3" width="9.875" style="6" bestFit="1" customWidth="1"/>
    <col min="4" max="16384" width="9.125" style="6"/>
  </cols>
  <sheetData>
    <row r="1" spans="1:11" ht="29.25">
      <c r="A1" s="116" t="s">
        <v>104</v>
      </c>
      <c r="B1" s="86" t="s">
        <v>1</v>
      </c>
      <c r="C1" s="86" t="s">
        <v>2</v>
      </c>
      <c r="D1" s="86" t="s">
        <v>3</v>
      </c>
      <c r="E1" s="86" t="s">
        <v>4</v>
      </c>
      <c r="F1" s="86" t="s">
        <v>5</v>
      </c>
      <c r="G1" s="86" t="s">
        <v>11</v>
      </c>
      <c r="H1" s="86" t="s">
        <v>6</v>
      </c>
      <c r="I1" s="86" t="s">
        <v>12</v>
      </c>
      <c r="J1" s="86" t="s">
        <v>155</v>
      </c>
      <c r="K1" s="87" t="s">
        <v>156</v>
      </c>
    </row>
    <row r="2" spans="1:11">
      <c r="A2" s="119" t="s">
        <v>20</v>
      </c>
      <c r="B2" s="7">
        <v>3204.835</v>
      </c>
      <c r="C2" s="7">
        <v>4684.6190000000006</v>
      </c>
      <c r="D2" s="7">
        <v>4993.0129999999999</v>
      </c>
      <c r="E2" s="7">
        <v>5883.8139999999994</v>
      </c>
      <c r="F2" s="7">
        <v>15183.915999999999</v>
      </c>
      <c r="G2" s="7">
        <v>6384.3410000000003</v>
      </c>
      <c r="H2" s="7">
        <v>8019.152</v>
      </c>
      <c r="I2" s="7">
        <v>6983.5869999999995</v>
      </c>
      <c r="J2" s="7">
        <v>4262.268</v>
      </c>
      <c r="K2" s="76">
        <v>6841.6329999999998</v>
      </c>
    </row>
    <row r="3" spans="1:11">
      <c r="A3" s="120" t="s">
        <v>28</v>
      </c>
      <c r="B3" s="121">
        <v>-929.12599999999998</v>
      </c>
      <c r="C3" s="121">
        <v>-826.32600000000002</v>
      </c>
      <c r="D3" s="121">
        <v>-467.51</v>
      </c>
      <c r="E3" s="121">
        <v>5084.6859999999997</v>
      </c>
      <c r="F3" s="121">
        <v>-605.40599999999995</v>
      </c>
      <c r="G3" s="121">
        <v>1239.9939999999999</v>
      </c>
      <c r="H3" s="121">
        <v>-1932.5550000000001</v>
      </c>
      <c r="I3" s="121">
        <v>1706.02</v>
      </c>
      <c r="J3" s="121">
        <v>2112.326</v>
      </c>
      <c r="K3" s="122">
        <v>2871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workbookViewId="0">
      <selection sqref="A1:A2"/>
    </sheetView>
  </sheetViews>
  <sheetFormatPr defaultColWidth="9.125" defaultRowHeight="14.25"/>
  <cols>
    <col min="1" max="16384" width="9.125" style="6"/>
  </cols>
  <sheetData>
    <row r="1" spans="1:1" ht="15">
      <c r="A1" s="47" t="s">
        <v>92</v>
      </c>
    </row>
    <row r="2" spans="1:1">
      <c r="A2" s="6" t="s">
        <v>133</v>
      </c>
    </row>
    <row r="15" spans="1:1">
      <c r="A15" s="22" t="s">
        <v>128</v>
      </c>
    </row>
    <row r="31" spans="9:9" ht="15">
      <c r="I31" s="47"/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rightToLeft="1" workbookViewId="0">
      <selection activeCell="M8" sqref="M8"/>
    </sheetView>
  </sheetViews>
  <sheetFormatPr defaultColWidth="9.125" defaultRowHeight="14.25"/>
  <cols>
    <col min="1" max="1" width="12.125" style="6" customWidth="1"/>
    <col min="2" max="2" width="15.125" style="6" bestFit="1" customWidth="1"/>
    <col min="3" max="3" width="28" style="6" customWidth="1"/>
    <col min="4" max="4" width="14.875" style="6" bestFit="1" customWidth="1"/>
    <col min="5" max="5" width="17.25" style="6" bestFit="1" customWidth="1"/>
    <col min="6" max="6" width="22.75" style="6" bestFit="1" customWidth="1"/>
    <col min="7" max="16384" width="9.125" style="6"/>
  </cols>
  <sheetData>
    <row r="1" spans="1:13" ht="15">
      <c r="A1" s="123" t="s">
        <v>101</v>
      </c>
      <c r="B1" s="86" t="s">
        <v>7</v>
      </c>
      <c r="C1" s="86" t="s">
        <v>106</v>
      </c>
      <c r="D1" s="86" t="s">
        <v>9</v>
      </c>
      <c r="E1" s="86" t="s">
        <v>75</v>
      </c>
      <c r="F1" s="87" t="s">
        <v>31</v>
      </c>
    </row>
    <row r="2" spans="1:13">
      <c r="A2" s="119">
        <v>2011</v>
      </c>
      <c r="B2" s="81">
        <v>64842</v>
      </c>
      <c r="C2" s="81">
        <v>87739</v>
      </c>
      <c r="D2" s="124">
        <v>67903.259000000005</v>
      </c>
      <c r="E2" s="81">
        <v>-10.599224</v>
      </c>
      <c r="F2" s="125">
        <v>220484</v>
      </c>
      <c r="G2" s="36"/>
    </row>
    <row r="3" spans="1:13">
      <c r="A3" s="119">
        <v>2012</v>
      </c>
      <c r="B3" s="81">
        <v>75804.784</v>
      </c>
      <c r="C3" s="81">
        <v>84167.444000000003</v>
      </c>
      <c r="D3" s="124">
        <v>62443.862000000001</v>
      </c>
      <c r="E3" s="81">
        <v>2.0650789999999999</v>
      </c>
      <c r="F3" s="125">
        <v>222416.09</v>
      </c>
      <c r="G3" s="36"/>
    </row>
    <row r="4" spans="1:13">
      <c r="A4" s="119">
        <v>2013</v>
      </c>
      <c r="B4" s="81">
        <v>86531</v>
      </c>
      <c r="C4" s="81">
        <v>99799.021999999997</v>
      </c>
      <c r="D4" s="124">
        <v>62166.760999999999</v>
      </c>
      <c r="E4" s="81">
        <v>29.993538000000001</v>
      </c>
      <c r="F4" s="125">
        <v>248496.783</v>
      </c>
      <c r="G4" s="36"/>
    </row>
    <row r="5" spans="1:13">
      <c r="A5" s="119">
        <v>2014</v>
      </c>
      <c r="B5" s="81">
        <v>89619.733999999997</v>
      </c>
      <c r="C5" s="81">
        <v>122339.712</v>
      </c>
      <c r="D5" s="124">
        <v>55093.601000000002</v>
      </c>
      <c r="E5" s="81">
        <v>18.825114999999997</v>
      </c>
      <c r="F5" s="125">
        <v>267053.04700000002</v>
      </c>
      <c r="G5" s="36"/>
    </row>
    <row r="6" spans="1:13">
      <c r="A6" s="119">
        <v>2015</v>
      </c>
      <c r="B6" s="81">
        <v>99312.692999999999</v>
      </c>
      <c r="C6" s="81">
        <v>131424.704</v>
      </c>
      <c r="D6" s="124">
        <v>48957.737000000001</v>
      </c>
      <c r="E6" s="81">
        <v>15.688400000000001</v>
      </c>
      <c r="F6" s="125">
        <v>279695.13400000002</v>
      </c>
      <c r="G6" s="36"/>
    </row>
    <row r="7" spans="1:13">
      <c r="A7" s="119">
        <v>2016</v>
      </c>
      <c r="B7" s="81">
        <v>107482.834</v>
      </c>
      <c r="C7" s="81">
        <v>110894.583</v>
      </c>
      <c r="D7" s="124">
        <v>51422.544000000002</v>
      </c>
      <c r="E7" s="81">
        <v>-6.5758489999999981</v>
      </c>
      <c r="F7" s="125">
        <v>269799.96100000001</v>
      </c>
      <c r="G7" s="36"/>
    </row>
    <row r="8" spans="1:13">
      <c r="A8" s="119">
        <v>2017</v>
      </c>
      <c r="B8" s="81">
        <v>127160.66099999999</v>
      </c>
      <c r="C8" s="81">
        <v>112188.247</v>
      </c>
      <c r="D8" s="124">
        <v>49688.684000000001</v>
      </c>
      <c r="E8" s="81">
        <v>20.317096000000003</v>
      </c>
      <c r="F8" s="125">
        <v>289037.592</v>
      </c>
      <c r="G8" s="36"/>
    </row>
    <row r="9" spans="1:13">
      <c r="A9" s="119">
        <v>2018</v>
      </c>
      <c r="B9" s="81">
        <v>143970.89199999999</v>
      </c>
      <c r="C9" s="81">
        <v>108951.216</v>
      </c>
      <c r="D9" s="124">
        <v>49379.105000000003</v>
      </c>
      <c r="E9" s="81">
        <v>15.680460999999999</v>
      </c>
      <c r="F9" s="125">
        <v>302301.21299999999</v>
      </c>
      <c r="G9" s="36"/>
    </row>
    <row r="10" spans="1:13">
      <c r="A10" s="119">
        <v>2019</v>
      </c>
      <c r="B10" s="81">
        <v>161396.55900000001</v>
      </c>
      <c r="C10" s="81">
        <v>118311.522</v>
      </c>
      <c r="D10" s="124">
        <v>53589.834999999999</v>
      </c>
      <c r="E10" s="81">
        <v>36.435448999999998</v>
      </c>
      <c r="F10" s="125">
        <v>333297.91600000003</v>
      </c>
      <c r="G10" s="36"/>
    </row>
    <row r="11" spans="1:13">
      <c r="A11" s="119">
        <v>2020</v>
      </c>
      <c r="B11" s="81">
        <v>185187.989</v>
      </c>
      <c r="C11" s="81">
        <v>170872.91800000001</v>
      </c>
      <c r="D11" s="124">
        <v>54947.275000000001</v>
      </c>
      <c r="E11" s="81">
        <f>(F11-F10)/1000</f>
        <v>77.710265999999947</v>
      </c>
      <c r="F11" s="125">
        <v>411008.18199999997</v>
      </c>
      <c r="G11" s="36"/>
    </row>
    <row r="12" spans="1:13">
      <c r="A12" s="120">
        <v>2021</v>
      </c>
      <c r="B12" s="84">
        <v>235592.878</v>
      </c>
      <c r="C12" s="84">
        <v>238404.21399999998</v>
      </c>
      <c r="D12" s="126">
        <v>63356.447999999997</v>
      </c>
      <c r="E12" s="84">
        <v>126.345358</v>
      </c>
      <c r="F12" s="127">
        <v>537353.53999999992</v>
      </c>
      <c r="G12" s="36"/>
      <c r="J12" s="37"/>
      <c r="K12" s="38"/>
      <c r="L12" s="38"/>
      <c r="M12" s="37"/>
    </row>
    <row r="13" spans="1:13">
      <c r="B13" s="9"/>
      <c r="C13" s="9"/>
      <c r="D13" s="9"/>
      <c r="E13" s="9"/>
    </row>
    <row r="14" spans="1:13">
      <c r="B14" s="10"/>
      <c r="C14" s="10"/>
      <c r="D14" s="10"/>
      <c r="E14" s="10"/>
      <c r="F14" s="10"/>
    </row>
    <row r="15" spans="1:13">
      <c r="B15" s="39"/>
      <c r="C15" s="39"/>
      <c r="D15" s="39"/>
      <c r="E15" s="39"/>
      <c r="F15" s="39"/>
    </row>
    <row r="16" spans="1:13">
      <c r="B16" s="10"/>
      <c r="C16" s="10"/>
      <c r="D16" s="10"/>
      <c r="F16" s="10"/>
    </row>
    <row r="17" spans="2:6">
      <c r="B17" s="10"/>
      <c r="C17" s="10"/>
      <c r="D17" s="10"/>
      <c r="F17" s="10"/>
    </row>
    <row r="18" spans="2:6">
      <c r="B18" s="10"/>
      <c r="C18" s="10"/>
      <c r="D18" s="10"/>
      <c r="F18" s="10"/>
    </row>
    <row r="19" spans="2:6">
      <c r="B19" s="10"/>
      <c r="C19" s="10"/>
      <c r="D19" s="10"/>
      <c r="F19" s="10"/>
    </row>
    <row r="20" spans="2:6">
      <c r="B20" s="10"/>
      <c r="C20" s="10"/>
      <c r="D20" s="10"/>
      <c r="F20" s="10"/>
    </row>
    <row r="21" spans="2:6">
      <c r="B21" s="10"/>
      <c r="C21" s="10"/>
      <c r="D21" s="10"/>
      <c r="F21" s="10"/>
    </row>
    <row r="22" spans="2:6">
      <c r="B22" s="10"/>
      <c r="C22" s="10"/>
      <c r="D22" s="10"/>
      <c r="F22" s="10"/>
    </row>
    <row r="23" spans="2:6">
      <c r="B23" s="10"/>
      <c r="C23" s="10"/>
      <c r="D23" s="10"/>
      <c r="F23" s="10"/>
    </row>
    <row r="24" spans="2:6">
      <c r="B24" s="10"/>
      <c r="C24" s="10"/>
      <c r="D24" s="10"/>
      <c r="F24" s="10"/>
    </row>
    <row r="25" spans="2:6">
      <c r="B25" s="10"/>
      <c r="C25" s="10"/>
      <c r="D25" s="10"/>
      <c r="F25" s="1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workbookViewId="0">
      <selection activeCell="M29" sqref="M29"/>
    </sheetView>
  </sheetViews>
  <sheetFormatPr defaultColWidth="9" defaultRowHeight="14.25"/>
  <cols>
    <col min="1" max="16384" width="9" style="6"/>
  </cols>
  <sheetData>
    <row r="1" spans="1:1" ht="15">
      <c r="A1" s="47" t="s">
        <v>114</v>
      </c>
    </row>
    <row r="2" spans="1:1">
      <c r="A2" s="6" t="s">
        <v>134</v>
      </c>
    </row>
    <row r="15" spans="1:1">
      <c r="A15" s="22" t="s">
        <v>130</v>
      </c>
    </row>
    <row r="31" spans="9:9" ht="15">
      <c r="I31" s="47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rightToLeft="1" workbookViewId="0">
      <selection activeCell="H18" sqref="H18"/>
    </sheetView>
  </sheetViews>
  <sheetFormatPr defaultColWidth="9.125" defaultRowHeight="14.25"/>
  <cols>
    <col min="1" max="1" width="31.125" style="6" bestFit="1" customWidth="1"/>
    <col min="2" max="10" width="9.125" style="6"/>
    <col min="11" max="11" width="12.375" style="6" bestFit="1" customWidth="1"/>
    <col min="12" max="16384" width="9.125" style="6"/>
  </cols>
  <sheetData>
    <row r="1" spans="1:11" ht="15">
      <c r="A1" s="129" t="s">
        <v>71</v>
      </c>
      <c r="B1" s="130" t="s">
        <v>1</v>
      </c>
      <c r="C1" s="130" t="s">
        <v>2</v>
      </c>
      <c r="D1" s="130" t="s">
        <v>3</v>
      </c>
      <c r="E1" s="130" t="s">
        <v>4</v>
      </c>
      <c r="F1" s="130" t="s">
        <v>5</v>
      </c>
      <c r="G1" s="130" t="s">
        <v>11</v>
      </c>
      <c r="H1" s="130" t="s">
        <v>6</v>
      </c>
      <c r="I1" s="130" t="s">
        <v>12</v>
      </c>
      <c r="J1" s="131" t="s">
        <v>155</v>
      </c>
      <c r="K1" s="132" t="s">
        <v>156</v>
      </c>
    </row>
    <row r="2" spans="1:11">
      <c r="A2" s="128" t="s">
        <v>13</v>
      </c>
      <c r="B2" s="81">
        <v>46.069419769003055</v>
      </c>
      <c r="C2" s="81">
        <v>37.700553442821764</v>
      </c>
      <c r="D2" s="81">
        <v>27.44079904004731</v>
      </c>
      <c r="E2" s="81">
        <v>40.254387403594833</v>
      </c>
      <c r="F2" s="81">
        <v>39.028604922374555</v>
      </c>
      <c r="G2" s="81">
        <v>67.12599697250225</v>
      </c>
      <c r="H2" s="81">
        <v>68.413138414613599</v>
      </c>
      <c r="I2" s="81">
        <v>54.117657671619526</v>
      </c>
      <c r="J2" s="81">
        <v>57.434929017714467</v>
      </c>
      <c r="K2" s="82">
        <v>54.901728769597923</v>
      </c>
    </row>
    <row r="3" spans="1:11">
      <c r="A3" s="128" t="s">
        <v>14</v>
      </c>
      <c r="B3" s="81">
        <v>26.533684250021956</v>
      </c>
      <c r="C3" s="81">
        <v>41.03572447951148</v>
      </c>
      <c r="D3" s="81">
        <v>50.980351937628086</v>
      </c>
      <c r="E3" s="81">
        <v>38.968481793264267</v>
      </c>
      <c r="F3" s="81">
        <v>53.609979344412828</v>
      </c>
      <c r="G3" s="81">
        <v>4.2164817018377985</v>
      </c>
      <c r="H3" s="81">
        <v>5.1107001736682696</v>
      </c>
      <c r="I3" s="81">
        <v>26.682463167583514</v>
      </c>
      <c r="J3" s="81">
        <v>27.448654514381783</v>
      </c>
      <c r="K3" s="82">
        <v>15.725987405631937</v>
      </c>
    </row>
    <row r="4" spans="1:11">
      <c r="A4" s="128" t="s">
        <v>15</v>
      </c>
      <c r="B4" s="81">
        <v>20.404227246406411</v>
      </c>
      <c r="C4" s="81">
        <v>10.070207769043916</v>
      </c>
      <c r="D4" s="81">
        <v>19.558776590622053</v>
      </c>
      <c r="E4" s="81">
        <v>5.4118674036663474</v>
      </c>
      <c r="F4" s="81">
        <v>0.16547751420297696</v>
      </c>
      <c r="G4" s="81">
        <v>23.522154961038289</v>
      </c>
      <c r="H4" s="81">
        <v>17.146418533733289</v>
      </c>
      <c r="I4" s="81">
        <v>8.6534532447713008</v>
      </c>
      <c r="J4" s="81">
        <v>5.5287112406482599</v>
      </c>
      <c r="K4" s="82">
        <v>1.6152139759805932</v>
      </c>
    </row>
    <row r="5" spans="1:11">
      <c r="A5" s="128" t="s">
        <v>148</v>
      </c>
      <c r="B5" s="81">
        <v>6.992668734568583</v>
      </c>
      <c r="C5" s="81">
        <v>11.193514308622836</v>
      </c>
      <c r="D5" s="81">
        <v>2.0200724317025527</v>
      </c>
      <c r="E5" s="81">
        <v>15.365263399474546</v>
      </c>
      <c r="F5" s="81">
        <v>7.1959382190096441</v>
      </c>
      <c r="G5" s="81">
        <v>5.1353663646216594</v>
      </c>
      <c r="H5" s="81">
        <v>9.3297428779848381</v>
      </c>
      <c r="I5" s="81">
        <v>10.546425916025676</v>
      </c>
      <c r="J5" s="81">
        <v>9.5877052272554995</v>
      </c>
      <c r="K5" s="82">
        <v>27.757069848789556</v>
      </c>
    </row>
    <row r="6" spans="1:11">
      <c r="A6" s="133" t="s">
        <v>16</v>
      </c>
      <c r="B6" s="84">
        <v>1</v>
      </c>
      <c r="C6" s="84">
        <v>1</v>
      </c>
      <c r="D6" s="84">
        <v>1</v>
      </c>
      <c r="E6" s="84">
        <v>1</v>
      </c>
      <c r="F6" s="84">
        <v>1</v>
      </c>
      <c r="G6" s="84">
        <v>1</v>
      </c>
      <c r="H6" s="84">
        <v>1</v>
      </c>
      <c r="I6" s="84">
        <v>1</v>
      </c>
      <c r="J6" s="84">
        <v>1</v>
      </c>
      <c r="K6" s="85"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rightToLeft="1" workbookViewId="0">
      <selection activeCell="M18" sqref="M18"/>
    </sheetView>
  </sheetViews>
  <sheetFormatPr defaultColWidth="9" defaultRowHeight="14.25"/>
  <cols>
    <col min="1" max="16384" width="9" style="6"/>
  </cols>
  <sheetData>
    <row r="1" spans="1:1" ht="15">
      <c r="A1" s="42" t="s">
        <v>150</v>
      </c>
    </row>
    <row r="2" spans="1:1">
      <c r="A2" s="6" t="s">
        <v>138</v>
      </c>
    </row>
    <row r="16" spans="1:1">
      <c r="A16" s="6" t="s">
        <v>130</v>
      </c>
    </row>
    <row r="31" spans="5:5" ht="15">
      <c r="E31" s="47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rightToLeft="1" workbookViewId="0">
      <selection activeCell="C11" sqref="C11"/>
    </sheetView>
  </sheetViews>
  <sheetFormatPr defaultColWidth="9.125" defaultRowHeight="14.25"/>
  <cols>
    <col min="1" max="1" width="12.125" style="6" customWidth="1"/>
    <col min="2" max="2" width="33" style="6" bestFit="1" customWidth="1"/>
    <col min="3" max="3" width="9.125" style="6"/>
    <col min="4" max="4" width="17.375" style="6" bestFit="1" customWidth="1"/>
    <col min="5" max="16384" width="9.125" style="6"/>
  </cols>
  <sheetData>
    <row r="1" spans="1:4" ht="50.25" customHeight="1">
      <c r="A1" s="134" t="s">
        <v>101</v>
      </c>
      <c r="B1" s="130" t="s">
        <v>109</v>
      </c>
      <c r="C1" s="130" t="s">
        <v>20</v>
      </c>
      <c r="D1" s="135" t="s">
        <v>90</v>
      </c>
    </row>
    <row r="2" spans="1:4">
      <c r="A2" s="128">
        <v>2010</v>
      </c>
      <c r="B2" s="81">
        <v>9404</v>
      </c>
      <c r="C2" s="81">
        <v>-622</v>
      </c>
      <c r="D2" s="82">
        <v>10029</v>
      </c>
    </row>
    <row r="3" spans="1:4">
      <c r="A3" s="128">
        <v>2011</v>
      </c>
      <c r="B3" s="81">
        <v>-4389</v>
      </c>
      <c r="C3" s="81">
        <v>-733</v>
      </c>
      <c r="D3" s="82">
        <v>-3656</v>
      </c>
    </row>
    <row r="4" spans="1:4">
      <c r="A4" s="128">
        <v>2012</v>
      </c>
      <c r="B4" s="81">
        <v>-2958</v>
      </c>
      <c r="C4" s="81">
        <v>290</v>
      </c>
      <c r="D4" s="82">
        <v>-3246</v>
      </c>
    </row>
    <row r="5" spans="1:4">
      <c r="A5" s="128">
        <v>2013</v>
      </c>
      <c r="B5" s="81">
        <v>1703</v>
      </c>
      <c r="C5" s="81">
        <v>2712</v>
      </c>
      <c r="D5" s="82">
        <v>-1011</v>
      </c>
    </row>
    <row r="6" spans="1:4">
      <c r="A6" s="128">
        <v>2014</v>
      </c>
      <c r="B6" s="81">
        <v>9456</v>
      </c>
      <c r="C6" s="81">
        <v>3600</v>
      </c>
      <c r="D6" s="82">
        <v>5856</v>
      </c>
    </row>
    <row r="7" spans="1:4">
      <c r="A7" s="128">
        <v>2015</v>
      </c>
      <c r="B7" s="81">
        <v>2755</v>
      </c>
      <c r="C7" s="81">
        <v>4521</v>
      </c>
      <c r="D7" s="82">
        <v>-1767</v>
      </c>
    </row>
    <row r="8" spans="1:4">
      <c r="A8" s="128">
        <v>2016</v>
      </c>
      <c r="B8" s="81">
        <v>2972</v>
      </c>
      <c r="C8" s="81">
        <v>3560</v>
      </c>
      <c r="D8" s="136">
        <v>-589</v>
      </c>
    </row>
    <row r="9" spans="1:4">
      <c r="A9" s="128">
        <v>2017</v>
      </c>
      <c r="B9" s="81">
        <v>1946</v>
      </c>
      <c r="C9" s="81">
        <v>-3</v>
      </c>
      <c r="D9" s="82">
        <v>1951</v>
      </c>
    </row>
    <row r="10" spans="1:4">
      <c r="A10" s="128">
        <v>2018</v>
      </c>
      <c r="B10" s="81">
        <v>-3091</v>
      </c>
      <c r="C10" s="81">
        <v>-8380</v>
      </c>
      <c r="D10" s="82">
        <v>5286</v>
      </c>
    </row>
    <row r="11" spans="1:4">
      <c r="A11" s="128">
        <v>2019</v>
      </c>
      <c r="B11" s="114">
        <v>-26</v>
      </c>
      <c r="C11" s="81">
        <v>-3170</v>
      </c>
      <c r="D11" s="82">
        <v>3145</v>
      </c>
    </row>
    <row r="12" spans="1:4">
      <c r="A12" s="128">
        <v>2020</v>
      </c>
      <c r="B12" s="81">
        <v>18932</v>
      </c>
      <c r="C12" s="81">
        <v>-5603</v>
      </c>
      <c r="D12" s="82">
        <v>24535</v>
      </c>
    </row>
    <row r="13" spans="1:4">
      <c r="A13" s="133">
        <v>2021</v>
      </c>
      <c r="B13" s="84">
        <v>30620.810999999998</v>
      </c>
      <c r="C13" s="84">
        <v>10645.708000000001</v>
      </c>
      <c r="D13" s="85">
        <v>19975.102999999999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zoomScale="120" zoomScaleNormal="120" workbookViewId="0">
      <selection activeCell="L18" sqref="L18"/>
    </sheetView>
  </sheetViews>
  <sheetFormatPr defaultColWidth="9" defaultRowHeight="14.25"/>
  <cols>
    <col min="1" max="16384" width="9" style="6"/>
  </cols>
  <sheetData>
    <row r="1" spans="1:1" ht="15">
      <c r="A1" s="42" t="s">
        <v>112</v>
      </c>
    </row>
    <row r="2" spans="1:1">
      <c r="A2" s="40" t="s">
        <v>127</v>
      </c>
    </row>
    <row r="15" spans="1:1">
      <c r="A15" s="75" t="s">
        <v>154</v>
      </c>
    </row>
    <row r="16" spans="1:1">
      <c r="A16" s="22" t="s">
        <v>128</v>
      </c>
    </row>
    <row r="20" spans="4:9">
      <c r="D20" s="36"/>
    </row>
    <row r="21" spans="4:9">
      <c r="D21" s="36"/>
    </row>
    <row r="22" spans="4:9">
      <c r="D22" s="36"/>
    </row>
    <row r="23" spans="4:9">
      <c r="D23" s="36"/>
    </row>
    <row r="24" spans="4:9">
      <c r="D24" s="36"/>
    </row>
    <row r="31" spans="4:9" ht="15">
      <c r="I31" s="42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workbookViewId="0">
      <selection sqref="A1:A2"/>
    </sheetView>
  </sheetViews>
  <sheetFormatPr defaultColWidth="9" defaultRowHeight="14.25"/>
  <cols>
    <col min="1" max="16384" width="9" style="6"/>
  </cols>
  <sheetData>
    <row r="1" spans="1:1" ht="15">
      <c r="A1" s="47" t="s">
        <v>115</v>
      </c>
    </row>
    <row r="2" spans="1:1">
      <c r="A2" s="6" t="s">
        <v>134</v>
      </c>
    </row>
    <row r="15" spans="1:1">
      <c r="A15" s="22" t="s">
        <v>130</v>
      </c>
    </row>
    <row r="31" spans="9:9" ht="15">
      <c r="I31" s="47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rightToLeft="1" workbookViewId="0">
      <selection activeCell="E23" sqref="E23"/>
    </sheetView>
  </sheetViews>
  <sheetFormatPr defaultColWidth="9.125" defaultRowHeight="14.25"/>
  <cols>
    <col min="1" max="1" width="12.125" style="6" customWidth="1"/>
    <col min="2" max="2" width="18.875" style="6" bestFit="1" customWidth="1"/>
    <col min="3" max="3" width="17.375" style="6" bestFit="1" customWidth="1"/>
    <col min="4" max="4" width="9.125" style="6" bestFit="1" customWidth="1"/>
    <col min="5" max="16384" width="9.125" style="6"/>
  </cols>
  <sheetData>
    <row r="1" spans="1:5" ht="15">
      <c r="A1" s="134" t="s">
        <v>101</v>
      </c>
      <c r="B1" s="130" t="s">
        <v>67</v>
      </c>
      <c r="C1" s="137" t="s">
        <v>69</v>
      </c>
      <c r="D1" s="138" t="s">
        <v>91</v>
      </c>
      <c r="E1" s="11"/>
    </row>
    <row r="2" spans="1:5">
      <c r="A2" s="105" t="s">
        <v>61</v>
      </c>
      <c r="B2" s="31">
        <v>8057</v>
      </c>
      <c r="C2" s="31">
        <v>-351</v>
      </c>
      <c r="D2" s="106">
        <v>4393</v>
      </c>
      <c r="E2" s="32"/>
    </row>
    <row r="3" spans="1:5">
      <c r="A3" s="105" t="s">
        <v>62</v>
      </c>
      <c r="B3" s="31">
        <v>-505</v>
      </c>
      <c r="C3" s="31">
        <v>3034</v>
      </c>
      <c r="D3" s="106">
        <v>540</v>
      </c>
      <c r="E3" s="32"/>
    </row>
    <row r="4" spans="1:5">
      <c r="A4" s="105" t="s">
        <v>63</v>
      </c>
      <c r="B4" s="31">
        <v>140</v>
      </c>
      <c r="C4" s="31">
        <v>5</v>
      </c>
      <c r="D4" s="106">
        <v>479</v>
      </c>
      <c r="E4" s="32"/>
    </row>
    <row r="5" spans="1:5">
      <c r="A5" s="105" t="s">
        <v>72</v>
      </c>
      <c r="B5" s="31">
        <v>-1502</v>
      </c>
      <c r="C5" s="31">
        <v>455</v>
      </c>
      <c r="D5" s="106">
        <v>5230</v>
      </c>
      <c r="E5" s="32"/>
    </row>
    <row r="6" spans="1:5">
      <c r="A6" s="111" t="s">
        <v>73</v>
      </c>
      <c r="B6" s="112">
        <v>6190</v>
      </c>
      <c r="C6" s="112">
        <v>3143</v>
      </c>
      <c r="D6" s="113">
        <v>10642</v>
      </c>
      <c r="E6" s="32"/>
    </row>
    <row r="7" spans="1:5">
      <c r="A7" s="33"/>
      <c r="B7" s="34"/>
      <c r="C7" s="35"/>
      <c r="D7" s="11"/>
      <c r="E7" s="1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rightToLeft="1" zoomScaleNormal="100" workbookViewId="0">
      <selection activeCell="G19" sqref="G19"/>
    </sheetView>
  </sheetViews>
  <sheetFormatPr defaultColWidth="9" defaultRowHeight="14.25"/>
  <cols>
    <col min="1" max="16384" width="9" style="6"/>
  </cols>
  <sheetData>
    <row r="1" spans="1:8" ht="15">
      <c r="A1" s="42" t="s">
        <v>116</v>
      </c>
    </row>
    <row r="2" spans="1:8">
      <c r="A2" s="6" t="s">
        <v>135</v>
      </c>
    </row>
    <row r="5" spans="1:8" ht="22.5" thickBot="1">
      <c r="H5" s="46"/>
    </row>
    <row r="6" spans="1:8" ht="15" thickTop="1"/>
    <row r="15" spans="1:8">
      <c r="A15" s="22" t="s">
        <v>130</v>
      </c>
    </row>
    <row r="19" spans="3:3">
      <c r="C19" s="40"/>
    </row>
  </sheetData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rightToLeft="1" workbookViewId="0">
      <selection activeCell="E23" sqref="E23"/>
    </sheetView>
  </sheetViews>
  <sheetFormatPr defaultColWidth="9.125" defaultRowHeight="14.25"/>
  <cols>
    <col min="1" max="1" width="12.125" style="6" customWidth="1"/>
    <col min="2" max="2" width="20.375" style="6" customWidth="1"/>
    <col min="3" max="3" width="18.875" style="6" bestFit="1" customWidth="1"/>
    <col min="4" max="16384" width="9.125" style="6"/>
  </cols>
  <sheetData>
    <row r="1" spans="1:10" ht="15">
      <c r="A1" s="134" t="s">
        <v>101</v>
      </c>
      <c r="B1" s="137" t="s">
        <v>84</v>
      </c>
      <c r="C1" s="135" t="s">
        <v>85</v>
      </c>
      <c r="D1" s="11"/>
    </row>
    <row r="2" spans="1:10">
      <c r="A2" s="128">
        <v>2012</v>
      </c>
      <c r="B2" s="139">
        <v>413</v>
      </c>
      <c r="C2" s="140">
        <v>-123</v>
      </c>
    </row>
    <row r="3" spans="1:10">
      <c r="A3" s="128">
        <v>2013</v>
      </c>
      <c r="B3" s="139">
        <v>1577</v>
      </c>
      <c r="C3" s="140">
        <v>1135</v>
      </c>
    </row>
    <row r="4" spans="1:10">
      <c r="A4" s="128">
        <v>2014</v>
      </c>
      <c r="B4" s="139">
        <v>1197</v>
      </c>
      <c r="C4" s="140">
        <v>2403</v>
      </c>
    </row>
    <row r="5" spans="1:10">
      <c r="A5" s="128">
        <v>2015</v>
      </c>
      <c r="B5" s="139">
        <v>1686</v>
      </c>
      <c r="C5" s="140">
        <v>2835</v>
      </c>
    </row>
    <row r="6" spans="1:10">
      <c r="A6" s="128">
        <v>2016</v>
      </c>
      <c r="B6" s="139">
        <v>-406</v>
      </c>
      <c r="C6" s="140">
        <v>3966</v>
      </c>
    </row>
    <row r="7" spans="1:10">
      <c r="A7" s="128">
        <v>2017</v>
      </c>
      <c r="B7" s="139">
        <v>1574</v>
      </c>
      <c r="C7" s="140">
        <v>-1577</v>
      </c>
    </row>
    <row r="8" spans="1:10">
      <c r="A8" s="128">
        <v>2018</v>
      </c>
      <c r="B8" s="139">
        <v>-359</v>
      </c>
      <c r="C8" s="140">
        <v>-8021</v>
      </c>
    </row>
    <row r="9" spans="1:10">
      <c r="A9" s="128">
        <v>2019</v>
      </c>
      <c r="B9" s="139">
        <v>-381</v>
      </c>
      <c r="C9" s="140">
        <v>-2789</v>
      </c>
    </row>
    <row r="10" spans="1:10">
      <c r="A10" s="128">
        <v>2020</v>
      </c>
      <c r="B10" s="139">
        <v>-1422</v>
      </c>
      <c r="C10" s="140">
        <v>-4181</v>
      </c>
      <c r="D10" s="29"/>
      <c r="E10" s="29"/>
      <c r="F10" s="29"/>
      <c r="G10" s="29"/>
      <c r="H10" s="29"/>
      <c r="I10" s="29"/>
      <c r="J10" s="29"/>
    </row>
    <row r="11" spans="1:10">
      <c r="A11" s="133">
        <v>2021</v>
      </c>
      <c r="B11" s="141">
        <v>4068.7080000000001</v>
      </c>
      <c r="C11" s="142">
        <v>6577</v>
      </c>
      <c r="D11" s="30"/>
      <c r="E11" s="30"/>
      <c r="F11" s="30"/>
      <c r="G11" s="30"/>
      <c r="H11" s="30"/>
      <c r="I11" s="30"/>
      <c r="J11" s="3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P40" sqref="P40"/>
    </sheetView>
  </sheetViews>
  <sheetFormatPr defaultColWidth="9.125" defaultRowHeight="14.25"/>
  <cols>
    <col min="1" max="16384" width="9.125" style="6"/>
  </cols>
  <sheetData>
    <row r="1" spans="1:1" ht="15">
      <c r="A1" s="47" t="s">
        <v>117</v>
      </c>
    </row>
    <row r="2" spans="1:1">
      <c r="A2" s="6" t="s">
        <v>134</v>
      </c>
    </row>
    <row r="15" spans="1:1">
      <c r="A15" s="22" t="s">
        <v>128</v>
      </c>
    </row>
  </sheetData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rightToLeft="1" workbookViewId="0">
      <selection activeCell="L25" sqref="L25"/>
    </sheetView>
  </sheetViews>
  <sheetFormatPr defaultColWidth="9.125" defaultRowHeight="14.25"/>
  <cols>
    <col min="1" max="1" width="25.625" style="6" bestFit="1" customWidth="1"/>
    <col min="2" max="5" width="9.125" style="6"/>
    <col min="6" max="11" width="10.125" style="6" bestFit="1" customWidth="1"/>
    <col min="12" max="16384" width="9.125" style="6"/>
  </cols>
  <sheetData>
    <row r="1" spans="1:11" ht="15">
      <c r="A1" s="134" t="s">
        <v>101</v>
      </c>
      <c r="B1" s="137" t="s">
        <v>1</v>
      </c>
      <c r="C1" s="137" t="s">
        <v>2</v>
      </c>
      <c r="D1" s="137" t="s">
        <v>3</v>
      </c>
      <c r="E1" s="137" t="s">
        <v>4</v>
      </c>
      <c r="F1" s="137" t="s">
        <v>5</v>
      </c>
      <c r="G1" s="137" t="s">
        <v>11</v>
      </c>
      <c r="H1" s="137" t="s">
        <v>6</v>
      </c>
      <c r="I1" s="137" t="s">
        <v>12</v>
      </c>
      <c r="J1" s="137" t="s">
        <v>155</v>
      </c>
      <c r="K1" s="135" t="s">
        <v>156</v>
      </c>
    </row>
    <row r="2" spans="1:11">
      <c r="A2" s="128" t="s">
        <v>80</v>
      </c>
      <c r="B2" s="81">
        <v>5767</v>
      </c>
      <c r="C2" s="81">
        <v>9340</v>
      </c>
      <c r="D2" s="81">
        <v>7556</v>
      </c>
      <c r="E2" s="81">
        <v>9561</v>
      </c>
      <c r="F2" s="81">
        <v>11263</v>
      </c>
      <c r="G2" s="81">
        <v>16212</v>
      </c>
      <c r="H2" s="81">
        <v>21535</v>
      </c>
      <c r="I2" s="81">
        <v>15380</v>
      </c>
      <c r="J2" s="100">
        <v>24061</v>
      </c>
      <c r="K2" s="101">
        <v>28433</v>
      </c>
    </row>
    <row r="3" spans="1:11">
      <c r="A3" s="128" t="s">
        <v>78</v>
      </c>
      <c r="B3" s="100">
        <v>828</v>
      </c>
      <c r="C3" s="100">
        <v>1122</v>
      </c>
      <c r="D3" s="100">
        <v>454</v>
      </c>
      <c r="E3" s="100">
        <v>464</v>
      </c>
      <c r="F3" s="100">
        <v>1260</v>
      </c>
      <c r="G3" s="100">
        <v>368</v>
      </c>
      <c r="H3" s="100">
        <v>2131</v>
      </c>
      <c r="I3" s="100">
        <v>1407</v>
      </c>
      <c r="J3" s="100">
        <v>982</v>
      </c>
      <c r="K3" s="101">
        <v>5953</v>
      </c>
    </row>
    <row r="4" spans="1:11">
      <c r="A4" s="133" t="s">
        <v>79</v>
      </c>
      <c r="B4" s="145">
        <v>4939</v>
      </c>
      <c r="C4" s="145">
        <v>8218</v>
      </c>
      <c r="D4" s="145">
        <v>7102</v>
      </c>
      <c r="E4" s="145">
        <v>9097</v>
      </c>
      <c r="F4" s="145">
        <v>10003</v>
      </c>
      <c r="G4" s="145">
        <v>15844</v>
      </c>
      <c r="H4" s="145">
        <v>19404</v>
      </c>
      <c r="I4" s="145">
        <v>13973</v>
      </c>
      <c r="J4" s="145">
        <v>23079</v>
      </c>
      <c r="K4" s="146">
        <v>22480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workbookViewId="0">
      <selection activeCell="Q15" sqref="Q15"/>
    </sheetView>
  </sheetViews>
  <sheetFormatPr defaultColWidth="9.125" defaultRowHeight="14.25"/>
  <cols>
    <col min="1" max="16384" width="9.125" style="6"/>
  </cols>
  <sheetData>
    <row r="1" spans="1:1" ht="15">
      <c r="A1" s="47" t="s">
        <v>118</v>
      </c>
    </row>
    <row r="2" spans="1:1">
      <c r="A2" s="6" t="s">
        <v>134</v>
      </c>
    </row>
    <row r="15" spans="1:1">
      <c r="A15" s="22" t="s">
        <v>128</v>
      </c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rightToLeft="1" workbookViewId="0">
      <selection activeCell="J18" sqref="J18"/>
    </sheetView>
  </sheetViews>
  <sheetFormatPr defaultColWidth="9.125" defaultRowHeight="14.25"/>
  <cols>
    <col min="1" max="1" width="25.625" style="6" bestFit="1" customWidth="1"/>
    <col min="2" max="5" width="9.125" style="6"/>
    <col min="6" max="11" width="10.125" style="6" bestFit="1" customWidth="1"/>
    <col min="12" max="16384" width="9.125" style="6"/>
  </cols>
  <sheetData>
    <row r="1" spans="1:19" ht="15">
      <c r="A1" s="134" t="s">
        <v>101</v>
      </c>
      <c r="B1" s="137" t="s">
        <v>1</v>
      </c>
      <c r="C1" s="137" t="s">
        <v>2</v>
      </c>
      <c r="D1" s="137" t="s">
        <v>3</v>
      </c>
      <c r="E1" s="137" t="s">
        <v>4</v>
      </c>
      <c r="F1" s="137" t="s">
        <v>5</v>
      </c>
      <c r="G1" s="137" t="s">
        <v>11</v>
      </c>
      <c r="H1" s="137" t="s">
        <v>6</v>
      </c>
      <c r="I1" s="137" t="s">
        <v>12</v>
      </c>
      <c r="J1" s="137" t="s">
        <v>155</v>
      </c>
      <c r="K1" s="135" t="s">
        <v>156</v>
      </c>
    </row>
    <row r="2" spans="1:19" ht="15" thickBot="1">
      <c r="A2" s="128" t="s">
        <v>78</v>
      </c>
      <c r="B2" s="143">
        <v>828</v>
      </c>
      <c r="C2" s="143">
        <v>1122</v>
      </c>
      <c r="D2" s="143">
        <v>454</v>
      </c>
      <c r="E2" s="143">
        <v>464</v>
      </c>
      <c r="F2" s="143">
        <v>1260</v>
      </c>
      <c r="G2" s="143">
        <v>368</v>
      </c>
      <c r="H2" s="143">
        <v>2131</v>
      </c>
      <c r="I2" s="143">
        <v>1407</v>
      </c>
      <c r="J2" s="143">
        <v>982</v>
      </c>
      <c r="K2" s="144">
        <v>5953</v>
      </c>
    </row>
    <row r="3" spans="1:19" ht="15" thickBot="1">
      <c r="A3" s="128" t="s">
        <v>81</v>
      </c>
      <c r="B3" s="143">
        <v>406</v>
      </c>
      <c r="C3" s="143">
        <v>745</v>
      </c>
      <c r="D3" s="143">
        <v>218</v>
      </c>
      <c r="E3" s="143">
        <v>737</v>
      </c>
      <c r="F3" s="143">
        <v>465</v>
      </c>
      <c r="G3" s="143">
        <v>822</v>
      </c>
      <c r="H3" s="143">
        <v>2179</v>
      </c>
      <c r="I3" s="143">
        <v>649</v>
      </c>
      <c r="J3" s="143">
        <v>535</v>
      </c>
      <c r="K3" s="144">
        <v>1299</v>
      </c>
      <c r="S3" s="28"/>
    </row>
    <row r="4" spans="1:19" ht="15" thickBot="1">
      <c r="A4" s="133" t="s">
        <v>82</v>
      </c>
      <c r="B4" s="145">
        <v>422</v>
      </c>
      <c r="C4" s="145">
        <v>377</v>
      </c>
      <c r="D4" s="145">
        <v>236</v>
      </c>
      <c r="E4" s="145">
        <v>-273</v>
      </c>
      <c r="F4" s="145">
        <v>795</v>
      </c>
      <c r="G4" s="145">
        <v>-454</v>
      </c>
      <c r="H4" s="145">
        <v>-48</v>
      </c>
      <c r="I4" s="145">
        <v>758</v>
      </c>
      <c r="J4" s="145">
        <v>447</v>
      </c>
      <c r="K4" s="146">
        <v>4654</v>
      </c>
      <c r="S4" s="2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workbookViewId="0">
      <selection activeCell="O21" sqref="O21"/>
    </sheetView>
  </sheetViews>
  <sheetFormatPr defaultColWidth="9.125" defaultRowHeight="14.25"/>
  <cols>
    <col min="1" max="16384" width="9.125" style="6"/>
  </cols>
  <sheetData>
    <row r="1" spans="1:1" ht="15">
      <c r="A1" s="47" t="s">
        <v>119</v>
      </c>
    </row>
    <row r="2" spans="1:1">
      <c r="A2" s="6" t="s">
        <v>136</v>
      </c>
    </row>
    <row r="15" spans="1:1">
      <c r="A15" s="22" t="s">
        <v>128</v>
      </c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rightToLeft="1" workbookViewId="0">
      <selection activeCell="I18" sqref="I18"/>
    </sheetView>
  </sheetViews>
  <sheetFormatPr defaultColWidth="9.125" defaultRowHeight="14.25"/>
  <cols>
    <col min="1" max="1" width="12.125" style="6" customWidth="1"/>
    <col min="2" max="2" width="43.5" style="6" customWidth="1"/>
    <col min="3" max="3" width="11.875" style="6" customWidth="1"/>
    <col min="4" max="4" width="36" style="6" customWidth="1"/>
    <col min="5" max="16384" width="9.125" style="6"/>
  </cols>
  <sheetData>
    <row r="1" spans="1:4" s="24" customFormat="1" ht="15">
      <c r="A1" s="107" t="s">
        <v>101</v>
      </c>
      <c r="B1" s="147" t="s">
        <v>33</v>
      </c>
      <c r="C1" s="147" t="s">
        <v>34</v>
      </c>
      <c r="D1" s="148" t="s">
        <v>35</v>
      </c>
    </row>
    <row r="2" spans="1:4">
      <c r="A2" s="104">
        <v>2010</v>
      </c>
      <c r="B2" s="31">
        <v>107878.34</v>
      </c>
      <c r="C2" s="31">
        <v>234374.31773596469</v>
      </c>
      <c r="D2" s="149">
        <v>46.02822572118621</v>
      </c>
    </row>
    <row r="3" spans="1:4">
      <c r="A3" s="104">
        <v>2011</v>
      </c>
      <c r="B3" s="31">
        <v>106981.49400000001</v>
      </c>
      <c r="C3" s="31">
        <v>261172.7920595624</v>
      </c>
      <c r="D3" s="149">
        <v>40.961959764783643</v>
      </c>
    </row>
    <row r="4" spans="1:4">
      <c r="A4" s="104">
        <v>2012</v>
      </c>
      <c r="B4" s="31">
        <v>100468.09</v>
      </c>
      <c r="C4" s="31">
        <v>258278</v>
      </c>
      <c r="D4" s="149">
        <v>38.899205507244133</v>
      </c>
    </row>
    <row r="5" spans="1:4">
      <c r="A5" s="104">
        <v>2013</v>
      </c>
      <c r="B5" s="31">
        <v>99987.782999999996</v>
      </c>
      <c r="C5" s="31">
        <v>294277.08875516319</v>
      </c>
      <c r="D5" s="149">
        <v>33.977426996768081</v>
      </c>
    </row>
    <row r="6" spans="1:4">
      <c r="A6" s="104">
        <v>2014</v>
      </c>
      <c r="B6" s="31">
        <v>94176.047000000006</v>
      </c>
      <c r="C6" s="31">
        <v>310992.56632888649</v>
      </c>
      <c r="D6" s="149">
        <v>30.282410962969852</v>
      </c>
    </row>
    <row r="7" spans="1:4">
      <c r="A7" s="104">
        <v>2015</v>
      </c>
      <c r="B7" s="31">
        <v>85917.133999999991</v>
      </c>
      <c r="C7" s="31">
        <v>300302.52716740768</v>
      </c>
      <c r="D7" s="149">
        <v>28.610193464041124</v>
      </c>
    </row>
    <row r="8" spans="1:4">
      <c r="A8" s="104">
        <v>2016</v>
      </c>
      <c r="B8" s="31">
        <v>87126.96100000001</v>
      </c>
      <c r="C8" s="31">
        <v>318992.57716272917</v>
      </c>
      <c r="D8" s="149">
        <v>27.313162511475468</v>
      </c>
    </row>
    <row r="9" spans="1:4">
      <c r="A9" s="104">
        <v>2017</v>
      </c>
      <c r="B9" s="31">
        <v>90081.592000000004</v>
      </c>
      <c r="C9" s="31">
        <v>355371.31073712639</v>
      </c>
      <c r="D9" s="149">
        <v>25.348583095565285</v>
      </c>
    </row>
    <row r="10" spans="1:4">
      <c r="A10" s="104">
        <v>2018</v>
      </c>
      <c r="B10" s="31">
        <v>94307.213000000003</v>
      </c>
      <c r="C10" s="31">
        <v>373044.73910808802</v>
      </c>
      <c r="D10" s="149">
        <v>25.28040288826454</v>
      </c>
    </row>
    <row r="11" spans="1:4">
      <c r="A11" s="104">
        <v>2019</v>
      </c>
      <c r="B11" s="31">
        <v>103200</v>
      </c>
      <c r="C11" s="31">
        <v>397910.20145824185</v>
      </c>
      <c r="D11" s="149">
        <v>25.935499924806571</v>
      </c>
    </row>
    <row r="12" spans="1:4">
      <c r="A12" s="104">
        <v>2020</v>
      </c>
      <c r="B12" s="31">
        <v>130408</v>
      </c>
      <c r="C12" s="31">
        <v>407377.85511057923</v>
      </c>
      <c r="D12" s="149">
        <v>32.011558400640574</v>
      </c>
    </row>
    <row r="13" spans="1:4">
      <c r="A13" s="150">
        <v>2021</v>
      </c>
      <c r="B13" s="112">
        <v>160572.70199999999</v>
      </c>
      <c r="C13" s="112">
        <v>477312.46608119743</v>
      </c>
      <c r="D13" s="151">
        <v>33.6</v>
      </c>
    </row>
    <row r="14" spans="1:4">
      <c r="B14" s="25"/>
      <c r="C14" s="25"/>
      <c r="D14" s="26"/>
    </row>
    <row r="15" spans="1:4">
      <c r="B15" s="27"/>
      <c r="C15" s="27"/>
      <c r="D15" s="27"/>
    </row>
    <row r="16" spans="1:4">
      <c r="B16" s="9"/>
      <c r="C16" s="9"/>
      <c r="D16" s="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rightToLeft="1" workbookViewId="0">
      <selection activeCell="N25" sqref="N25"/>
    </sheetView>
  </sheetViews>
  <sheetFormatPr defaultColWidth="9.125" defaultRowHeight="14.25"/>
  <cols>
    <col min="1" max="1" width="22.875" style="6" bestFit="1" customWidth="1"/>
    <col min="2" max="10" width="9.125" style="6"/>
    <col min="11" max="11" width="9" style="6" customWidth="1"/>
    <col min="12" max="16384" width="9.125" style="6"/>
  </cols>
  <sheetData>
    <row r="1" spans="1:14" ht="15">
      <c r="A1" s="77" t="s">
        <v>101</v>
      </c>
      <c r="B1" s="86" t="s">
        <v>0</v>
      </c>
      <c r="C1" s="86" t="s">
        <v>1</v>
      </c>
      <c r="D1" s="86" t="s">
        <v>2</v>
      </c>
      <c r="E1" s="86" t="s">
        <v>3</v>
      </c>
      <c r="F1" s="86" t="s">
        <v>4</v>
      </c>
      <c r="G1" s="86" t="s">
        <v>5</v>
      </c>
      <c r="H1" s="86" t="s">
        <v>11</v>
      </c>
      <c r="I1" s="86" t="s">
        <v>6</v>
      </c>
      <c r="J1" s="86" t="s">
        <v>12</v>
      </c>
      <c r="K1" s="86" t="s">
        <v>155</v>
      </c>
      <c r="L1" s="87" t="s">
        <v>156</v>
      </c>
    </row>
    <row r="2" spans="1:14" ht="15">
      <c r="A2" s="88" t="s">
        <v>8</v>
      </c>
      <c r="B2" s="89">
        <v>62365.267</v>
      </c>
      <c r="C2" s="89">
        <v>76126.476999999999</v>
      </c>
      <c r="D2" s="89">
        <v>95519.668000000005</v>
      </c>
      <c r="E2" s="89">
        <v>106173.258</v>
      </c>
      <c r="F2" s="89">
        <v>114080.897</v>
      </c>
      <c r="G2" s="89">
        <v>119148.01</v>
      </c>
      <c r="H2" s="89">
        <v>142990.21</v>
      </c>
      <c r="I2" s="89">
        <v>141704.212</v>
      </c>
      <c r="J2" s="89">
        <v>171245.432</v>
      </c>
      <c r="K2" s="89">
        <v>213878.61799999999</v>
      </c>
      <c r="L2" s="90">
        <v>255197.092</v>
      </c>
      <c r="N2" s="10"/>
    </row>
    <row r="3" spans="1:14">
      <c r="A3" s="91" t="s">
        <v>17</v>
      </c>
      <c r="B3" s="92">
        <v>33092.584999999999</v>
      </c>
      <c r="C3" s="92">
        <v>41590.769</v>
      </c>
      <c r="D3" s="92">
        <v>56166.195</v>
      </c>
      <c r="E3" s="92">
        <v>60415.364000000001</v>
      </c>
      <c r="F3" s="92">
        <v>60600.101000000002</v>
      </c>
      <c r="G3" s="92">
        <v>61779.330999999998</v>
      </c>
      <c r="H3" s="92">
        <v>78224.236000000004</v>
      </c>
      <c r="I3" s="92">
        <v>77649.356</v>
      </c>
      <c r="J3" s="92">
        <v>99678.210999999996</v>
      </c>
      <c r="K3" s="92">
        <v>137799.32800000001</v>
      </c>
      <c r="L3" s="93">
        <v>174296.23</v>
      </c>
    </row>
    <row r="4" spans="1:14">
      <c r="A4" s="94" t="s">
        <v>19</v>
      </c>
      <c r="B4" s="95">
        <v>29272.682000000001</v>
      </c>
      <c r="C4" s="95">
        <v>34535.707999999999</v>
      </c>
      <c r="D4" s="95">
        <v>39353.472999999998</v>
      </c>
      <c r="E4" s="95">
        <v>45757.894</v>
      </c>
      <c r="F4" s="95">
        <v>53480.796000000002</v>
      </c>
      <c r="G4" s="95">
        <v>57368.678999999996</v>
      </c>
      <c r="H4" s="95">
        <v>64765.974000000002</v>
      </c>
      <c r="I4" s="95">
        <v>64054.856</v>
      </c>
      <c r="J4" s="95">
        <v>71567.221000000005</v>
      </c>
      <c r="K4" s="95">
        <v>76079.289999999994</v>
      </c>
      <c r="L4" s="96">
        <v>80900.861999999994</v>
      </c>
    </row>
  </sheetData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rightToLeft="1" workbookViewId="0">
      <selection activeCell="O20" sqref="O20"/>
    </sheetView>
  </sheetViews>
  <sheetFormatPr defaultColWidth="9" defaultRowHeight="14.25"/>
  <cols>
    <col min="1" max="16384" width="9" style="6"/>
  </cols>
  <sheetData>
    <row r="1" spans="1:1" ht="15">
      <c r="A1" s="47" t="s">
        <v>120</v>
      </c>
    </row>
    <row r="2" spans="1:1">
      <c r="A2" s="6" t="s">
        <v>136</v>
      </c>
    </row>
    <row r="16" spans="1:1">
      <c r="A16" s="22" t="s">
        <v>128</v>
      </c>
    </row>
    <row r="18" spans="1:1">
      <c r="A18" s="22"/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rightToLeft="1" workbookViewId="0">
      <selection activeCell="D16" sqref="D16"/>
    </sheetView>
  </sheetViews>
  <sheetFormatPr defaultColWidth="9.125" defaultRowHeight="14.25"/>
  <cols>
    <col min="1" max="1" width="12.125" style="6" customWidth="1"/>
    <col min="2" max="2" width="34.5" style="6" customWidth="1"/>
    <col min="3" max="3" width="23.875" style="6" customWidth="1"/>
    <col min="4" max="4" width="24.125" style="6" customWidth="1"/>
    <col min="5" max="5" width="9.125" style="6"/>
    <col min="6" max="6" width="24.125" style="6" customWidth="1"/>
    <col min="7" max="16384" width="9.125" style="6"/>
  </cols>
  <sheetData>
    <row r="1" spans="1:13" ht="15">
      <c r="A1" s="107" t="s">
        <v>101</v>
      </c>
      <c r="B1" s="147" t="s">
        <v>36</v>
      </c>
      <c r="C1" s="147" t="s">
        <v>37</v>
      </c>
      <c r="D1" s="147" t="s">
        <v>38</v>
      </c>
      <c r="E1" s="147" t="s">
        <v>39</v>
      </c>
      <c r="F1" s="148" t="s">
        <v>40</v>
      </c>
    </row>
    <row r="2" spans="1:13">
      <c r="A2" s="104">
        <v>2001</v>
      </c>
      <c r="B2" s="152">
        <v>-32564.813999999998</v>
      </c>
      <c r="C2" s="152">
        <v>107254.15300000001</v>
      </c>
      <c r="D2" s="152">
        <v>74689.339000000007</v>
      </c>
      <c r="E2" s="153">
        <v>130896.04274678431</v>
      </c>
      <c r="F2" s="154">
        <f t="shared" ref="F2:F9" si="0">B2/E2</f>
        <v>-0.24878379297528466</v>
      </c>
    </row>
    <row r="3" spans="1:13">
      <c r="A3" s="104">
        <v>2002</v>
      </c>
      <c r="B3" s="152">
        <v>-20524.013999999996</v>
      </c>
      <c r="C3" s="152">
        <v>101799.59</v>
      </c>
      <c r="D3" s="152">
        <v>81275.576000000001</v>
      </c>
      <c r="E3" s="153">
        <v>121144.26471635756</v>
      </c>
      <c r="F3" s="154">
        <f t="shared" si="0"/>
        <v>-0.16941795839905519</v>
      </c>
      <c r="M3" s="10"/>
    </row>
    <row r="4" spans="1:13">
      <c r="A4" s="104">
        <v>2003</v>
      </c>
      <c r="B4" s="152">
        <v>-24671.262000000002</v>
      </c>
      <c r="C4" s="152">
        <v>117871.647</v>
      </c>
      <c r="D4" s="152">
        <v>93200.384999999995</v>
      </c>
      <c r="E4" s="153">
        <v>127322.59016664009</v>
      </c>
      <c r="F4" s="154">
        <f t="shared" si="0"/>
        <v>-0.19376971492419531</v>
      </c>
      <c r="M4" s="10"/>
    </row>
    <row r="5" spans="1:13">
      <c r="A5" s="104">
        <v>2004</v>
      </c>
      <c r="B5" s="152">
        <v>-20020.738000000012</v>
      </c>
      <c r="C5" s="152">
        <v>130599.78200000001</v>
      </c>
      <c r="D5" s="152">
        <v>110579.04399999999</v>
      </c>
      <c r="E5" s="153">
        <v>135685.44399347922</v>
      </c>
      <c r="F5" s="154">
        <f t="shared" si="0"/>
        <v>-0.14755258494022522</v>
      </c>
      <c r="M5" s="10"/>
    </row>
    <row r="6" spans="1:13">
      <c r="A6" s="104">
        <v>2005</v>
      </c>
      <c r="B6" s="152">
        <v>-19141.928</v>
      </c>
      <c r="C6" s="152">
        <v>146364.16800000001</v>
      </c>
      <c r="D6" s="152">
        <v>127222.24</v>
      </c>
      <c r="E6" s="155">
        <v>142715.7191190474</v>
      </c>
      <c r="F6" s="154">
        <f>B6/E6</f>
        <v>-0.13412627647577219</v>
      </c>
      <c r="M6" s="10"/>
    </row>
    <row r="7" spans="1:13">
      <c r="A7" s="104">
        <v>2006</v>
      </c>
      <c r="B7" s="152">
        <v>4941.539999999979</v>
      </c>
      <c r="C7" s="152">
        <v>165205.87100000001</v>
      </c>
      <c r="D7" s="152">
        <v>170147.41099999999</v>
      </c>
      <c r="E7" s="155">
        <v>154256.53515721177</v>
      </c>
      <c r="F7" s="154">
        <f t="shared" si="0"/>
        <v>3.2034558503234688E-2</v>
      </c>
      <c r="M7" s="10"/>
    </row>
    <row r="8" spans="1:13">
      <c r="A8" s="104">
        <v>2007</v>
      </c>
      <c r="B8" s="152">
        <v>4107.2280000000028</v>
      </c>
      <c r="C8" s="152">
        <v>193654.39300000001</v>
      </c>
      <c r="D8" s="152">
        <v>197761.62100000001</v>
      </c>
      <c r="E8" s="155">
        <v>179078.83476164215</v>
      </c>
      <c r="F8" s="154">
        <f t="shared" si="0"/>
        <v>2.2935306707053422E-2</v>
      </c>
      <c r="M8" s="10"/>
    </row>
    <row r="9" spans="1:13">
      <c r="A9" s="104">
        <v>2008</v>
      </c>
      <c r="B9" s="152">
        <v>19653.42200000002</v>
      </c>
      <c r="C9" s="152">
        <v>175077.07199999999</v>
      </c>
      <c r="D9" s="152">
        <v>194730.49400000001</v>
      </c>
      <c r="E9" s="155">
        <v>216815.45776475506</v>
      </c>
      <c r="F9" s="154">
        <f t="shared" si="0"/>
        <v>9.0645852480333758E-2</v>
      </c>
      <c r="M9" s="10"/>
    </row>
    <row r="10" spans="1:13">
      <c r="A10" s="104">
        <v>2009</v>
      </c>
      <c r="B10" s="152">
        <f t="shared" ref="B10:B12" si="1">D10-C10</f>
        <v>14699.296999999991</v>
      </c>
      <c r="C10" s="152">
        <v>212428.6</v>
      </c>
      <c r="D10" s="152">
        <v>227127.897</v>
      </c>
      <c r="E10" s="156">
        <v>208457.85206829387</v>
      </c>
      <c r="F10" s="154">
        <f>B10/E10</f>
        <v>7.0514479805655311E-2</v>
      </c>
      <c r="M10" s="10"/>
    </row>
    <row r="11" spans="1:13">
      <c r="A11" s="104">
        <v>2010</v>
      </c>
      <c r="B11" s="152">
        <f t="shared" si="1"/>
        <v>27225</v>
      </c>
      <c r="C11" s="153">
        <v>232266</v>
      </c>
      <c r="D11" s="152">
        <v>259491</v>
      </c>
      <c r="E11" s="156">
        <v>235099.14813297789</v>
      </c>
      <c r="F11" s="154">
        <f t="shared" ref="F11:F21" si="2">B11/E11</f>
        <v>0.11580220607435322</v>
      </c>
      <c r="M11" s="10"/>
    </row>
    <row r="12" spans="1:13">
      <c r="A12" s="104">
        <v>2011</v>
      </c>
      <c r="B12" s="152">
        <f t="shared" si="1"/>
        <v>46145</v>
      </c>
      <c r="C12" s="153">
        <v>220484</v>
      </c>
      <c r="D12" s="152">
        <v>266629</v>
      </c>
      <c r="E12" s="156">
        <v>261172.7920595624</v>
      </c>
      <c r="F12" s="154">
        <f t="shared" si="2"/>
        <v>0.1766837948015515</v>
      </c>
      <c r="M12" s="10"/>
    </row>
    <row r="13" spans="1:13">
      <c r="A13" s="104">
        <v>2012</v>
      </c>
      <c r="B13" s="152">
        <v>55368.915000000008</v>
      </c>
      <c r="C13" s="153">
        <v>222416.09</v>
      </c>
      <c r="D13" s="152">
        <v>277785.005</v>
      </c>
      <c r="E13" s="156">
        <v>258278</v>
      </c>
      <c r="F13" s="154">
        <f t="shared" si="2"/>
        <v>0.21437720208457556</v>
      </c>
      <c r="M13" s="10"/>
    </row>
    <row r="14" spans="1:13">
      <c r="A14" s="104">
        <v>2013</v>
      </c>
      <c r="B14" s="152">
        <v>65347.238000000012</v>
      </c>
      <c r="C14" s="153">
        <v>248496.783</v>
      </c>
      <c r="D14" s="152">
        <v>313844.02100000001</v>
      </c>
      <c r="E14" s="156">
        <v>294277.08875516319</v>
      </c>
      <c r="F14" s="154">
        <f t="shared" si="2"/>
        <v>0.2220602299568368</v>
      </c>
      <c r="M14" s="10"/>
    </row>
    <row r="15" spans="1:13">
      <c r="A15" s="104">
        <v>2014</v>
      </c>
      <c r="B15" s="152">
        <v>67665.622999999963</v>
      </c>
      <c r="C15" s="153">
        <v>267053.04700000002</v>
      </c>
      <c r="D15" s="152">
        <v>334718.67</v>
      </c>
      <c r="E15" s="156">
        <v>310992.56632888649</v>
      </c>
      <c r="F15" s="154">
        <f t="shared" si="2"/>
        <v>0.21757955117306885</v>
      </c>
      <c r="M15" s="10"/>
    </row>
    <row r="16" spans="1:13">
      <c r="A16" s="104">
        <v>2015</v>
      </c>
      <c r="B16" s="152">
        <v>68284.454999999958</v>
      </c>
      <c r="C16" s="153">
        <v>279695.13400000002</v>
      </c>
      <c r="D16" s="152">
        <v>347979.58899999998</v>
      </c>
      <c r="E16" s="156">
        <v>300302.52716740768</v>
      </c>
      <c r="F16" s="154">
        <f t="shared" si="2"/>
        <v>0.2273855489798588</v>
      </c>
      <c r="M16" s="10"/>
    </row>
    <row r="17" spans="1:13">
      <c r="A17" s="104">
        <v>2016</v>
      </c>
      <c r="B17" s="152">
        <v>105525.39999999997</v>
      </c>
      <c r="C17" s="153">
        <v>269799.96100000001</v>
      </c>
      <c r="D17" s="152">
        <v>375325.36099999998</v>
      </c>
      <c r="E17" s="156">
        <v>318992.57716272917</v>
      </c>
      <c r="F17" s="154">
        <f t="shared" si="2"/>
        <v>0.33080832456539516</v>
      </c>
      <c r="M17" s="10"/>
    </row>
    <row r="18" spans="1:13">
      <c r="A18" s="104">
        <v>2017</v>
      </c>
      <c r="B18" s="152">
        <v>144442.72700000001</v>
      </c>
      <c r="C18" s="153">
        <v>289037.592</v>
      </c>
      <c r="D18" s="152">
        <v>433480.31900000002</v>
      </c>
      <c r="E18" s="156">
        <v>355371.31073712639</v>
      </c>
      <c r="F18" s="154">
        <f t="shared" si="2"/>
        <v>0.40645579042492408</v>
      </c>
      <c r="M18" s="10"/>
    </row>
    <row r="19" spans="1:13">
      <c r="A19" s="104">
        <v>2018</v>
      </c>
      <c r="B19" s="152">
        <v>136097.05200000003</v>
      </c>
      <c r="C19" s="153">
        <v>302301.21299999999</v>
      </c>
      <c r="D19" s="152">
        <v>438398.26500000001</v>
      </c>
      <c r="E19" s="156">
        <v>373044.73910808802</v>
      </c>
      <c r="F19" s="157">
        <f t="shared" si="2"/>
        <v>0.36482769419398386</v>
      </c>
      <c r="M19" s="10"/>
    </row>
    <row r="20" spans="1:13">
      <c r="A20" s="104">
        <v>2019</v>
      </c>
      <c r="B20" s="152">
        <v>157511.77299999999</v>
      </c>
      <c r="C20" s="153">
        <v>333297.91600000003</v>
      </c>
      <c r="D20" s="152">
        <v>490809.68900000001</v>
      </c>
      <c r="E20" s="158">
        <v>397910.20145824185</v>
      </c>
      <c r="F20" s="157">
        <f t="shared" si="2"/>
        <v>0.39584753651140014</v>
      </c>
      <c r="M20" s="10"/>
    </row>
    <row r="21" spans="1:13">
      <c r="A21" s="104">
        <v>2020</v>
      </c>
      <c r="B21" s="152">
        <v>189790.435</v>
      </c>
      <c r="C21" s="153">
        <v>411008.18199999997</v>
      </c>
      <c r="D21" s="152">
        <v>600798.61699999997</v>
      </c>
      <c r="E21" s="158">
        <v>407377.85511057923</v>
      </c>
      <c r="F21" s="157">
        <f t="shared" si="2"/>
        <v>0.46588304351615534</v>
      </c>
      <c r="M21" s="10"/>
    </row>
    <row r="22" spans="1:13">
      <c r="A22" s="150">
        <v>2021</v>
      </c>
      <c r="B22" s="159">
        <v>178276.253</v>
      </c>
      <c r="C22" s="160">
        <v>537353.53999999992</v>
      </c>
      <c r="D22" s="159">
        <v>715629.79300000006</v>
      </c>
      <c r="E22" s="161">
        <v>477312.46608119743</v>
      </c>
      <c r="F22" s="162">
        <v>0.37350009829760605</v>
      </c>
      <c r="M22" s="10"/>
    </row>
    <row r="24" spans="1:13">
      <c r="B24" s="10"/>
      <c r="C24" s="10"/>
      <c r="D24" s="10"/>
      <c r="E24" s="10"/>
      <c r="F24" s="10"/>
    </row>
    <row r="25" spans="1:13">
      <c r="B25" s="9"/>
      <c r="C25" s="9"/>
      <c r="D25" s="9"/>
      <c r="E25" s="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zoomScaleNormal="100" workbookViewId="0">
      <selection activeCell="P6" sqref="P6"/>
    </sheetView>
  </sheetViews>
  <sheetFormatPr defaultColWidth="9" defaultRowHeight="14.25"/>
  <cols>
    <col min="1" max="16384" width="9" style="6"/>
  </cols>
  <sheetData>
    <row r="1" spans="1:1" ht="15">
      <c r="A1" s="47" t="s">
        <v>121</v>
      </c>
    </row>
    <row r="2" spans="1:1">
      <c r="A2" s="6" t="s">
        <v>137</v>
      </c>
    </row>
    <row r="15" spans="1:1">
      <c r="A15" s="22" t="s">
        <v>128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rightToLeft="1" workbookViewId="0">
      <selection activeCell="E23" sqref="E23"/>
    </sheetView>
  </sheetViews>
  <sheetFormatPr defaultColWidth="9.125" defaultRowHeight="14.25"/>
  <cols>
    <col min="1" max="1" width="14.125" style="6" customWidth="1"/>
    <col min="2" max="2" width="43.5" style="6" customWidth="1"/>
    <col min="3" max="3" width="23.125" style="6" customWidth="1"/>
    <col min="4" max="4" width="21.375" style="6" customWidth="1"/>
    <col min="5" max="16384" width="9.125" style="6"/>
  </cols>
  <sheetData>
    <row r="1" spans="1:7" ht="15">
      <c r="A1" s="107" t="s">
        <v>105</v>
      </c>
      <c r="B1" s="147" t="s">
        <v>33</v>
      </c>
      <c r="C1" s="147" t="s">
        <v>42</v>
      </c>
      <c r="D1" s="148" t="s">
        <v>43</v>
      </c>
    </row>
    <row r="2" spans="1:7">
      <c r="A2" s="104">
        <v>2010</v>
      </c>
      <c r="B2" s="163">
        <v>107.87833999999999</v>
      </c>
      <c r="C2" s="163">
        <v>167.91972799999999</v>
      </c>
      <c r="D2" s="164">
        <v>60.041387999999998</v>
      </c>
    </row>
    <row r="3" spans="1:7">
      <c r="A3" s="104">
        <v>2011</v>
      </c>
      <c r="B3" s="163">
        <v>106.98149400000001</v>
      </c>
      <c r="C3" s="163">
        <v>171.31769200000002</v>
      </c>
      <c r="D3" s="164">
        <v>64.33619800000001</v>
      </c>
    </row>
    <row r="4" spans="1:7">
      <c r="A4" s="104">
        <v>2012</v>
      </c>
      <c r="B4" s="163">
        <v>100.46808999999999</v>
      </c>
      <c r="C4" s="163">
        <v>170.74170799999999</v>
      </c>
      <c r="D4" s="164">
        <v>70.273617999999999</v>
      </c>
    </row>
    <row r="5" spans="1:7">
      <c r="A5" s="104">
        <v>2013</v>
      </c>
      <c r="B5" s="163">
        <v>99.987782999999993</v>
      </c>
      <c r="C5" s="163">
        <v>184.09257599999998</v>
      </c>
      <c r="D5" s="164">
        <v>84.104792999999987</v>
      </c>
    </row>
    <row r="6" spans="1:7">
      <c r="A6" s="104">
        <v>2014</v>
      </c>
      <c r="B6" s="163">
        <v>94.176047000000011</v>
      </c>
      <c r="C6" s="163">
        <v>197.267156</v>
      </c>
      <c r="D6" s="164">
        <v>103.09110899999999</v>
      </c>
    </row>
    <row r="7" spans="1:7">
      <c r="A7" s="104">
        <v>2015</v>
      </c>
      <c r="B7" s="163">
        <v>85.91713399999999</v>
      </c>
      <c r="C7" s="163">
        <v>208.07714100000004</v>
      </c>
      <c r="D7" s="164">
        <v>122.16000700000005</v>
      </c>
    </row>
    <row r="8" spans="1:7">
      <c r="A8" s="104">
        <v>2016</v>
      </c>
      <c r="B8" s="163">
        <v>87.126961000000009</v>
      </c>
      <c r="C8" s="163">
        <v>221.27643</v>
      </c>
      <c r="D8" s="164">
        <v>134.14946900000001</v>
      </c>
    </row>
    <row r="9" spans="1:7">
      <c r="A9" s="104">
        <v>2017</v>
      </c>
      <c r="B9" s="163">
        <v>90.081592000000001</v>
      </c>
      <c r="C9" s="163">
        <v>254.24520699999999</v>
      </c>
      <c r="D9" s="164">
        <v>164.16361499999999</v>
      </c>
    </row>
    <row r="10" spans="1:7">
      <c r="A10" s="104">
        <v>2018</v>
      </c>
      <c r="B10" s="163">
        <v>94.307213000000004</v>
      </c>
      <c r="C10" s="163">
        <v>250.666639</v>
      </c>
      <c r="D10" s="164">
        <v>156.35942599999998</v>
      </c>
    </row>
    <row r="11" spans="1:7">
      <c r="A11" s="104">
        <v>2019</v>
      </c>
      <c r="B11" s="163">
        <v>103.199916</v>
      </c>
      <c r="C11" s="163">
        <v>273.45677599999999</v>
      </c>
      <c r="D11" s="164">
        <v>170.25685999999999</v>
      </c>
      <c r="E11" s="23"/>
    </row>
    <row r="12" spans="1:7">
      <c r="A12" s="104">
        <v>2020</v>
      </c>
      <c r="B12" s="163">
        <v>130.40818200000001</v>
      </c>
      <c r="C12" s="163">
        <v>332.86359499999998</v>
      </c>
      <c r="D12" s="164">
        <v>202.45541299999996</v>
      </c>
      <c r="E12" s="23"/>
    </row>
    <row r="13" spans="1:7">
      <c r="A13" s="150">
        <v>2021</v>
      </c>
      <c r="B13" s="165">
        <v>160.57270199999999</v>
      </c>
      <c r="C13" s="165">
        <v>391.06790899999999</v>
      </c>
      <c r="D13" s="166">
        <v>230.49520699999999</v>
      </c>
      <c r="G13" s="23"/>
    </row>
    <row r="15" spans="1:7">
      <c r="B15" s="23"/>
      <c r="C15" s="23"/>
      <c r="D15" s="23"/>
    </row>
    <row r="17" spans="2:4">
      <c r="B17" s="9"/>
      <c r="C17" s="9"/>
      <c r="D17" s="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rightToLeft="1" workbookViewId="0">
      <selection activeCell="N15" sqref="N15"/>
    </sheetView>
  </sheetViews>
  <sheetFormatPr defaultColWidth="9" defaultRowHeight="14.25"/>
  <cols>
    <col min="1" max="16384" width="9" style="6"/>
  </cols>
  <sheetData>
    <row r="1" spans="1:1" ht="15">
      <c r="A1" s="47" t="s">
        <v>122</v>
      </c>
    </row>
    <row r="2" spans="1:1">
      <c r="A2" s="6" t="s">
        <v>134</v>
      </c>
    </row>
    <row r="15" spans="1:1">
      <c r="A15" s="22" t="s">
        <v>130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rightToLeft="1" workbookViewId="0">
      <selection activeCell="R32" sqref="R32"/>
    </sheetView>
  </sheetViews>
  <sheetFormatPr defaultColWidth="9" defaultRowHeight="14.25"/>
  <cols>
    <col min="1" max="1" width="30.625" style="6" customWidth="1"/>
    <col min="2" max="4" width="6.75" style="6" customWidth="1"/>
    <col min="5" max="9" width="9.125" style="6" bestFit="1" customWidth="1"/>
    <col min="10" max="10" width="10" style="6" bestFit="1" customWidth="1"/>
    <col min="11" max="11" width="9.125" style="6" bestFit="1" customWidth="1"/>
    <col min="12" max="16384" width="9" style="6"/>
  </cols>
  <sheetData>
    <row r="1" spans="1:11" ht="15">
      <c r="A1" s="167" t="s">
        <v>100</v>
      </c>
      <c r="B1" s="147" t="s">
        <v>1</v>
      </c>
      <c r="C1" s="147" t="s">
        <v>2</v>
      </c>
      <c r="D1" s="147" t="s">
        <v>3</v>
      </c>
      <c r="E1" s="147" t="s">
        <v>4</v>
      </c>
      <c r="F1" s="147" t="s">
        <v>5</v>
      </c>
      <c r="G1" s="147" t="s">
        <v>11</v>
      </c>
      <c r="H1" s="147" t="s">
        <v>6</v>
      </c>
      <c r="I1" s="147" t="s">
        <v>12</v>
      </c>
      <c r="J1" s="147" t="s">
        <v>155</v>
      </c>
      <c r="K1" s="148" t="s">
        <v>156</v>
      </c>
    </row>
    <row r="2" spans="1:11">
      <c r="A2" s="150" t="s">
        <v>88</v>
      </c>
      <c r="B2" s="115">
        <v>83</v>
      </c>
      <c r="C2" s="115">
        <v>84</v>
      </c>
      <c r="D2" s="115">
        <v>100</v>
      </c>
      <c r="E2" s="115">
        <v>99</v>
      </c>
      <c r="F2" s="115">
        <v>95</v>
      </c>
      <c r="G2" s="115">
        <v>94</v>
      </c>
      <c r="H2" s="115">
        <v>90</v>
      </c>
      <c r="I2" s="115">
        <v>82</v>
      </c>
      <c r="J2" s="115">
        <v>84</v>
      </c>
      <c r="K2" s="168">
        <v>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rightToLeft="1" zoomScaleNormal="100" workbookViewId="0">
      <selection activeCell="A16" sqref="A16"/>
    </sheetView>
  </sheetViews>
  <sheetFormatPr defaultColWidth="9" defaultRowHeight="14.25"/>
  <cols>
    <col min="1" max="16384" width="9" style="6"/>
  </cols>
  <sheetData>
    <row r="1" spans="1:1" ht="15">
      <c r="A1" s="47" t="s">
        <v>83</v>
      </c>
    </row>
    <row r="2" spans="1:1">
      <c r="A2" s="6" t="s">
        <v>123</v>
      </c>
    </row>
    <row r="3" spans="1:1">
      <c r="A3" s="6" t="s">
        <v>138</v>
      </c>
    </row>
    <row r="16" spans="1:1">
      <c r="A16" s="22" t="s">
        <v>128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rightToLeft="1" workbookViewId="0">
      <selection activeCell="M16" sqref="M16"/>
    </sheetView>
  </sheetViews>
  <sheetFormatPr defaultColWidth="9" defaultRowHeight="14.25"/>
  <cols>
    <col min="1" max="1" width="25.125" style="6" bestFit="1" customWidth="1"/>
    <col min="2" max="4" width="7.125" style="6" bestFit="1" customWidth="1"/>
    <col min="5" max="9" width="9.125" style="6" bestFit="1" customWidth="1"/>
    <col min="10" max="10" width="10" style="6" bestFit="1" customWidth="1"/>
    <col min="11" max="11" width="9.125" style="6" bestFit="1" customWidth="1"/>
    <col min="12" max="16384" width="9" style="6"/>
  </cols>
  <sheetData>
    <row r="1" spans="1:11" ht="15">
      <c r="A1" s="167" t="s">
        <v>157</v>
      </c>
      <c r="B1" s="147" t="s">
        <v>1</v>
      </c>
      <c r="C1" s="147" t="s">
        <v>2</v>
      </c>
      <c r="D1" s="147" t="s">
        <v>3</v>
      </c>
      <c r="E1" s="147" t="s">
        <v>4</v>
      </c>
      <c r="F1" s="147" t="s">
        <v>5</v>
      </c>
      <c r="G1" s="147" t="s">
        <v>11</v>
      </c>
      <c r="H1" s="147" t="s">
        <v>6</v>
      </c>
      <c r="I1" s="147" t="s">
        <v>12</v>
      </c>
      <c r="J1" s="147" t="s">
        <v>155</v>
      </c>
      <c r="K1" s="148" t="s">
        <v>156</v>
      </c>
    </row>
    <row r="2" spans="1:11">
      <c r="A2" s="150" t="s">
        <v>87</v>
      </c>
      <c r="B2" s="84">
        <v>3505</v>
      </c>
      <c r="C2" s="84">
        <v>4439</v>
      </c>
      <c r="D2" s="84">
        <v>5917</v>
      </c>
      <c r="E2" s="84">
        <v>5507</v>
      </c>
      <c r="F2" s="84">
        <v>4403</v>
      </c>
      <c r="G2" s="84">
        <v>4246</v>
      </c>
      <c r="H2" s="84">
        <v>3224</v>
      </c>
      <c r="I2" s="84">
        <v>3911</v>
      </c>
      <c r="J2" s="84">
        <v>4209</v>
      </c>
      <c r="K2" s="85">
        <v>22746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rightToLeft="1" zoomScaleNormal="100" workbookViewId="0">
      <selection activeCell="P21" sqref="P21"/>
    </sheetView>
  </sheetViews>
  <sheetFormatPr defaultColWidth="9" defaultRowHeight="14.25"/>
  <cols>
    <col min="1" max="16384" width="9" style="6"/>
  </cols>
  <sheetData>
    <row r="1" spans="1:1" ht="15">
      <c r="A1" s="47" t="s">
        <v>93</v>
      </c>
    </row>
    <row r="2" spans="1:1">
      <c r="A2" s="6" t="s">
        <v>134</v>
      </c>
    </row>
    <row r="15" spans="1:1">
      <c r="A15" s="22" t="s">
        <v>130</v>
      </c>
    </row>
    <row r="18" spans="1:1">
      <c r="A18" s="22"/>
    </row>
  </sheetData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rightToLeft="1" workbookViewId="0">
      <selection sqref="A1:K1"/>
    </sheetView>
  </sheetViews>
  <sheetFormatPr defaultColWidth="9" defaultRowHeight="14.25"/>
  <cols>
    <col min="1" max="1" width="25.125" style="6" bestFit="1" customWidth="1"/>
    <col min="2" max="6" width="9" style="6"/>
    <col min="7" max="7" width="9.875" style="6" bestFit="1" customWidth="1"/>
    <col min="8" max="16384" width="9" style="6"/>
  </cols>
  <sheetData>
    <row r="1" spans="1:11" ht="15">
      <c r="A1" s="167" t="s">
        <v>157</v>
      </c>
      <c r="B1" s="147" t="s">
        <v>1</v>
      </c>
      <c r="C1" s="147" t="s">
        <v>2</v>
      </c>
      <c r="D1" s="147" t="s">
        <v>3</v>
      </c>
      <c r="E1" s="147" t="s">
        <v>4</v>
      </c>
      <c r="F1" s="147" t="s">
        <v>5</v>
      </c>
      <c r="G1" s="147" t="s">
        <v>11</v>
      </c>
      <c r="H1" s="147" t="s">
        <v>6</v>
      </c>
      <c r="I1" s="147" t="s">
        <v>12</v>
      </c>
      <c r="J1" s="147" t="s">
        <v>155</v>
      </c>
      <c r="K1" s="148" t="s">
        <v>156</v>
      </c>
    </row>
    <row r="2" spans="1:11" ht="28.5">
      <c r="A2" s="104" t="s">
        <v>107</v>
      </c>
      <c r="B2" s="81">
        <v>44778</v>
      </c>
      <c r="C2" s="81">
        <v>57404</v>
      </c>
      <c r="D2" s="81">
        <v>73990</v>
      </c>
      <c r="E2" s="81">
        <v>82209</v>
      </c>
      <c r="F2" s="81">
        <v>66680</v>
      </c>
      <c r="G2" s="81">
        <v>60522</v>
      </c>
      <c r="H2" s="81">
        <v>54219</v>
      </c>
      <c r="I2" s="81">
        <v>55792</v>
      </c>
      <c r="J2" s="81">
        <v>83735</v>
      </c>
      <c r="K2" s="82">
        <v>112710</v>
      </c>
    </row>
    <row r="3" spans="1:11">
      <c r="A3" s="104" t="s">
        <v>126</v>
      </c>
      <c r="B3" s="81">
        <v>40126</v>
      </c>
      <c r="C3" s="81">
        <v>49602</v>
      </c>
      <c r="D3" s="81">
        <v>64305</v>
      </c>
      <c r="E3" s="81">
        <v>73021</v>
      </c>
      <c r="F3" s="81">
        <v>56485</v>
      </c>
      <c r="G3" s="81">
        <v>47192</v>
      </c>
      <c r="H3" s="81">
        <v>45452</v>
      </c>
      <c r="I3" s="81">
        <v>46368</v>
      </c>
      <c r="J3" s="81">
        <v>70388</v>
      </c>
      <c r="K3" s="82">
        <v>74190</v>
      </c>
    </row>
    <row r="4" spans="1:11">
      <c r="A4" s="150" t="s">
        <v>89</v>
      </c>
      <c r="B4" s="84">
        <v>4652</v>
      </c>
      <c r="C4" s="84">
        <v>7802</v>
      </c>
      <c r="D4" s="84">
        <v>9685</v>
      </c>
      <c r="E4" s="84">
        <v>9188</v>
      </c>
      <c r="F4" s="84">
        <v>10195</v>
      </c>
      <c r="G4" s="84">
        <v>13330</v>
      </c>
      <c r="H4" s="84">
        <v>8767</v>
      </c>
      <c r="I4" s="84">
        <v>9424</v>
      </c>
      <c r="J4" s="84">
        <v>13347</v>
      </c>
      <c r="K4" s="85">
        <v>38520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zoomScaleNormal="100" workbookViewId="0">
      <selection activeCell="C40" sqref="C40"/>
    </sheetView>
  </sheetViews>
  <sheetFormatPr defaultColWidth="9" defaultRowHeight="14.25"/>
  <cols>
    <col min="1" max="16384" width="9" style="6"/>
  </cols>
  <sheetData>
    <row r="1" spans="1:1" ht="15">
      <c r="A1" s="47" t="s">
        <v>144</v>
      </c>
    </row>
    <row r="2" spans="1:1">
      <c r="A2" s="40" t="s">
        <v>129</v>
      </c>
    </row>
    <row r="15" spans="1:1">
      <c r="A15" s="48" t="s">
        <v>130</v>
      </c>
    </row>
    <row r="31" spans="9:9" ht="15">
      <c r="I31" s="47"/>
    </row>
  </sheetData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rightToLeft="1" zoomScaleNormal="100" workbookViewId="0">
      <selection sqref="A1:A2"/>
    </sheetView>
  </sheetViews>
  <sheetFormatPr defaultColWidth="9" defaultRowHeight="14.25"/>
  <cols>
    <col min="1" max="16384" width="9" style="6"/>
  </cols>
  <sheetData>
    <row r="1" spans="1:9" ht="15">
      <c r="A1" s="47" t="s">
        <v>124</v>
      </c>
      <c r="I1" s="45"/>
    </row>
    <row r="2" spans="1:9">
      <c r="A2" s="6" t="s">
        <v>134</v>
      </c>
    </row>
    <row r="15" spans="1:9">
      <c r="A15" s="75" t="s">
        <v>153</v>
      </c>
    </row>
    <row r="16" spans="1:9">
      <c r="A16" s="22" t="s">
        <v>128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rightToLeft="1" workbookViewId="0">
      <selection activeCell="P17" sqref="P17"/>
    </sheetView>
  </sheetViews>
  <sheetFormatPr defaultColWidth="9.125" defaultRowHeight="14.25"/>
  <cols>
    <col min="1" max="1" width="25.75" style="6" bestFit="1" customWidth="1"/>
    <col min="2" max="2" width="31.875" style="6" customWidth="1"/>
    <col min="3" max="16384" width="9.125" style="6"/>
  </cols>
  <sheetData>
    <row r="1" spans="1:2" ht="30">
      <c r="A1" s="167" t="s">
        <v>157</v>
      </c>
      <c r="B1" s="148" t="s">
        <v>108</v>
      </c>
    </row>
    <row r="2" spans="1:2">
      <c r="A2" s="104" t="s">
        <v>94</v>
      </c>
      <c r="B2" s="82">
        <v>67579.336668611999</v>
      </c>
    </row>
    <row r="3" spans="1:2">
      <c r="A3" s="104" t="s">
        <v>95</v>
      </c>
      <c r="B3" s="82">
        <v>14587.444044151</v>
      </c>
    </row>
    <row r="4" spans="1:2">
      <c r="A4" s="104" t="s">
        <v>96</v>
      </c>
      <c r="B4" s="82">
        <v>4806.3651410800003</v>
      </c>
    </row>
    <row r="5" spans="1:2">
      <c r="A5" s="104" t="s">
        <v>97</v>
      </c>
      <c r="B5" s="82">
        <v>4856.9550498799999</v>
      </c>
    </row>
    <row r="6" spans="1:2">
      <c r="A6" s="104" t="s">
        <v>98</v>
      </c>
      <c r="B6" s="82">
        <v>20879.817588100006</v>
      </c>
    </row>
    <row r="7" spans="1:2">
      <c r="A7" s="150" t="s">
        <v>99</v>
      </c>
      <c r="B7" s="85">
        <v>112710</v>
      </c>
    </row>
  </sheetData>
  <pageMargins left="0.7" right="0.7" top="0.75" bottom="0.75" header="0.3" footer="0.3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rightToLeft="1" zoomScaleNormal="100" workbookViewId="0">
      <selection sqref="A1:A2"/>
    </sheetView>
  </sheetViews>
  <sheetFormatPr defaultColWidth="9.125" defaultRowHeight="14.25"/>
  <cols>
    <col min="1" max="1" width="23.375" style="6" customWidth="1"/>
    <col min="2" max="2" width="18.375" style="6" bestFit="1" customWidth="1"/>
    <col min="3" max="16384" width="9.125" style="6"/>
  </cols>
  <sheetData>
    <row r="1" spans="1:1" ht="15">
      <c r="A1" s="47" t="s">
        <v>125</v>
      </c>
    </row>
    <row r="2" spans="1:1">
      <c r="A2" s="6" t="s">
        <v>151</v>
      </c>
    </row>
    <row r="18" spans="1:1">
      <c r="A18" s="22" t="s">
        <v>128</v>
      </c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rightToLeft="1" zoomScale="90" zoomScaleNormal="90" workbookViewId="0">
      <selection activeCell="E9" sqref="E9"/>
    </sheetView>
  </sheetViews>
  <sheetFormatPr defaultColWidth="9.125" defaultRowHeight="14.25"/>
  <cols>
    <col min="1" max="1" width="14.125" style="72" customWidth="1"/>
    <col min="2" max="2" width="19.375" style="64" customWidth="1"/>
    <col min="3" max="7" width="9.625" style="6" customWidth="1"/>
    <col min="8" max="9" width="9" style="43" customWidth="1"/>
    <col min="10" max="16384" width="9.125" style="6"/>
  </cols>
  <sheetData>
    <row r="1" spans="1:11" ht="58.5" customHeight="1" thickBot="1">
      <c r="A1" s="15" t="s">
        <v>44</v>
      </c>
      <c r="B1" s="56"/>
      <c r="C1" s="15" t="s">
        <v>64</v>
      </c>
      <c r="D1" s="15" t="s">
        <v>41</v>
      </c>
      <c r="E1" s="15" t="s">
        <v>45</v>
      </c>
      <c r="F1" s="15" t="s">
        <v>46</v>
      </c>
      <c r="G1" s="15" t="s">
        <v>143</v>
      </c>
    </row>
    <row r="2" spans="1:11" s="44" customFormat="1" ht="49.5" customHeight="1" thickBot="1">
      <c r="A2" s="65" t="s">
        <v>47</v>
      </c>
      <c r="B2" s="58"/>
      <c r="C2" s="49">
        <v>600798.61700000009</v>
      </c>
      <c r="D2" s="49">
        <v>86554.915999999997</v>
      </c>
      <c r="E2" s="49">
        <v>33775.031999999999</v>
      </c>
      <c r="F2" s="49">
        <v>-5498.7719999999972</v>
      </c>
      <c r="G2" s="49">
        <v>715629.79300000006</v>
      </c>
      <c r="H2" s="16"/>
      <c r="I2" s="1"/>
    </row>
    <row r="3" spans="1:11" ht="15" thickBot="1">
      <c r="A3" s="66" t="s">
        <v>48</v>
      </c>
      <c r="B3" s="59" t="s">
        <v>49</v>
      </c>
      <c r="C3" s="50">
        <v>332863.59500000003</v>
      </c>
      <c r="D3" s="50">
        <v>55931.659</v>
      </c>
      <c r="E3" s="50">
        <v>3430.2470000000008</v>
      </c>
      <c r="F3" s="50">
        <v>-1157.5920000000042</v>
      </c>
      <c r="G3" s="50">
        <v>391067.90899999999</v>
      </c>
      <c r="H3" s="17"/>
      <c r="I3" s="1"/>
    </row>
    <row r="4" spans="1:11" ht="30">
      <c r="A4" s="67" t="s">
        <v>50</v>
      </c>
      <c r="B4" s="60"/>
      <c r="C4" s="51">
        <v>110209.469</v>
      </c>
      <c r="D4" s="51">
        <v>9712.6329999999998</v>
      </c>
      <c r="E4" s="51">
        <v>-238.61900000000003</v>
      </c>
      <c r="F4" s="51">
        <v>-2038.2119999999995</v>
      </c>
      <c r="G4" s="51">
        <v>117645.27099999999</v>
      </c>
      <c r="H4" s="18"/>
      <c r="I4" s="1"/>
      <c r="K4" s="10"/>
    </row>
    <row r="5" spans="1:11">
      <c r="A5" s="68" t="s">
        <v>48</v>
      </c>
      <c r="B5" s="61" t="s">
        <v>51</v>
      </c>
      <c r="C5" s="52">
        <v>94416.468999999997</v>
      </c>
      <c r="D5" s="52">
        <v>6841.6329999999998</v>
      </c>
      <c r="E5" s="52">
        <v>-238.61900000000003</v>
      </c>
      <c r="F5" s="52">
        <v>-2041.2119999999995</v>
      </c>
      <c r="G5" s="52">
        <v>98978.270999999993</v>
      </c>
      <c r="H5" s="2"/>
      <c r="I5" s="1"/>
    </row>
    <row r="6" spans="1:11" ht="15" thickBot="1">
      <c r="A6" s="66"/>
      <c r="B6" s="59" t="s">
        <v>18</v>
      </c>
      <c r="C6" s="50">
        <v>15793</v>
      </c>
      <c r="D6" s="50">
        <v>2871</v>
      </c>
      <c r="E6" s="50">
        <v>0</v>
      </c>
      <c r="F6" s="50">
        <v>3</v>
      </c>
      <c r="G6" s="50">
        <v>18667</v>
      </c>
      <c r="H6" s="2"/>
      <c r="I6" s="1"/>
    </row>
    <row r="7" spans="1:11" ht="45">
      <c r="A7" s="67" t="s">
        <v>152</v>
      </c>
      <c r="B7" s="60"/>
      <c r="C7" s="51">
        <v>213878.61800000002</v>
      </c>
      <c r="D7" s="51">
        <v>18972.230000000003</v>
      </c>
      <c r="E7" s="51">
        <v>20738.046999999999</v>
      </c>
      <c r="F7" s="51">
        <v>1608.1969999999856</v>
      </c>
      <c r="G7" s="51">
        <v>255197.092</v>
      </c>
      <c r="H7" s="3"/>
      <c r="I7" s="1"/>
    </row>
    <row r="8" spans="1:11" ht="15">
      <c r="A8" s="68" t="s">
        <v>48</v>
      </c>
      <c r="B8" s="61" t="s">
        <v>52</v>
      </c>
      <c r="C8" s="52">
        <v>137799.32800000001</v>
      </c>
      <c r="D8" s="52">
        <v>14657.223</v>
      </c>
      <c r="E8" s="52">
        <v>22225.949000000001</v>
      </c>
      <c r="F8" s="52">
        <v>-386.26999999998952</v>
      </c>
      <c r="G8" s="52">
        <v>174296.23</v>
      </c>
      <c r="H8" s="4"/>
      <c r="I8" s="1"/>
    </row>
    <row r="9" spans="1:11" ht="15" thickBot="1">
      <c r="A9" s="66"/>
      <c r="B9" s="59" t="s">
        <v>21</v>
      </c>
      <c r="C9" s="50">
        <v>76079.289999999994</v>
      </c>
      <c r="D9" s="50">
        <v>4315.0069999999996</v>
      </c>
      <c r="E9" s="50">
        <v>-1487.902</v>
      </c>
      <c r="F9" s="50">
        <v>1994.4670000000042</v>
      </c>
      <c r="G9" s="50">
        <v>80900.861999999994</v>
      </c>
      <c r="H9" s="5"/>
      <c r="I9" s="1"/>
    </row>
    <row r="10" spans="1:11" ht="30">
      <c r="A10" s="67" t="s">
        <v>53</v>
      </c>
      <c r="B10" s="60"/>
      <c r="C10" s="51">
        <v>101978.024</v>
      </c>
      <c r="D10" s="51">
        <v>17942.131999999998</v>
      </c>
      <c r="E10" s="51">
        <v>8928.905999999999</v>
      </c>
      <c r="F10" s="51">
        <v>1370.1879999999946</v>
      </c>
      <c r="G10" s="51">
        <v>130219.25</v>
      </c>
      <c r="H10" s="3"/>
      <c r="I10" s="1"/>
    </row>
    <row r="11" spans="1:11" ht="28.5">
      <c r="A11" s="67" t="s">
        <v>48</v>
      </c>
      <c r="B11" s="62" t="s">
        <v>139</v>
      </c>
      <c r="C11" s="53">
        <v>4826.3140000000003</v>
      </c>
      <c r="D11" s="53">
        <v>3384.1080000000002</v>
      </c>
      <c r="E11" s="53">
        <v>40.744000000000007</v>
      </c>
      <c r="F11" s="53">
        <v>861.39999999999964</v>
      </c>
      <c r="G11" s="53">
        <v>9112.5660000000007</v>
      </c>
      <c r="H11" s="18"/>
      <c r="I11" s="1"/>
    </row>
    <row r="12" spans="1:11" ht="15">
      <c r="A12" s="67"/>
      <c r="B12" s="62" t="s">
        <v>28</v>
      </c>
      <c r="C12" s="53">
        <v>29471.938000000002</v>
      </c>
      <c r="D12" s="53">
        <v>3521.9259999999999</v>
      </c>
      <c r="E12" s="53">
        <v>530.70699999999999</v>
      </c>
      <c r="F12" s="53">
        <v>-30.975000000005821</v>
      </c>
      <c r="G12" s="53">
        <v>33493.595999999998</v>
      </c>
      <c r="H12" s="5"/>
      <c r="I12" s="1"/>
    </row>
    <row r="13" spans="1:11" ht="15">
      <c r="A13" s="67"/>
      <c r="B13" s="62" t="s">
        <v>29</v>
      </c>
      <c r="C13" s="53">
        <v>33396</v>
      </c>
      <c r="D13" s="53">
        <v>2136</v>
      </c>
      <c r="E13" s="53">
        <v>0</v>
      </c>
      <c r="F13" s="53">
        <v>364</v>
      </c>
      <c r="G13" s="53">
        <v>35896</v>
      </c>
      <c r="H13" s="5"/>
      <c r="I13" s="1"/>
    </row>
    <row r="14" spans="1:11" ht="15.75" thickBot="1">
      <c r="A14" s="69"/>
      <c r="B14" s="63" t="s">
        <v>27</v>
      </c>
      <c r="C14" s="53">
        <v>34283.771999999997</v>
      </c>
      <c r="D14" s="53">
        <v>8900.098</v>
      </c>
      <c r="E14" s="53">
        <v>8357.4549999999999</v>
      </c>
      <c r="F14" s="53">
        <v>175.76299999999901</v>
      </c>
      <c r="G14" s="53">
        <v>51717.087999999996</v>
      </c>
      <c r="H14" s="5"/>
      <c r="I14" s="1"/>
    </row>
    <row r="15" spans="1:11" ht="15.75" thickBot="1">
      <c r="A15" s="70" t="s">
        <v>10</v>
      </c>
      <c r="B15" s="59"/>
      <c r="C15" s="54">
        <v>173297.05300000001</v>
      </c>
      <c r="D15" s="54">
        <v>39703.617999999995</v>
      </c>
      <c r="E15" s="54">
        <v>4346.6979999999994</v>
      </c>
      <c r="F15" s="54">
        <v>-4349.4839999999967</v>
      </c>
      <c r="G15" s="54">
        <v>212997.88500000001</v>
      </c>
      <c r="H15" s="5"/>
      <c r="I15" s="1"/>
    </row>
    <row r="16" spans="1:11" ht="15.75" thickBot="1">
      <c r="A16" s="70" t="s">
        <v>22</v>
      </c>
      <c r="B16" s="59"/>
      <c r="C16" s="54">
        <v>1435.453</v>
      </c>
      <c r="D16" s="54">
        <v>224.30299999999994</v>
      </c>
      <c r="E16" s="54">
        <v>0</v>
      </c>
      <c r="F16" s="54">
        <v>-2089.4609999999998</v>
      </c>
      <c r="G16" s="54">
        <v>-429.70499999999998</v>
      </c>
      <c r="H16" s="5"/>
      <c r="I16" s="1"/>
    </row>
    <row r="17" spans="1:9" ht="30.75" thickBot="1">
      <c r="A17" s="65" t="s">
        <v>54</v>
      </c>
      <c r="B17" s="58"/>
      <c r="C17" s="49">
        <v>411008.18200000003</v>
      </c>
      <c r="D17" s="49">
        <v>69365.178</v>
      </c>
      <c r="E17" s="49">
        <v>19868.881000000001</v>
      </c>
      <c r="F17" s="49">
        <v>37111.298999999883</v>
      </c>
      <c r="G17" s="49">
        <v>537353.53999999992</v>
      </c>
      <c r="H17" s="19"/>
      <c r="I17" s="1"/>
    </row>
    <row r="18" spans="1:9" ht="15">
      <c r="A18" s="67" t="s">
        <v>48</v>
      </c>
      <c r="B18" s="62" t="s">
        <v>55</v>
      </c>
      <c r="C18" s="54">
        <v>130408.182</v>
      </c>
      <c r="D18" s="54">
        <v>29636.741999999998</v>
      </c>
      <c r="E18" s="54">
        <v>0</v>
      </c>
      <c r="F18" s="54">
        <v>527.77799999999115</v>
      </c>
      <c r="G18" s="54">
        <v>160572.70199999999</v>
      </c>
      <c r="H18" s="19"/>
      <c r="I18" s="1"/>
    </row>
    <row r="19" spans="1:9" ht="30">
      <c r="A19" s="67" t="s">
        <v>56</v>
      </c>
      <c r="B19" s="60"/>
      <c r="C19" s="53">
        <v>185187.989</v>
      </c>
      <c r="D19" s="53">
        <v>29615.079000000002</v>
      </c>
      <c r="E19" s="53">
        <v>6615</v>
      </c>
      <c r="F19" s="53">
        <v>14174.809999999998</v>
      </c>
      <c r="G19" s="53">
        <v>235592.878</v>
      </c>
      <c r="H19" s="18"/>
      <c r="I19" s="1"/>
    </row>
    <row r="20" spans="1:9" ht="15">
      <c r="A20" s="68" t="s">
        <v>48</v>
      </c>
      <c r="B20" s="61" t="s">
        <v>51</v>
      </c>
      <c r="C20" s="52">
        <v>174931</v>
      </c>
      <c r="D20" s="52">
        <v>29082.727999999999</v>
      </c>
      <c r="E20" s="52">
        <v>6615</v>
      </c>
      <c r="F20" s="52">
        <v>14179.271999999997</v>
      </c>
      <c r="G20" s="52">
        <v>224808</v>
      </c>
      <c r="H20" s="20"/>
      <c r="I20" s="1"/>
    </row>
    <row r="21" spans="1:9" ht="15" thickBot="1">
      <c r="A21" s="66"/>
      <c r="B21" s="59" t="s">
        <v>18</v>
      </c>
      <c r="C21" s="50">
        <v>10256.989</v>
      </c>
      <c r="D21" s="50">
        <v>532.351</v>
      </c>
      <c r="E21" s="50">
        <v>0</v>
      </c>
      <c r="F21" s="50">
        <v>-4.4619999999995343</v>
      </c>
      <c r="G21" s="50">
        <v>10784.878000000001</v>
      </c>
      <c r="H21" s="17"/>
      <c r="I21" s="1"/>
    </row>
    <row r="22" spans="1:9" ht="45">
      <c r="A22" s="67" t="s">
        <v>152</v>
      </c>
      <c r="B22" s="60"/>
      <c r="C22" s="51">
        <v>170872.91800000001</v>
      </c>
      <c r="D22" s="51">
        <v>30620.810999999998</v>
      </c>
      <c r="E22" s="51">
        <v>13253.881000000001</v>
      </c>
      <c r="F22" s="51">
        <v>23656.603999999992</v>
      </c>
      <c r="G22" s="51">
        <v>238404.21399999998</v>
      </c>
      <c r="H22" s="18"/>
      <c r="I22" s="1"/>
    </row>
    <row r="23" spans="1:9">
      <c r="A23" s="68" t="s">
        <v>48</v>
      </c>
      <c r="B23" s="61" t="s">
        <v>52</v>
      </c>
      <c r="C23" s="52">
        <v>105669</v>
      </c>
      <c r="D23" s="52">
        <v>10645.708000000001</v>
      </c>
      <c r="E23" s="52">
        <v>13253.881000000001</v>
      </c>
      <c r="F23" s="52">
        <v>22404.248999999996</v>
      </c>
      <c r="G23" s="52">
        <v>151972.83799999999</v>
      </c>
      <c r="H23" s="5"/>
      <c r="I23" s="1"/>
    </row>
    <row r="24" spans="1:9" ht="15" thickBot="1">
      <c r="A24" s="66"/>
      <c r="B24" s="59" t="s">
        <v>21</v>
      </c>
      <c r="C24" s="50">
        <v>65203.918000000005</v>
      </c>
      <c r="D24" s="50">
        <v>19975.102999999999</v>
      </c>
      <c r="E24" s="50">
        <v>0</v>
      </c>
      <c r="F24" s="50">
        <v>1252.3549999999959</v>
      </c>
      <c r="G24" s="50">
        <v>86431.376000000004</v>
      </c>
      <c r="H24" s="5"/>
      <c r="I24" s="1"/>
    </row>
    <row r="25" spans="1:9" ht="15">
      <c r="A25" s="67" t="s">
        <v>57</v>
      </c>
      <c r="B25" s="60"/>
      <c r="C25" s="51">
        <v>54947.274999999994</v>
      </c>
      <c r="D25" s="51">
        <v>9129.2879999999986</v>
      </c>
      <c r="E25" s="51">
        <v>0</v>
      </c>
      <c r="F25" s="51">
        <v>-720.11499999999796</v>
      </c>
      <c r="G25" s="51">
        <v>63356.447999999997</v>
      </c>
      <c r="H25" s="3"/>
      <c r="I25" s="1"/>
    </row>
    <row r="26" spans="1:9" ht="28.5">
      <c r="A26" s="71" t="s">
        <v>48</v>
      </c>
      <c r="B26" s="62" t="s">
        <v>140</v>
      </c>
      <c r="C26" s="53">
        <v>16608.633999999998</v>
      </c>
      <c r="D26" s="53">
        <v>3359.2349999999997</v>
      </c>
      <c r="E26" s="53">
        <v>0</v>
      </c>
      <c r="F26" s="53">
        <v>67.372999999999593</v>
      </c>
      <c r="G26" s="53">
        <v>20035.241999999998</v>
      </c>
      <c r="H26" s="4"/>
      <c r="I26" s="1"/>
    </row>
    <row r="27" spans="1:9">
      <c r="A27" s="68"/>
      <c r="B27" s="61" t="s">
        <v>28</v>
      </c>
      <c r="C27" s="53">
        <v>15597.641</v>
      </c>
      <c r="D27" s="53">
        <v>2755.0529999999999</v>
      </c>
      <c r="E27" s="53">
        <v>0</v>
      </c>
      <c r="F27" s="53">
        <v>-155.48800000000119</v>
      </c>
      <c r="G27" s="53">
        <v>18197.205999999998</v>
      </c>
      <c r="H27" s="5"/>
      <c r="I27" s="1"/>
    </row>
    <row r="28" spans="1:9" ht="15" thickBot="1">
      <c r="A28" s="66"/>
      <c r="B28" s="59" t="s">
        <v>32</v>
      </c>
      <c r="C28" s="53">
        <v>22741</v>
      </c>
      <c r="D28" s="53">
        <v>3015</v>
      </c>
      <c r="E28" s="53">
        <v>0</v>
      </c>
      <c r="F28" s="53">
        <v>-632</v>
      </c>
      <c r="G28" s="53">
        <v>25124</v>
      </c>
      <c r="H28" s="3"/>
      <c r="I28" s="1"/>
    </row>
    <row r="29" spans="1:9" ht="30.75" thickBot="1">
      <c r="A29" s="65" t="s">
        <v>58</v>
      </c>
      <c r="B29" s="57"/>
      <c r="C29" s="49">
        <v>-189790.43500000006</v>
      </c>
      <c r="D29" s="49">
        <v>-17189.737999999998</v>
      </c>
      <c r="E29" s="49">
        <v>-13906.150999999996</v>
      </c>
      <c r="F29" s="49">
        <v>42610.071000000054</v>
      </c>
      <c r="G29" s="49">
        <v>-178276.253</v>
      </c>
      <c r="H29" s="18"/>
      <c r="I29" s="1"/>
    </row>
    <row r="30" spans="1:9" ht="15" thickBot="1">
      <c r="A30" s="15" t="s">
        <v>48</v>
      </c>
      <c r="B30" s="56" t="s">
        <v>59</v>
      </c>
      <c r="C30" s="55">
        <v>-202455.41300000003</v>
      </c>
      <c r="D30" s="55">
        <v>-26294.916999999998</v>
      </c>
      <c r="E30" s="55">
        <v>-3430.2470000000008</v>
      </c>
      <c r="F30" s="55">
        <v>1685.3700000000244</v>
      </c>
      <c r="G30" s="55">
        <v>-230495.20699999999</v>
      </c>
      <c r="H30" s="5"/>
      <c r="I30" s="1"/>
    </row>
    <row r="31" spans="1:9" ht="14.25" customHeight="1">
      <c r="A31" s="73" t="s">
        <v>142</v>
      </c>
      <c r="B31" s="73"/>
      <c r="C31" s="73"/>
      <c r="D31" s="73"/>
      <c r="E31" s="73"/>
      <c r="F31" s="73"/>
      <c r="G31" s="73"/>
      <c r="H31" s="5"/>
      <c r="I31" s="1"/>
    </row>
    <row r="32" spans="1:9">
      <c r="A32" s="74" t="s">
        <v>141</v>
      </c>
      <c r="B32" s="74"/>
      <c r="C32" s="74"/>
      <c r="D32" s="74"/>
      <c r="E32" s="74"/>
      <c r="F32" s="74"/>
      <c r="G32" s="74"/>
      <c r="H32" s="5"/>
      <c r="I32" s="1"/>
    </row>
    <row r="33" spans="8:9">
      <c r="H33" s="3"/>
      <c r="I33" s="1"/>
    </row>
    <row r="34" spans="8:9" ht="15">
      <c r="H34" s="18"/>
      <c r="I34" s="1"/>
    </row>
    <row r="35" spans="8:9">
      <c r="H35" s="2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rightToLeft="1" workbookViewId="0">
      <selection activeCell="E21" sqref="E21"/>
    </sheetView>
  </sheetViews>
  <sheetFormatPr defaultColWidth="9.125" defaultRowHeight="14.25"/>
  <cols>
    <col min="1" max="1" width="16.375" style="6" customWidth="1"/>
    <col min="2" max="3" width="9.25" style="6" bestFit="1" customWidth="1"/>
    <col min="4" max="4" width="9.375" style="6" bestFit="1" customWidth="1"/>
    <col min="5" max="5" width="9.25" style="6" bestFit="1" customWidth="1"/>
    <col min="6" max="6" width="9.875" style="6" bestFit="1" customWidth="1"/>
    <col min="7" max="7" width="9.375" style="6" bestFit="1" customWidth="1"/>
    <col min="8" max="8" width="9.875" style="6" bestFit="1" customWidth="1"/>
    <col min="9" max="9" width="9.25" style="6" bestFit="1" customWidth="1"/>
    <col min="10" max="12" width="9.875" style="6" bestFit="1" customWidth="1"/>
    <col min="13" max="16384" width="9.125" style="6"/>
  </cols>
  <sheetData>
    <row r="1" spans="1:12" ht="29.25">
      <c r="A1" s="97" t="s">
        <v>102</v>
      </c>
      <c r="B1" s="98" t="s">
        <v>0</v>
      </c>
      <c r="C1" s="98" t="s">
        <v>1</v>
      </c>
      <c r="D1" s="98" t="s">
        <v>2</v>
      </c>
      <c r="E1" s="98" t="s">
        <v>3</v>
      </c>
      <c r="F1" s="98" t="s">
        <v>4</v>
      </c>
      <c r="G1" s="98" t="s">
        <v>5</v>
      </c>
      <c r="H1" s="98" t="s">
        <v>11</v>
      </c>
      <c r="I1" s="98" t="s">
        <v>6</v>
      </c>
      <c r="J1" s="98" t="s">
        <v>12</v>
      </c>
      <c r="K1" s="98" t="s">
        <v>155</v>
      </c>
      <c r="L1" s="99" t="s">
        <v>156</v>
      </c>
    </row>
    <row r="2" spans="1:12">
      <c r="A2" s="80" t="s">
        <v>70</v>
      </c>
      <c r="B2" s="100">
        <v>3619.0770000000002</v>
      </c>
      <c r="C2" s="100">
        <v>3932.3150000000001</v>
      </c>
      <c r="D2" s="100">
        <v>5940.009</v>
      </c>
      <c r="E2" s="100">
        <v>3053.8139999999999</v>
      </c>
      <c r="F2" s="100">
        <v>1521.769</v>
      </c>
      <c r="G2" s="100">
        <v>-753.85500000000002</v>
      </c>
      <c r="H2" s="100">
        <v>-163.494</v>
      </c>
      <c r="I2" s="100">
        <v>7002.4350000000004</v>
      </c>
      <c r="J2" s="100">
        <v>2915.7339999999999</v>
      </c>
      <c r="K2" s="100">
        <v>15948</v>
      </c>
      <c r="L2" s="101">
        <v>14657.223</v>
      </c>
    </row>
    <row r="3" spans="1:12">
      <c r="A3" s="83" t="s">
        <v>86</v>
      </c>
      <c r="B3" s="102">
        <v>-3946.875</v>
      </c>
      <c r="C3" s="102">
        <v>4483.5150000000003</v>
      </c>
      <c r="D3" s="102">
        <v>8515.9879999999994</v>
      </c>
      <c r="E3" s="102">
        <v>1259.7360000000001</v>
      </c>
      <c r="F3" s="102">
        <v>-1542.7739999999999</v>
      </c>
      <c r="G3" s="102">
        <v>2214.7159999999999</v>
      </c>
      <c r="H3" s="102">
        <v>12752.540999999999</v>
      </c>
      <c r="I3" s="102">
        <v>-7437.098</v>
      </c>
      <c r="J3" s="102">
        <v>19256.373</v>
      </c>
      <c r="K3" s="102">
        <v>22520</v>
      </c>
      <c r="L3" s="103">
        <v>22225.949000000001</v>
      </c>
    </row>
    <row r="4" spans="1:12">
      <c r="B4" s="41"/>
      <c r="C4" s="41"/>
      <c r="D4" s="41"/>
      <c r="E4" s="41"/>
      <c r="F4" s="41"/>
      <c r="G4" s="41"/>
      <c r="H4" s="41"/>
      <c r="I4" s="41"/>
    </row>
    <row r="5" spans="1:12">
      <c r="B5" s="41"/>
      <c r="C5" s="41"/>
      <c r="D5" s="41"/>
      <c r="E5" s="41"/>
      <c r="F5" s="41"/>
      <c r="G5" s="41"/>
      <c r="H5" s="41"/>
      <c r="I5" s="4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workbookViewId="0">
      <selection activeCell="J22" sqref="J22"/>
    </sheetView>
  </sheetViews>
  <sheetFormatPr defaultColWidth="9" defaultRowHeight="14.25"/>
  <cols>
    <col min="1" max="16384" width="9" style="6"/>
  </cols>
  <sheetData>
    <row r="1" spans="1:1" ht="15">
      <c r="A1" s="47" t="s">
        <v>145</v>
      </c>
    </row>
    <row r="2" spans="1:1">
      <c r="A2" s="6" t="s">
        <v>131</v>
      </c>
    </row>
    <row r="15" spans="1:1">
      <c r="A15" s="22" t="s">
        <v>128</v>
      </c>
    </row>
    <row r="31" spans="9:9" ht="15">
      <c r="I31" s="4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rightToLeft="1" workbookViewId="0">
      <selection sqref="A1:F1"/>
    </sheetView>
  </sheetViews>
  <sheetFormatPr defaultColWidth="9.125" defaultRowHeight="14.25"/>
  <cols>
    <col min="1" max="1" width="15" style="6" bestFit="1" customWidth="1"/>
    <col min="2" max="2" width="10.75" style="6" customWidth="1"/>
    <col min="3" max="3" width="13.25" style="6" customWidth="1"/>
    <col min="4" max="4" width="12" style="6" customWidth="1"/>
    <col min="5" max="5" width="7.375" style="6" customWidth="1"/>
    <col min="6" max="6" width="6.75" style="6" customWidth="1"/>
    <col min="7" max="16384" width="9.125" style="6"/>
  </cols>
  <sheetData>
    <row r="1" spans="1:7" ht="29.25">
      <c r="A1" s="107" t="s">
        <v>102</v>
      </c>
      <c r="B1" s="108" t="s">
        <v>23</v>
      </c>
      <c r="C1" s="108" t="s">
        <v>24</v>
      </c>
      <c r="D1" s="108" t="s">
        <v>25</v>
      </c>
      <c r="E1" s="109" t="s">
        <v>26</v>
      </c>
      <c r="F1" s="110" t="s">
        <v>73</v>
      </c>
    </row>
    <row r="2" spans="1:7">
      <c r="A2" s="105" t="s">
        <v>17</v>
      </c>
      <c r="B2" s="31">
        <v>2605.038</v>
      </c>
      <c r="C2" s="31">
        <v>6404.19</v>
      </c>
      <c r="D2" s="31">
        <v>5754.8629999999994</v>
      </c>
      <c r="E2" s="31">
        <v>-106.86799999999948</v>
      </c>
      <c r="F2" s="106">
        <v>14657.223</v>
      </c>
      <c r="G2" s="9"/>
    </row>
    <row r="3" spans="1:7">
      <c r="A3" s="105" t="s">
        <v>19</v>
      </c>
      <c r="B3" s="31">
        <v>654.73</v>
      </c>
      <c r="C3" s="31">
        <v>-2225.9780000000001</v>
      </c>
      <c r="D3" s="31">
        <v>-1109.0119999999999</v>
      </c>
      <c r="E3" s="31">
        <v>6995.2669999999989</v>
      </c>
      <c r="F3" s="106">
        <v>4315.0069999999996</v>
      </c>
    </row>
    <row r="4" spans="1:7">
      <c r="A4" s="111" t="s">
        <v>73</v>
      </c>
      <c r="B4" s="112">
        <v>3259.768</v>
      </c>
      <c r="C4" s="112">
        <v>4178.2119999999995</v>
      </c>
      <c r="D4" s="112">
        <v>4645.8509999999997</v>
      </c>
      <c r="E4" s="112">
        <v>6888.3989999999994</v>
      </c>
      <c r="F4" s="113">
        <v>18972.23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workbookViewId="0">
      <selection activeCell="I9" sqref="I9"/>
    </sheetView>
  </sheetViews>
  <sheetFormatPr defaultColWidth="9" defaultRowHeight="14.25"/>
  <cols>
    <col min="1" max="1" width="9" style="6" customWidth="1"/>
    <col min="2" max="16384" width="9" style="6"/>
  </cols>
  <sheetData>
    <row r="1" spans="1:1" ht="15">
      <c r="A1" s="47" t="s">
        <v>146</v>
      </c>
    </row>
    <row r="2" spans="1:1">
      <c r="A2" s="6" t="s">
        <v>132</v>
      </c>
    </row>
    <row r="15" spans="1:1">
      <c r="A15" s="22" t="s">
        <v>130</v>
      </c>
    </row>
    <row r="31" spans="9:9" ht="15">
      <c r="I31" s="4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rightToLeft="1" workbookViewId="0">
      <selection activeCell="E13" sqref="E13"/>
    </sheetView>
  </sheetViews>
  <sheetFormatPr defaultColWidth="9.125" defaultRowHeight="14.25"/>
  <cols>
    <col min="1" max="1" width="12.875" style="6" bestFit="1" customWidth="1"/>
    <col min="2" max="2" width="8.75" style="6" customWidth="1"/>
    <col min="3" max="3" width="8.375" style="6" customWidth="1"/>
    <col min="4" max="4" width="7.75" style="6" customWidth="1"/>
    <col min="5" max="5" width="12.625" style="6" bestFit="1" customWidth="1"/>
    <col min="6" max="6" width="20.25" style="6" bestFit="1" customWidth="1"/>
    <col min="7" max="16384" width="9.125" style="6"/>
  </cols>
  <sheetData>
    <row r="1" spans="1:6" ht="15">
      <c r="A1" s="77" t="s">
        <v>101</v>
      </c>
      <c r="B1" s="78" t="s">
        <v>76</v>
      </c>
      <c r="C1" s="78" t="s">
        <v>65</v>
      </c>
      <c r="D1" s="78" t="s">
        <v>66</v>
      </c>
      <c r="E1" s="78" t="s">
        <v>111</v>
      </c>
      <c r="F1" s="99" t="s">
        <v>77</v>
      </c>
    </row>
    <row r="2" spans="1:6" ht="18" customHeight="1">
      <c r="A2" s="80">
        <v>2021</v>
      </c>
      <c r="B2" s="81">
        <v>1559</v>
      </c>
      <c r="C2" s="81">
        <v>34795</v>
      </c>
      <c r="D2" s="81">
        <v>440</v>
      </c>
      <c r="E2" s="81">
        <v>2906.9469999999856</v>
      </c>
      <c r="F2" s="82">
        <v>39700.831999999995</v>
      </c>
    </row>
    <row r="3" spans="1:6" ht="18" customHeight="1">
      <c r="A3" s="80">
        <v>2020</v>
      </c>
      <c r="B3" s="81">
        <v>14965</v>
      </c>
      <c r="C3" s="81">
        <v>21238</v>
      </c>
      <c r="D3" s="81">
        <v>11080</v>
      </c>
      <c r="E3" s="81">
        <v>0</v>
      </c>
      <c r="F3" s="82">
        <v>47283</v>
      </c>
    </row>
    <row r="4" spans="1:6" ht="18" customHeight="1">
      <c r="A4" s="80">
        <v>2019</v>
      </c>
      <c r="B4" s="114">
        <v>466</v>
      </c>
      <c r="C4" s="114">
        <v>3936</v>
      </c>
      <c r="D4" s="114">
        <v>6341</v>
      </c>
      <c r="E4" s="114">
        <v>0</v>
      </c>
      <c r="F4" s="82">
        <v>10743</v>
      </c>
    </row>
    <row r="5" spans="1:6" ht="18" customHeight="1">
      <c r="A5" s="80">
        <v>2018</v>
      </c>
      <c r="B5" s="114">
        <v>554</v>
      </c>
      <c r="C5" s="114">
        <v>3319</v>
      </c>
      <c r="D5" s="114">
        <v>-1605</v>
      </c>
      <c r="E5" s="114"/>
      <c r="F5" s="82">
        <v>2268</v>
      </c>
    </row>
    <row r="6" spans="1:6" ht="18" customHeight="1">
      <c r="A6" s="80">
        <v>2017</v>
      </c>
      <c r="B6" s="114"/>
      <c r="C6" s="114">
        <v>6600</v>
      </c>
      <c r="D6" s="114">
        <v>7500</v>
      </c>
      <c r="E6" s="114"/>
      <c r="F6" s="82">
        <v>14100</v>
      </c>
    </row>
    <row r="7" spans="1:6" ht="18" customHeight="1">
      <c r="A7" s="80">
        <v>2016</v>
      </c>
      <c r="B7" s="114">
        <v>1923</v>
      </c>
      <c r="C7" s="114">
        <v>6040</v>
      </c>
      <c r="D7" s="114">
        <v>-91</v>
      </c>
      <c r="E7" s="114"/>
      <c r="F7" s="82">
        <v>7872</v>
      </c>
    </row>
    <row r="8" spans="1:6" ht="18" customHeight="1">
      <c r="A8" s="80">
        <v>2015</v>
      </c>
      <c r="B8" s="114">
        <v>-1826</v>
      </c>
      <c r="C8" s="114">
        <v>8770</v>
      </c>
      <c r="D8" s="114">
        <v>-2470</v>
      </c>
      <c r="E8" s="114"/>
      <c r="F8" s="82">
        <v>4474</v>
      </c>
    </row>
    <row r="9" spans="1:6" ht="18" customHeight="1">
      <c r="A9" s="80">
        <v>2014</v>
      </c>
      <c r="B9" s="114">
        <v>-1</v>
      </c>
      <c r="C9" s="114">
        <v>7000</v>
      </c>
      <c r="D9" s="114">
        <v>-2688</v>
      </c>
      <c r="E9" s="114"/>
      <c r="F9" s="82">
        <v>4311</v>
      </c>
    </row>
    <row r="10" spans="1:6" ht="18" customHeight="1">
      <c r="A10" s="80">
        <v>2013</v>
      </c>
      <c r="B10" s="114">
        <v>-1269</v>
      </c>
      <c r="C10" s="114">
        <v>5320</v>
      </c>
      <c r="D10" s="114">
        <v>1833</v>
      </c>
      <c r="E10" s="114"/>
      <c r="F10" s="82">
        <v>5884</v>
      </c>
    </row>
    <row r="11" spans="1:6" ht="18" customHeight="1">
      <c r="A11" s="83">
        <v>2012</v>
      </c>
      <c r="B11" s="115">
        <v>-0.7</v>
      </c>
      <c r="C11" s="115">
        <v>0</v>
      </c>
      <c r="D11" s="115">
        <v>1700</v>
      </c>
      <c r="E11" s="115"/>
      <c r="F11" s="85">
        <v>1699.3</v>
      </c>
    </row>
    <row r="12" spans="1:6" ht="18" customHeight="1"/>
    <row r="13" spans="1:6" ht="18" customHeight="1"/>
    <row r="14" spans="1:6" ht="18" customHeight="1"/>
    <row r="27" spans="4:8">
      <c r="D27" s="10"/>
      <c r="E27" s="10"/>
      <c r="G27" s="10"/>
      <c r="H27" s="10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1DCD3E13DCE00499028174F263B9301" ma:contentTypeVersion="4" ma:contentTypeDescription="צור מסמך חדש." ma:contentTypeScope="" ma:versionID="eebfd943ae08c6da724defa1082eb4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D315C5A-3FD4-4F99-8FAA-C33B895D40E3}"/>
</file>

<file path=customXml/itemProps2.xml><?xml version="1.0" encoding="utf-8"?>
<ds:datastoreItem xmlns:ds="http://schemas.openxmlformats.org/officeDocument/2006/customXml" ds:itemID="{F94FEB9B-13EB-4471-9D6A-9EE602A4CB07}"/>
</file>

<file path=customXml/itemProps3.xml><?xml version="1.0" encoding="utf-8"?>
<ds:datastoreItem xmlns:ds="http://schemas.openxmlformats.org/officeDocument/2006/customXml" ds:itemID="{73F056A8-E4CA-48B0-AE0E-4D5EBB3611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43</vt:i4>
      </vt:variant>
      <vt:variant>
        <vt:lpstr>טווחים בעלי שם</vt:lpstr>
      </vt:variant>
      <vt:variant>
        <vt:i4>1</vt:i4>
      </vt:variant>
    </vt:vector>
  </HeadingPairs>
  <TitlesOfParts>
    <vt:vector size="44" baseType="lpstr">
      <vt:lpstr>נתונים ג'-1</vt:lpstr>
      <vt:lpstr>איור ג'-1</vt:lpstr>
      <vt:lpstr>נתונים ג'-2</vt:lpstr>
      <vt:lpstr>איור ג'-2</vt:lpstr>
      <vt:lpstr>נתונים ג'-3</vt:lpstr>
      <vt:lpstr>איור ג'-3</vt:lpstr>
      <vt:lpstr>נתונים ג'-4</vt:lpstr>
      <vt:lpstr>איור ג'-4</vt:lpstr>
      <vt:lpstr>נתונים ג'-5</vt:lpstr>
      <vt:lpstr>איור ג'-5</vt:lpstr>
      <vt:lpstr>נתונים ג'-6</vt:lpstr>
      <vt:lpstr>איור ג'-6</vt:lpstr>
      <vt:lpstr>נתונים ג'-7</vt:lpstr>
      <vt:lpstr>איור ג'-7</vt:lpstr>
      <vt:lpstr>נתונים ג'-8</vt:lpstr>
      <vt:lpstr>איור ג'-8</vt:lpstr>
      <vt:lpstr>נתונים ג'-9</vt:lpstr>
      <vt:lpstr>איור ג'-9</vt:lpstr>
      <vt:lpstr>נתונים ג'-10</vt:lpstr>
      <vt:lpstr>איור ג'-10</vt:lpstr>
      <vt:lpstr>נתונים ג'-11</vt:lpstr>
      <vt:lpstr>איור ג'-11</vt:lpstr>
      <vt:lpstr>נתונים ג'-12</vt:lpstr>
      <vt:lpstr>איור ג'-12</vt:lpstr>
      <vt:lpstr>נתונים ג'-13</vt:lpstr>
      <vt:lpstr>איור ג'-13</vt:lpstr>
      <vt:lpstr>נתונים ג'-14</vt:lpstr>
      <vt:lpstr>איור ג'-14</vt:lpstr>
      <vt:lpstr>נתונים ג'-15</vt:lpstr>
      <vt:lpstr>איור ג'-15</vt:lpstr>
      <vt:lpstr>נתונים ג'-16</vt:lpstr>
      <vt:lpstr>איור ג'-16</vt:lpstr>
      <vt:lpstr>נתונים ג'-17</vt:lpstr>
      <vt:lpstr>איור ג'-17</vt:lpstr>
      <vt:lpstr>נתונים ג'-18</vt:lpstr>
      <vt:lpstr>איור ג'-18</vt:lpstr>
      <vt:lpstr>נתונים ג'-19</vt:lpstr>
      <vt:lpstr>איור ג'-19</vt:lpstr>
      <vt:lpstr>נתונים ג'-20 </vt:lpstr>
      <vt:lpstr>איור ג'-20 </vt:lpstr>
      <vt:lpstr>נתונים ג'-21 </vt:lpstr>
      <vt:lpstr>איור ג'-21 </vt:lpstr>
      <vt:lpstr>מצבת הנכסים וההתחייבויות</vt:lpstr>
      <vt:lpstr>'מצבת הנכסים וההתחייבויות'!WPrint_Area_W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נילי יהלום</dc:creator>
  <cp:lastModifiedBy>נוי ניצן</cp:lastModifiedBy>
  <cp:lastPrinted>2021-03-09T12:54:34Z</cp:lastPrinted>
  <dcterms:created xsi:type="dcterms:W3CDTF">2020-02-26T11:44:03Z</dcterms:created>
  <dcterms:modified xsi:type="dcterms:W3CDTF">2022-03-13T11:35:37Z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4" name="ContentTypeId">
    <vt:lpwstr>0x01010061DCD3E13DCE00499028174F263B9301</vt:lpwstr>
  </property>
</Properties>
</file>