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חוברת_עבודה_זו" defaultThemeVersion="164011"/>
  <bookViews>
    <workbookView xWindow="0" yWindow="0" windowWidth="28800" windowHeight="9195" firstSheet="13" activeTab="18"/>
  </bookViews>
  <sheets>
    <sheet name="לוח 1" sheetId="2" r:id="rId1"/>
    <sheet name="לוח 2" sheetId="3" r:id="rId2"/>
    <sheet name="לוח 3" sheetId="4" r:id="rId3"/>
    <sheet name="לוח 4" sheetId="5" r:id="rId4"/>
    <sheet name="לוח 5" sheetId="6" r:id="rId5"/>
    <sheet name="לוח 6" sheetId="7" r:id="rId6"/>
    <sheet name="לוח 7" sheetId="8" r:id="rId7"/>
    <sheet name="לוח 8" sheetId="9" r:id="rId8"/>
    <sheet name="לוח 9" sheetId="10" r:id="rId9"/>
    <sheet name="לוח 10" sheetId="11" r:id="rId10"/>
    <sheet name="לוח 11" sheetId="12" r:id="rId11"/>
    <sheet name="לוח 12" sheetId="13" r:id="rId12"/>
    <sheet name="לוח 13" sheetId="14" r:id="rId13"/>
    <sheet name="לוח 14" sheetId="15" r:id="rId14"/>
    <sheet name="לוח 15" sheetId="16" r:id="rId15"/>
    <sheet name="לוח 16" sheetId="17" r:id="rId16"/>
    <sheet name="לוח 17" sheetId="18" r:id="rId17"/>
    <sheet name="לוח 18" sheetId="19" r:id="rId18"/>
    <sheet name="לוח 19" sheetId="20" r:id="rId19"/>
  </sheets>
  <externalReferences>
    <externalReference r:id="rId2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9" l="1"/>
  <c r="E21" i="9"/>
  <c r="J20" i="9"/>
  <c r="E20" i="9"/>
  <c r="J19" i="9"/>
  <c r="E19" i="9"/>
  <c r="J18" i="9"/>
  <c r="E18" i="9"/>
  <c r="J17" i="9"/>
  <c r="E17" i="9"/>
  <c r="J16" i="9"/>
  <c r="E16" i="9"/>
  <c r="A13" i="9"/>
  <c r="A1" i="9" s="1"/>
  <c r="J10" i="9"/>
  <c r="E10" i="9"/>
  <c r="A10" i="9"/>
  <c r="J9" i="9"/>
  <c r="E9" i="9"/>
  <c r="A9" i="9"/>
  <c r="J8" i="9"/>
  <c r="E8" i="9"/>
  <c r="A8" i="9"/>
  <c r="J7" i="9"/>
  <c r="E7" i="9"/>
  <c r="A7" i="9"/>
  <c r="J6" i="9"/>
  <c r="E6" i="9"/>
  <c r="A6" i="9"/>
  <c r="J5" i="9"/>
  <c r="E5" i="9"/>
  <c r="A5" i="9"/>
  <c r="D4" i="9"/>
  <c r="C4" i="9"/>
  <c r="B4" i="9"/>
  <c r="F3" i="9"/>
  <c r="F14" i="9" s="1"/>
  <c r="B3" i="9"/>
  <c r="B14" i="9" s="1"/>
  <c r="A2" i="9"/>
  <c r="D11" i="3" l="1"/>
</calcChain>
</file>

<file path=xl/sharedStrings.xml><?xml version="1.0" encoding="utf-8"?>
<sst xmlns="http://schemas.openxmlformats.org/spreadsheetml/2006/main" count="820" uniqueCount="392">
  <si>
    <t>מדדים מרכזיים של סך מערכת הבנקאות, 2015 עד 2023</t>
  </si>
  <si>
    <t>יחס ההון העצמי רובד 1  (אחוזים)</t>
  </si>
  <si>
    <t>יחס המינוף2 (אחוזים)</t>
  </si>
  <si>
    <t>התשואה להון –  ROE  
(אחוזים)</t>
  </si>
  <si>
    <t>יחס היעילות3</t>
  </si>
  <si>
    <t>יחס כיסוי הנזילות4,8 -  LCR
(אחוזים)</t>
  </si>
  <si>
    <t>שיעור השינוי של האשראי המאזני לציבור (אחוזים)</t>
  </si>
  <si>
    <t xml:space="preserve">יחס האשראי הבנקאי לציבור לתוצר (אחוזים) </t>
  </si>
  <si>
    <t>יחס האשראי לפיקדונות</t>
  </si>
  <si>
    <t>יחס ההוצאה השנתית להפסדי אשראי לסך האשראי לציבור (אחוזים)</t>
  </si>
  <si>
    <t xml:space="preserve">מדד ריכוזיות הרפינדל5,8 (HHI) </t>
  </si>
  <si>
    <t>מרווחי התשואה בין אג"ח הבנקים לאג"ח ממשלתי6,8 (נקודות אחוז)</t>
  </si>
  <si>
    <t>יחס ערך השוק לערך בספרים7,8 (MV/BV)</t>
  </si>
  <si>
    <t>2015</t>
  </si>
  <si>
    <t>2016</t>
  </si>
  <si>
    <t>2017</t>
  </si>
  <si>
    <t>2018</t>
  </si>
  <si>
    <t>2019</t>
  </si>
  <si>
    <t>2020</t>
  </si>
  <si>
    <t>2021</t>
  </si>
  <si>
    <t>2022</t>
  </si>
  <si>
    <t>2023</t>
  </si>
  <si>
    <t xml:space="preserve">1) מחושב בהתאם להוראת ניהול בנקאי תקין 221. </t>
  </si>
  <si>
    <t xml:space="preserve">2) מחושב בהתאם להוראת ניהול בנקאי תקין 218. </t>
  </si>
  <si>
    <t>3)היחס בין סך ההוצאות התפעוליות והאחרות לסך ההכנסות מריבית נטו וההכנסות שאינן מריבית (cost to income).</t>
  </si>
  <si>
    <t xml:space="preserve">4)המדד יחס כיסוי הנזילות פותח בידי ועדת באזל במטרה לקדם את העמידות קצרת הטווח של פרופיל הנזילות בתאגידים הבנקאים. היחס מראה מהי כמות הנכסים הנזילים האיכותיים שתאגידים צריכים להחזיק כדי לשרוד בתרחיש קיצון משמעותי שנמשך 30 ימי־לוח. ליחס כיסוי הנזילות יש שני רכיבים: במונה – מלאי הנכסים הנזילים האיכותיים (HQLA, High Quality Liquid Assets). מלאי זה בנוי משתי רמות של נכסים: רמה 1 – נכסים איכותיים שהיקף החזקתם לא מוגבל; ורמה 2 – נכסים שהיקף החזקתם מוגבל ל-40% ממלאי הנכסים הנזילים האיכותיים. (רמה זו מחולקת לשתי רמות משנה: 2א' ו-2ב'; היקף החזקתם של נכסים ברמה האחרונה מוגבל ל-15%). במכנה – סך תזרים המזומנים היוצא נטו, דהיינו סך תזרים המזומנים היוצא הצפוי בתרחיש הקיצון, בניכוי סך תזרים המזומנים הנכנס הצפוי באותו תרחיש. את סך תזרים המזומנים היוצא הצפוי מחשבים על ידי הכפלת היתרות של סוגי־אב או סוגים שונים של התחייבויות מאזניות וחוץ־מאזניות בשיעורי משיכתן הצפויים (run off או drawn down). את סך תזרים המזומנים הנכנס הצפוי מחשבים על ידי הכפלת היתרות של חייבים חוזיים (contractual receivables) בשיעורי קבלתן הצפויים בתרחיש, עד לרף מצטבר של 75% מסך תזרים המזומנים היוצא הצפוי.   </t>
  </si>
  <si>
    <t>5)המדד מחושב סולו על בסיס אשראי.                               מדד הרפינדל-הירשמן לריכוזיות הענף, כאשר yi  = תפוקת בנק i (אשראי לציבור, נטו) בסך התפוקה y.</t>
  </si>
  <si>
    <t>6) הממוצע לחודש דצמבר של אותה שנה.</t>
  </si>
  <si>
    <t xml:space="preserve">7) בחישוב היחס MV/BV, הערך בספרים (BV) מחושב בפיגור של רבעון אחרי שווי השוק (MV).  החל מדצמבר 2014 הערך בספרים כולל השפעת זכויות עובדים ועלויות תוכנה.  </t>
  </si>
  <si>
    <t>8) מחושב עבור סך מערכת הבנקאות.</t>
  </si>
  <si>
    <t>9) החל מינואר 2022 הבנקים בישראל מיישמים שיטת הפרשה צופת פני עתיד (CECL). השינוי ביחסים נובע בין היתר מהמעבר לשיטת הפרשה זו.</t>
  </si>
  <si>
    <t>נתונים מאזניים</t>
  </si>
  <si>
    <r>
      <t>ההחזקות הישירות</t>
    </r>
    <r>
      <rPr>
        <vertAlign val="superscript"/>
        <sz val="10"/>
        <color theme="1"/>
        <rFont val="Assistant"/>
      </rPr>
      <t>2</t>
    </r>
  </si>
  <si>
    <t>דיווידנדים</t>
  </si>
  <si>
    <t>הבנק</t>
  </si>
  <si>
    <t>המשקל בסך נכסי מערכת הבנקאות</t>
  </si>
  <si>
    <t>המשקל בסך האשראי הבנקאי</t>
  </si>
  <si>
    <r>
      <t>מספר הסניפים</t>
    </r>
    <r>
      <rPr>
        <vertAlign val="superscript"/>
        <sz val="10"/>
        <color theme="1"/>
        <rFont val="Assistant"/>
      </rPr>
      <t>3</t>
    </r>
  </si>
  <si>
    <t>סך הנכסים</t>
  </si>
  <si>
    <t xml:space="preserve">האשראי לציבור </t>
  </si>
  <si>
    <t>סך פיקדונות הציבור</t>
  </si>
  <si>
    <t>ההון העצמי</t>
  </si>
  <si>
    <r>
      <t>החזקות בעלי העניין</t>
    </r>
    <r>
      <rPr>
        <vertAlign val="superscript"/>
        <sz val="10"/>
        <color theme="1"/>
        <rFont val="Assistant"/>
      </rPr>
      <t>4</t>
    </r>
  </si>
  <si>
    <r>
      <t>החזקות המוסדיים</t>
    </r>
    <r>
      <rPr>
        <vertAlign val="superscript"/>
        <sz val="10"/>
        <color theme="1"/>
        <rFont val="Assistant"/>
      </rPr>
      <t>5</t>
    </r>
  </si>
  <si>
    <t xml:space="preserve">החזקות הציבור </t>
  </si>
  <si>
    <t>דיווידנדים שחולקו</t>
  </si>
  <si>
    <t>הדיווידנדים שחולקו בניכוי החזקות בעלי עניין</t>
  </si>
  <si>
    <t>שיעור הדיווידנדים מהרווח הנקי</t>
  </si>
  <si>
    <t>(אחוזים)</t>
  </si>
  <si>
    <t>(מיליוני ש"ח)</t>
  </si>
  <si>
    <t>לאומי</t>
  </si>
  <si>
    <t>הפועלים</t>
  </si>
  <si>
    <t>מזרחי טפחות</t>
  </si>
  <si>
    <t>דיסקונט</t>
  </si>
  <si>
    <t>הבינלאומי</t>
  </si>
  <si>
    <t>ירושלים</t>
  </si>
  <si>
    <t>סך המערכת</t>
  </si>
  <si>
    <t>1) הנתונים על סך מערכת הבנקאות מוצגים על בסיס מאוחד.</t>
  </si>
  <si>
    <t>2) נכון למאי 2024.</t>
  </si>
  <si>
    <t>3) סניפים רגילים וקבועים (ללא חלקיים וניידים) שבהם מתבצעת פעילות עם לקוחות, להבדיל מיחידות ביצוע וסניפי מטה של הבנק עצמו, המוגדרות גם כן על ידי הבנקים כסניפים.</t>
  </si>
  <si>
    <t>4) "בעל עניין" מוגדר כמי שמחזיק לפחות 5% מהון המניות המונפק של התאגיד או מכוח ההצבעה בו. נוסף על כך הדיווח על החזקות בעלי עניין כולל החזקות של מנכ"ל ודירקטורים.</t>
  </si>
  <si>
    <t xml:space="preserve">5) החזקות גופים מוסדיים מעל 5% מהון המניות המונפק של התאגיד או מכוח ההצבעה בו. מוסדי כהגדרתו בתקנה 33 (ט) לתקנות ניירות ערך (דוחות תקופתיים ומיידיים), התש"ל-1970. </t>
  </si>
  <si>
    <r>
      <t>המאזן של סך מערכת הבנקאות</t>
    </r>
    <r>
      <rPr>
        <b/>
        <vertAlign val="superscript"/>
        <sz val="11"/>
        <color theme="1"/>
        <rFont val="Assistant"/>
      </rPr>
      <t>1</t>
    </r>
    <r>
      <rPr>
        <b/>
        <sz val="11"/>
        <color theme="1"/>
        <rFont val="Assistant"/>
      </rPr>
      <t>,</t>
    </r>
  </si>
  <si>
    <t>2021-2023</t>
  </si>
  <si>
    <t xml:space="preserve">במחירים שוטפים </t>
  </si>
  <si>
    <t>שיעור השינוי במהלך 2022</t>
  </si>
  <si>
    <t>שיעור השינוי במהלך 2023</t>
  </si>
  <si>
    <t>ההתפלגות</t>
  </si>
  <si>
    <t>נכסים</t>
  </si>
  <si>
    <t>מזומנים ופיקדונות בבנקים</t>
  </si>
  <si>
    <t xml:space="preserve">מזה: </t>
  </si>
  <si>
    <r>
      <t xml:space="preserve">        מזומנים</t>
    </r>
    <r>
      <rPr>
        <vertAlign val="superscript"/>
        <sz val="10"/>
        <color theme="1"/>
        <rFont val="Assistant"/>
      </rPr>
      <t>2</t>
    </r>
  </si>
  <si>
    <t xml:space="preserve">        פיקדונות בבנקים מסחריים</t>
  </si>
  <si>
    <t>ניירות ערך</t>
  </si>
  <si>
    <t xml:space="preserve">        ניירות ערך ששועבדו למלווים</t>
  </si>
  <si>
    <t xml:space="preserve">        בשווי הוגן</t>
  </si>
  <si>
    <t>ניירות ערך שנשאלו או נרכשו בהסכמי מכר חוזר</t>
  </si>
  <si>
    <t>אשראי לציבור</t>
  </si>
  <si>
    <t>הפרשה להפסדי אשראי</t>
  </si>
  <si>
    <t>אשראי לציבור, נטו</t>
  </si>
  <si>
    <t xml:space="preserve">        מט"י לא-צמוד</t>
  </si>
  <si>
    <t xml:space="preserve">        מט"י צמוד למדד המחירים</t>
  </si>
  <si>
    <t xml:space="preserve">        צמוד מט"ח ונקוב מט"ח</t>
  </si>
  <si>
    <t xml:space="preserve">             מזה בדולרים</t>
  </si>
  <si>
    <t xml:space="preserve">        פריטים לא-כספיים</t>
  </si>
  <si>
    <t>אשראי לממשלה</t>
  </si>
  <si>
    <t>השקעות בחברות בנות ובחברות מסונפות</t>
  </si>
  <si>
    <t>בניינים וציוד</t>
  </si>
  <si>
    <t>נכסים בלתי מוחשיים ומוניטין</t>
  </si>
  <si>
    <t>נכסים בגין מכשירים נגזרים</t>
  </si>
  <si>
    <t>נכסים אחרים</t>
  </si>
  <si>
    <t>התחייבויות והון</t>
  </si>
  <si>
    <t>פיקדונות הציבור</t>
  </si>
  <si>
    <t xml:space="preserve">        צמוד למט"ח ונקוב במט"ח</t>
  </si>
  <si>
    <t>פיקדונות מבנקים</t>
  </si>
  <si>
    <t>פיקדונות הממשלה</t>
  </si>
  <si>
    <t>ניירות ערך שהושאלו או נמכרו בהסכמי רכש חוזר</t>
  </si>
  <si>
    <t>איגרות חוב וכתבי התחייבות נדחים</t>
  </si>
  <si>
    <t>התחייבויות בגין מכשירים נגזרים</t>
  </si>
  <si>
    <t>התחייבויות אחרות</t>
  </si>
  <si>
    <t xml:space="preserve">        הפרשה להפסדי אשראי בגין מכשירי אשראי חוץ-מאזניים</t>
  </si>
  <si>
    <t>סך ההתחייבויות</t>
  </si>
  <si>
    <t>זכויות שאינן מקנות שליטה</t>
  </si>
  <si>
    <t>ההון העצמי המיוחס לבעלי המניות של התאגיד הבנקאי</t>
  </si>
  <si>
    <t>סך ההון העצמי</t>
  </si>
  <si>
    <t>סך ההתחייבויות וההון</t>
  </si>
  <si>
    <t>1) על בסיס מאוחד.</t>
  </si>
  <si>
    <t>2) כולל פיקדונות בבנק ישראל.</t>
  </si>
  <si>
    <r>
      <rPr>
        <b/>
        <sz val="10"/>
        <color theme="1"/>
        <rFont val="Assistant"/>
      </rPr>
      <t>המקור:</t>
    </r>
    <r>
      <rPr>
        <sz val="10"/>
        <color theme="1"/>
        <rFont val="Assistant"/>
      </rPr>
      <t xml:space="preserve"> דוחות כספיים לציבור ועיבודי הפיקוח על הבנקים.</t>
    </r>
  </si>
  <si>
    <t>תיק ניירות הערך של סך מערכת הבנקאות דצמבר 2022 עד דצמבר 2023</t>
  </si>
  <si>
    <t>מזרחי-טפחות</t>
  </si>
  <si>
    <t>דצמבר 2022</t>
  </si>
  <si>
    <t>דצמבר 2023</t>
  </si>
  <si>
    <t>הערך במאזן</t>
  </si>
  <si>
    <t>התפלגות</t>
  </si>
  <si>
    <t>של ממשלת ישראל</t>
  </si>
  <si>
    <t>של ממשלות זרות</t>
  </si>
  <si>
    <t>של מוסדות פיננסיים בישראל</t>
  </si>
  <si>
    <t>של מוסדות פיננסיים בזרים</t>
  </si>
  <si>
    <r>
      <t>מגובי נכסים או מגובי משכנתאות</t>
    </r>
    <r>
      <rPr>
        <vertAlign val="superscript"/>
        <sz val="10"/>
        <rFont val="Assistant"/>
      </rPr>
      <t>1</t>
    </r>
  </si>
  <si>
    <t>של אחרים בישראל</t>
  </si>
  <si>
    <t>של אחרים זרים</t>
  </si>
  <si>
    <t>מניות</t>
  </si>
  <si>
    <t>סך ניירות הערך</t>
  </si>
  <si>
    <t>(המשך)</t>
  </si>
  <si>
    <t>סך מערכת הבנקאות</t>
  </si>
  <si>
    <t>1) אשר לניירות ערך מגובי משכנתאות (MBS) שהנפיקו סוכנויות ממשל בארה"ב (FNMA, FHLMC ו- GNMA), אלה כלולים בסעיף "מגובי נכסים או מגובי משכנתאות" אם יש בגינם ערבות של הממשל ואם לאו.</t>
  </si>
  <si>
    <r>
      <rPr>
        <b/>
        <sz val="10"/>
        <rFont val="Assistant"/>
      </rPr>
      <t>המקור:</t>
    </r>
    <r>
      <rPr>
        <sz val="10"/>
        <rFont val="Assistant"/>
      </rPr>
      <t xml:space="preserve"> דוחות כספיים לציבור ועיבודי הפיקוח על הבנקים.</t>
    </r>
  </si>
  <si>
    <t>עסקאות במכשירים פיננסיים חוץ-מאזניים שבהן הסכום הנקוב מייצג סיכון אשראי,</t>
  </si>
  <si>
    <t>סך מערכת הבנקאות, 2023-2021</t>
  </si>
  <si>
    <t>היתרות לסוף השנה</t>
  </si>
  <si>
    <t>שיעור השינוי לעומת 2021</t>
  </si>
  <si>
    <t>שיעור השינוי לעומת 2022</t>
  </si>
  <si>
    <t>אשראי תעודות</t>
  </si>
  <si>
    <t>ערבויות להבטחת אשראי</t>
  </si>
  <si>
    <t>ערבויות לרוכשי דירות</t>
  </si>
  <si>
    <t>ערבויות והתחייבויות אחרות</t>
  </si>
  <si>
    <t>מסגרות של כרטיסי אשראי שלא נוצלו</t>
  </si>
  <si>
    <t>מסגרות חח"ד ומסגרות אשראי אחרות בחשבונות לפי דרישה שלא נוצלו</t>
  </si>
  <si>
    <t>התחייבויות בלתי חוזרות לתת אשראי שאושר ועדיין לא ניתן</t>
  </si>
  <si>
    <t>התחייבויות להוצאת ערבות</t>
  </si>
  <si>
    <t>סך הכל</t>
  </si>
  <si>
    <r>
      <rPr>
        <b/>
        <sz val="10"/>
        <color theme="1"/>
        <rFont val="Assistant"/>
      </rPr>
      <t xml:space="preserve">המקור: </t>
    </r>
    <r>
      <rPr>
        <sz val="10"/>
        <color theme="1"/>
        <rFont val="Assistant"/>
      </rPr>
      <t>דוחות כספיים לציבור ועיבודי הפיקוח על הבנקים.</t>
    </r>
  </si>
  <si>
    <t>סעיפים עיקריים מדוח רווח והפסד, סך מערכת הבנקאות, דצמבר 2021 עד דצמבר 2023</t>
  </si>
  <si>
    <t>(מיליוני ש''ח, במחירים שוטפים)</t>
  </si>
  <si>
    <t>דצמבר 2021</t>
  </si>
  <si>
    <t>שיעור השינוי באחוזים, דצמבר 2023 לעומת דצמבר 2022</t>
  </si>
  <si>
    <t>הכנסות ריבית</t>
  </si>
  <si>
    <t>הוצאות ריבית</t>
  </si>
  <si>
    <t>הכנסות ריבית, נטו</t>
  </si>
  <si>
    <t>הוצאות בגין הפסדי אשראי</t>
  </si>
  <si>
    <t>הכנסות ריבית, נטו לאחר הוצאות בגין הפסדי אשראי</t>
  </si>
  <si>
    <t>הכנסות שאינן מריבית</t>
  </si>
  <si>
    <t>מזה: הכנסות מימון שאינן מריבית</t>
  </si>
  <si>
    <r>
      <t>מזה: מניות</t>
    </r>
    <r>
      <rPr>
        <vertAlign val="superscript"/>
        <sz val="10"/>
        <rFont val="Assistant"/>
      </rPr>
      <t>1</t>
    </r>
  </si>
  <si>
    <r>
      <t>אג"ח</t>
    </r>
    <r>
      <rPr>
        <vertAlign val="superscript"/>
        <sz val="10"/>
        <rFont val="Assistant"/>
      </rPr>
      <t>2</t>
    </r>
  </si>
  <si>
    <r>
      <t>פעילות במכשירים נגזרים</t>
    </r>
    <r>
      <rPr>
        <vertAlign val="superscript"/>
        <sz val="10"/>
        <rFont val="Assistant"/>
      </rPr>
      <t>3</t>
    </r>
  </si>
  <si>
    <t>הפרשי שער</t>
  </si>
  <si>
    <t>מזה: עמלות</t>
  </si>
  <si>
    <t>סך ההוצאות התפעוליות והאחרות</t>
  </si>
  <si>
    <t>מזה: משכורות והוצאות נלוות</t>
  </si>
  <si>
    <t>רווח לפני מסים</t>
  </si>
  <si>
    <t>הפרשה למסים על הרווח</t>
  </si>
  <si>
    <t>רווח לאחר מסים</t>
  </si>
  <si>
    <t>הרווח הנקי המיוחס לבעלי המניות</t>
  </si>
  <si>
    <t>התשואה הכוללת להון, לפני מס (ROE) (אחוזים)</t>
  </si>
  <si>
    <t>התשואה הכוללת להון, לאחר מס (ROE) (אחוזים)</t>
  </si>
  <si>
    <t>התשואה הכוללת לנכסים (ROA) (אחוזים)</t>
  </si>
  <si>
    <t>סעיפים עיקריים מדוח הרווח וההפסד המאוחד, סך מערכת הבנקאות יוני 2022 עד יוני 2023</t>
  </si>
  <si>
    <t>1) כולל את הרווחים/הפסדים מהשקעה במניות זמינות למכירה, רווחים ממכירת מניות חברות כלולות, דיבידנדים ורווחים/הפסדים מהתאמות לשווי הוגן של מניות למסחר.</t>
  </si>
  <si>
    <t>2) כולל את הרווחים/הפסדים מהשקעה באג"ח מוחזק לפידיון וזמינות למכירה וההכנסות/הוצאות שמומשו ושטרם מומשו מהתאמות לשווי הוגן של אג"ח למסחר.</t>
  </si>
  <si>
    <t>3) כולל מכשירים נגזרים אשר לא יועדו ליחסי גידור (מכשירי ALM) ומכשירים נגזרים אחרים.</t>
  </si>
  <si>
    <r>
      <t>השפעת הכמות</t>
    </r>
    <r>
      <rPr>
        <b/>
        <vertAlign val="superscript"/>
        <sz val="11"/>
        <color theme="1"/>
        <rFont val="Assistant"/>
      </rPr>
      <t>1</t>
    </r>
    <r>
      <rPr>
        <b/>
        <sz val="11"/>
        <color theme="1"/>
        <rFont val="Assistant"/>
      </rPr>
      <t xml:space="preserve"> והשפעת  המחיר</t>
    </r>
    <r>
      <rPr>
        <b/>
        <vertAlign val="superscript"/>
        <sz val="11"/>
        <color theme="1"/>
        <rFont val="Assistant"/>
      </rPr>
      <t>2</t>
    </r>
    <r>
      <rPr>
        <b/>
        <sz val="11"/>
        <color theme="1"/>
        <rFont val="Assistant"/>
      </rPr>
      <t xml:space="preserve"> על הכנסות והוצאות הריבית, סך מערכת הבנקאות</t>
    </r>
  </si>
  <si>
    <t xml:space="preserve">2022 - 2023 | מיליוני ש"ח </t>
  </si>
  <si>
    <t>השפעת הכמות</t>
  </si>
  <si>
    <t>השפעת המחיר</t>
  </si>
  <si>
    <t>שינוי נטו</t>
  </si>
  <si>
    <t>השפעת הכמות בצד הנכסים</t>
  </si>
  <si>
    <t>השפעת הכמות בצד ההתחייבויות</t>
  </si>
  <si>
    <t>השפעת הכמות נטו</t>
  </si>
  <si>
    <t>השפעת המחיר בצד הנכסים</t>
  </si>
  <si>
    <t>השפעת המחיר בצד ההתחייבויות</t>
  </si>
  <si>
    <t>השפעת המחיר נטו</t>
  </si>
  <si>
    <t>השינוי נטו בצד הנכסים</t>
  </si>
  <si>
    <t>השינוי נטו בצד ההתחייבויות</t>
  </si>
  <si>
    <t>התרומה להכנסות הריבית נטו</t>
  </si>
  <si>
    <t>אשראי/ פיקדונות הציבור בישראל</t>
  </si>
  <si>
    <t>אשראי/ פיקדונות הציבור בחו"ל</t>
  </si>
  <si>
    <t>סך אשראי/ פיקדונות הציבור</t>
  </si>
  <si>
    <t>נכסים/ התחייבויות נושאי ריבית אחרים בישראל</t>
  </si>
  <si>
    <t>נכסים/ התחייבויות נושאי ריבית אחרים בחו"ל</t>
  </si>
  <si>
    <t>סך נכסים/ התחייבויות נושאי ריבית אחרים</t>
  </si>
  <si>
    <t>סךהכנסות/ הוצאות הריבית</t>
  </si>
  <si>
    <t>1)השפעת הכמות מחושבת כמכפלה של השינוי ביתרה המאזנית (התקופה הנוכחית לעומת אשתקד) במחיר בתקופה הנוכחית, מחולקת באלף</t>
  </si>
  <si>
    <t>2)השפעת המחיר מחושבת כמכפלה של השינוי במחיר (התקופה הנוכחית לעומת אשתקד) ביתרה המאזנית בתקופה המקבילה אשתקד, מחולקת באלף</t>
  </si>
  <si>
    <t>הכנסות המימון</t>
  </si>
  <si>
    <t>שיעור ההכנסה</t>
  </si>
  <si>
    <t>הוצאות המימון</t>
  </si>
  <si>
    <t>שיעור ההוצאה</t>
  </si>
  <si>
    <t>פער הריבית</t>
  </si>
  <si>
    <t>פיקדונות בבנקים</t>
  </si>
  <si>
    <t>פיקדונות בבנקים מרכזיים</t>
  </si>
  <si>
    <t>אג"ח</t>
  </si>
  <si>
    <t>סך הנכסים נושאי הריבית</t>
  </si>
  <si>
    <t>1) ההתחייבויות והנכסים האחרים כוללים בין השאר גם אשראי לממשלה ופיקדונות שלה וניירות ערך שהושאלו/ נשאלו בהסכמי מכר חוזר.</t>
  </si>
  <si>
    <t>2) המרווח הפיננסי הינו היחס שבין הכנסות הריבית נטו לבין סך הנכסים נושאי הריבית. המרווח מוצג באחוזים ומחושב במונחים שנתיים.</t>
  </si>
  <si>
    <r>
      <t>העלות ליחידת תפוקה</t>
    </r>
    <r>
      <rPr>
        <b/>
        <vertAlign val="superscript"/>
        <sz val="11"/>
        <color theme="1"/>
        <rFont val="Assistant"/>
      </rPr>
      <t>1</t>
    </r>
    <r>
      <rPr>
        <b/>
        <sz val="11"/>
        <color theme="1"/>
        <rFont val="Assistant"/>
      </rPr>
      <t xml:space="preserve"> ויחס היעילות</t>
    </r>
    <r>
      <rPr>
        <b/>
        <vertAlign val="superscript"/>
        <sz val="11"/>
        <color theme="1"/>
        <rFont val="Assistant"/>
      </rPr>
      <t>2</t>
    </r>
    <r>
      <rPr>
        <b/>
        <sz val="11"/>
        <color theme="1"/>
        <rFont val="Assistant"/>
      </rPr>
      <t xml:space="preserve"> , סך מערכת</t>
    </r>
    <r>
      <rPr>
        <b/>
        <vertAlign val="superscript"/>
        <sz val="11"/>
        <color theme="1"/>
        <rFont val="Assistant"/>
      </rPr>
      <t>3</t>
    </r>
    <r>
      <rPr>
        <b/>
        <sz val="11"/>
        <color theme="1"/>
        <rFont val="Assistant"/>
      </rPr>
      <t>, 2019 עד 2023</t>
    </r>
  </si>
  <si>
    <t>השנה</t>
  </si>
  <si>
    <r>
      <t>העלות ליחידת תפוקה</t>
    </r>
    <r>
      <rPr>
        <vertAlign val="superscript"/>
        <sz val="10"/>
        <color theme="1"/>
        <rFont val="Assistant"/>
      </rPr>
      <t>4</t>
    </r>
  </si>
  <si>
    <r>
      <t>יחס היעילות</t>
    </r>
    <r>
      <rPr>
        <vertAlign val="superscript"/>
        <sz val="10"/>
        <color theme="1"/>
        <rFont val="Assistant"/>
      </rPr>
      <t>5</t>
    </r>
  </si>
  <si>
    <t>1) היחס בין סך ההוצאות התפעוליות והאחרות ליתרת הנכסים הממוצעת (average cost).</t>
  </si>
  <si>
    <t>2) היחס בין סך ההוצאות התפעוליות והאחרות לסך ההכנסות מריבית נטו וההכנסות שאינן מריבית (cost to income).</t>
  </si>
  <si>
    <t>3) נתוני קבוצת הפועלים אינם כוללים את קבוצת ישראכרט. החל משנת 2019, נתוני קבוצת לאומי אינם כוללים את קבוצת לאומי קארד.</t>
  </si>
  <si>
    <t>4) המיזוג עם אגוד ברבעון האחרון של 2020 היטה כלפי מטה את יחס עלות יחידת תפוקה לשנת 2020.</t>
  </si>
  <si>
    <t>5) החל מהדיווח השנתי ל-2020 נתוני קבוצת מזרחי כוללים את בנק אגוד.</t>
  </si>
  <si>
    <r>
      <t>ההוצאות של סך מערכת הבנקאות בגין עובדים</t>
    </r>
    <r>
      <rPr>
        <b/>
        <vertAlign val="superscript"/>
        <sz val="11"/>
        <rFont val="Assistant"/>
      </rPr>
      <t>1</t>
    </r>
    <r>
      <rPr>
        <b/>
        <sz val="11"/>
        <rFont val="Assistant"/>
      </rPr>
      <t>, 2004 עד 2023</t>
    </r>
  </si>
  <si>
    <r>
      <t>מספר המשרות הממוצע</t>
    </r>
    <r>
      <rPr>
        <vertAlign val="superscript"/>
        <sz val="10"/>
        <rFont val="Assistant"/>
      </rPr>
      <t>3</t>
    </r>
  </si>
  <si>
    <t>המשכורות</t>
  </si>
  <si>
    <r>
      <t>ההוצאות הנלוות בגין עובדים</t>
    </r>
    <r>
      <rPr>
        <vertAlign val="superscript"/>
        <sz val="10"/>
        <rFont val="Assistant"/>
      </rPr>
      <t>4</t>
    </r>
  </si>
  <si>
    <t>המשכורות וההוצאות הנלוות</t>
  </si>
  <si>
    <t/>
  </si>
  <si>
    <t>השינוי ביחס לשנה הקודמת באחוזים</t>
  </si>
  <si>
    <t>1) הנתונים החל משנת 2017 אינם כוללים את קבוצת ישראכרט, וכוללים סיווג מחדש של הוצאות בגין פנסיה והטבות לאחר סיום העסקה בהתאם לחוזר שפורסם על ידי הפיקוח על הבנקים בינואר 2018 בנושא "שיפור ההצגה של הוצאות בגין פנסיה והטבות אחרות לסיום העסקה". הנתונים החל משנת 2018 אינם כוללים את לאומי קארד.</t>
  </si>
  <si>
    <t>2) עד שנת 2002 הסכומים מותאמים להשפעת האינפלציה לפי מדד דצמבר 2003.</t>
  </si>
  <si>
    <t>3) מספר המשרות כולל משרות בחברות בנות בחו"ל ובחברות מאוחדות, וכן תרגום של עלות השעות הנוספות ותקציבי כוח האדם החיצוני שנדרשו לוויסות כוח האדם השוטף ולהטמעת פרויקטים.</t>
  </si>
  <si>
    <t>4) סעיף זה כולל בעיקר פיצויים, תגמולים, קרן השתלמות, פנסיה, חופשה, ביטוח לאומי ומס שכר, הוצאות נלוות אחרות, הוצאות פרישה מרצון, והטבה עקב הקצאת אופציות לעובדים.</t>
  </si>
  <si>
    <t>מספר המשרות וההוצאות לפי רמות השכר השנתיות,
סך מערכת הבנקאות, 2022 ו- 2023</t>
  </si>
  <si>
    <t>מספר המשרות</t>
  </si>
  <si>
    <t>המשכורות וההוצאות הנלוות
(מיליוני ש"ח)</t>
  </si>
  <si>
    <t>שיעור השינוי השנתי במספר המשרות</t>
  </si>
  <si>
    <t>שיעור השינוי השנתי בהוצאות השכר</t>
  </si>
  <si>
    <t>עובדים פעילים במשרדים בישראל
רמות שכר שנתיות (באלפי ש"ח)</t>
  </si>
  <si>
    <t>עד 60</t>
  </si>
  <si>
    <t xml:space="preserve">מעל 60 עד 120 </t>
  </si>
  <si>
    <t>מעל 120 עד 240</t>
  </si>
  <si>
    <t>מעל 240 עד 360</t>
  </si>
  <si>
    <t>מעל 360 עד 600</t>
  </si>
  <si>
    <t xml:space="preserve">מעל 600 עד 1,000 </t>
  </si>
  <si>
    <t>מעל 1,000</t>
  </si>
  <si>
    <t>סך רכיבי השכר והנלוות ששויכו לעובדים פעילים במשרדים בישראל</t>
  </si>
  <si>
    <t xml:space="preserve">   מזה: הוצאות בגין עובדי כוח אדם
   רמות שכר שנתיות (באלפי ש"ח)</t>
  </si>
  <si>
    <t xml:space="preserve">      עד 120</t>
  </si>
  <si>
    <t xml:space="preserve">      מעל 120</t>
  </si>
  <si>
    <t>רכיבי השכר והנלוות שלא שויכו לעובדים פעילים במשרדים בישראל</t>
  </si>
  <si>
    <t>עובדי הבנקים במשרדים בחו"ל</t>
  </si>
  <si>
    <t>הוצאות שכר שהוונו לנכסים</t>
  </si>
  <si>
    <t>סך הכול</t>
  </si>
  <si>
    <t>1) מספר המשרות מדווח על בסיס ממוצע חודשי כפי שמדווח בדוח הכספי השנתי לציבור</t>
  </si>
  <si>
    <r>
      <rPr>
        <b/>
        <sz val="10"/>
        <rFont val="Assistant"/>
      </rPr>
      <t>המקור:</t>
    </r>
    <r>
      <rPr>
        <sz val="10"/>
        <rFont val="Assistant"/>
      </rPr>
      <t xml:space="preserve"> דוחות כספיים לציבור, דיווחים לפיקוח על הבנקים ועיבודי הפיקוח על הבנקים.</t>
    </r>
  </si>
  <si>
    <t xml:space="preserve">התפלגות ההון ויחסי ההון, סך מערכת הבנקאות, 2022 עד 2023 | מיליוני ש"ח </t>
  </si>
  <si>
    <r>
      <t xml:space="preserve">ההון העצמי רובד 1 </t>
    </r>
    <r>
      <rPr>
        <vertAlign val="superscript"/>
        <sz val="10"/>
        <rFont val="Assistant"/>
      </rPr>
      <t>1,2</t>
    </r>
  </si>
  <si>
    <r>
      <t xml:space="preserve">הון רובד </t>
    </r>
    <r>
      <rPr>
        <vertAlign val="superscript"/>
        <sz val="10"/>
        <rFont val="Assistant"/>
      </rPr>
      <t>2</t>
    </r>
    <r>
      <rPr>
        <sz val="10"/>
        <rFont val="Assistant"/>
      </rPr>
      <t>2</t>
    </r>
  </si>
  <si>
    <t xml:space="preserve">בסיס ההון
</t>
  </si>
  <si>
    <t>סיכון האשראי</t>
  </si>
  <si>
    <t xml:space="preserve">     סך החשיפות לאחר המרה לאשראי</t>
  </si>
  <si>
    <r>
      <t xml:space="preserve">    משקל סיכון ממוצע </t>
    </r>
    <r>
      <rPr>
        <vertAlign val="superscript"/>
        <sz val="10"/>
        <rFont val="Assistant"/>
      </rPr>
      <t>3</t>
    </r>
    <r>
      <rPr>
        <sz val="10"/>
        <rFont val="Assistant"/>
      </rPr>
      <t>(RWA)</t>
    </r>
  </si>
  <si>
    <t>סיכוני השוק</t>
  </si>
  <si>
    <t>הסיכון התפעולי</t>
  </si>
  <si>
    <t>סך הסעיפים המשוקללים</t>
  </si>
  <si>
    <t>יחס ההון העצמי רובד 1</t>
  </si>
  <si>
    <t xml:space="preserve">יחס הלימות ההון הכולל </t>
  </si>
  <si>
    <t xml:space="preserve">יחס ההון העצמי רובד 1 המזערי הנדרש </t>
  </si>
  <si>
    <t>יחס ההון הכולל המזערי הנדרש</t>
  </si>
  <si>
    <t>1) כולל הזכויות של בעלי מניות חיצוניים, על פי מאזני הקבוצות.</t>
  </si>
  <si>
    <t>2) לאחר ניכויים.</t>
  </si>
  <si>
    <t>3) אחוזים.</t>
  </si>
  <si>
    <t>התפלגות החשיפות ויחס המינוף בסך מערכת הבנקאות,</t>
  </si>
  <si>
    <t xml:space="preserve"> 2022 - 2023 | מיליוני ש"ח</t>
  </si>
  <si>
    <t>הון רובד 1</t>
  </si>
  <si>
    <t>חשיפות מאזניות</t>
  </si>
  <si>
    <t>חשיפות בגין נגזרים</t>
  </si>
  <si>
    <t>חשיפות בגין עסקאות מימון ניירות ערך</t>
  </si>
  <si>
    <t>חשיפות חוץ מאזניות</t>
  </si>
  <si>
    <t>סך חשיפות</t>
  </si>
  <si>
    <t>יחס מינוף</t>
  </si>
  <si>
    <t>יחס מינוף נדרש</t>
  </si>
  <si>
    <r>
      <t>יתרות אשראי לפי ענפי משק מרכזיים,</t>
    </r>
    <r>
      <rPr>
        <b/>
        <vertAlign val="superscript"/>
        <sz val="11"/>
        <color theme="1"/>
        <rFont val="Assistant"/>
      </rPr>
      <t>1</t>
    </r>
    <r>
      <rPr>
        <b/>
        <sz val="11"/>
        <color theme="1"/>
        <rFont val="Assistant"/>
      </rPr>
      <t xml:space="preserve"> בפילוח לפי שנת העמדתן, במהלך שנת 2023</t>
    </r>
  </si>
  <si>
    <t>2023-Q1</t>
  </si>
  <si>
    <t>2023-Q2</t>
  </si>
  <si>
    <t>2023-Q3</t>
  </si>
  <si>
    <t>2023-Q4</t>
  </si>
  <si>
    <t>בינוי ונדלן</t>
  </si>
  <si>
    <t>מעבר ל-5 שנים קודמות למועד הדיווח</t>
  </si>
  <si>
    <t>הלוואות מתחדשות</t>
  </si>
  <si>
    <t>הלוואות מתחדשות שהומרו להלוואות לזמן קצוב</t>
  </si>
  <si>
    <t>סה"כ</t>
  </si>
  <si>
    <t xml:space="preserve">מסחרי אחר </t>
  </si>
  <si>
    <t>דיור</t>
  </si>
  <si>
    <t>פרטי-אחר</t>
  </si>
  <si>
    <t>סה"כ אשראי לציבור</t>
  </si>
  <si>
    <t>1) פעילות לווים בישראל</t>
  </si>
  <si>
    <r>
      <rPr>
        <b/>
        <sz val="10"/>
        <color theme="1"/>
        <rFont val="Assistant"/>
      </rPr>
      <t>המקור</t>
    </r>
    <r>
      <rPr>
        <sz val="10"/>
        <color theme="1"/>
        <rFont val="Assistant"/>
      </rPr>
      <t>: דוחות כספיים לציבור ועיבודי הפיקוח על הבנקים.</t>
    </r>
  </si>
  <si>
    <r>
      <t>מדדים לאיכות תיק האשראי,</t>
    </r>
    <r>
      <rPr>
        <b/>
        <vertAlign val="superscript"/>
        <sz val="11"/>
        <rFont val="Assistant"/>
      </rPr>
      <t>1</t>
    </r>
    <r>
      <rPr>
        <b/>
        <sz val="11"/>
        <rFont val="Assistant"/>
      </rPr>
      <t xml:space="preserve"> סך מערכת הבנקאות, 2019 עד 2023 | אחוזים</t>
    </r>
  </si>
  <si>
    <t>מדד / בנק</t>
  </si>
  <si>
    <t>שנה</t>
  </si>
  <si>
    <t>פועלים</t>
  </si>
  <si>
    <t>בינ"ל</t>
  </si>
  <si>
    <t>שיעור ההוצאה השנתית להפסדי אשראי</t>
  </si>
  <si>
    <t>בסך האשראי המאזני לציבור</t>
  </si>
  <si>
    <t xml:space="preserve">יחס המחיקות נטו לסך האשראי המאזני לציבור </t>
  </si>
  <si>
    <t xml:space="preserve">שיעורה של יתרת ההפרשה להפסדי אשראי </t>
  </si>
  <si>
    <t xml:space="preserve">בסך האשראי המאזני לציבור </t>
  </si>
  <si>
    <t>משקל האשראי הבעייתי בסך האשראי</t>
  </si>
  <si>
    <t>המאזני לציבור</t>
  </si>
  <si>
    <r>
      <t>שיעור האשראי שאינו צובר</t>
    </r>
    <r>
      <rPr>
        <vertAlign val="superscript"/>
        <sz val="10"/>
        <rFont val="Assistant"/>
      </rPr>
      <t>2</t>
    </r>
    <r>
      <rPr>
        <sz val="10"/>
        <rFont val="Assistant"/>
      </rPr>
      <t xml:space="preserve"> או צובר בפיגור</t>
    </r>
  </si>
  <si>
    <t>של 90 ימים או יותר מיתרת האשראי לציבור</t>
  </si>
  <si>
    <t>היחס בין יתרת ההפרשה להפסדי אשראי לבין האשראי</t>
  </si>
  <si>
    <r>
      <t xml:space="preserve">שאינו צובר </t>
    </r>
    <r>
      <rPr>
        <vertAlign val="superscript"/>
        <sz val="10"/>
        <rFont val="Assistant"/>
      </rPr>
      <t xml:space="preserve">2 </t>
    </r>
    <r>
      <rPr>
        <sz val="10"/>
        <rFont val="Assistant"/>
      </rPr>
      <t>או צובר בפיגור של 90 ימים או יותר</t>
    </r>
  </si>
  <si>
    <t>שיעור האשראי שאינו בדירוג ביצוע</t>
  </si>
  <si>
    <r>
      <t xml:space="preserve">בסך האשראי המאזני לציבור </t>
    </r>
    <r>
      <rPr>
        <vertAlign val="superscript"/>
        <sz val="10"/>
        <rFont val="Assistant"/>
      </rPr>
      <t>3</t>
    </r>
  </si>
  <si>
    <t>1) אשראי לציבור בישראל ובחו"ל.</t>
  </si>
  <si>
    <t xml:space="preserve">2) החל מינואר 2022 הבנקים בישראל מיישמים שיטת ההפרשה צופת פני עתיד (CECL) ובו שונה סיווג האשראי מאשראי פגום לאשראי שאינו צובר ריבית. </t>
  </si>
  <si>
    <t xml:space="preserve">     המדדים המופיעים טרום 2022 הינם על בסיס אומדן לאשראי שאינו צובר. שני הרכיבים יחד מהווים אומדן ל-NPL (Non-Preforming Loans).</t>
  </si>
  <si>
    <t>3) אשראי אשר דירוג האשראי שלו במועד הדוח תואם את דירוג האשראי לביצוע אשראי חדש בהתאם למדיניות הבנק. כלומר אשראי שניתן בעבר ושלא היה ניתן בהתאם לתנאים הקיימים היום. נתונים קיימים החל מ-2020.</t>
  </si>
  <si>
    <t>איכות האשראי לפי מגזרים מהותיים, סך מערכת הבנקאות,</t>
  </si>
  <si>
    <t>2019 עד 2023 | אחוזים</t>
  </si>
  <si>
    <t>אשראי מסחרי</t>
  </si>
  <si>
    <r>
      <t>משקל האשראי המסחרי</t>
    </r>
    <r>
      <rPr>
        <vertAlign val="superscript"/>
        <sz val="10"/>
        <rFont val="Assistant"/>
      </rPr>
      <t>1</t>
    </r>
  </si>
  <si>
    <t>שיעור ההוצאה להפסדי אשראי</t>
  </si>
  <si>
    <t>בסך האשראי המסחרי</t>
  </si>
  <si>
    <t>משקל האשראי שאינו צובר2 או צובר בפיגור</t>
  </si>
  <si>
    <t>של 90 ימים או יותר מיתרת האשראי המסחרי לציבור</t>
  </si>
  <si>
    <t>המסחרי שאינו צובר 2 או צובר בפיגור של 90 ימים או יותר</t>
  </si>
  <si>
    <t>אשראי לדיור</t>
  </si>
  <si>
    <t>משקל האשראי לדיור</t>
  </si>
  <si>
    <t>בסך האשראי לדיור</t>
  </si>
  <si>
    <t>של 90 ימים או יותר מיתרת האשראי לדיור לציבור</t>
  </si>
  <si>
    <t>לדיור שאינו צובר 2 או צובר בפיגור של 90 ימים או יותר</t>
  </si>
  <si>
    <t>אשראי פרטי-אחר</t>
  </si>
  <si>
    <t>משקל האשראי הפרטי האחר</t>
  </si>
  <si>
    <t xml:space="preserve">שיעור ההוצאה להפסדי אשראי </t>
  </si>
  <si>
    <t>בסך האשראי הפרטי האחר</t>
  </si>
  <si>
    <t>של 90 ימים או יותר מיתרת האשראי הפרטי האחר לציבור</t>
  </si>
  <si>
    <t>הפרטי האחר שאינו צובר 2 או צובר בפיגור של 90 ימים או יותר</t>
  </si>
  <si>
    <t>1) אשראי לציבור בישראל ובחו"ל. עבור דיור ופרטי-אחר מוצגים נתונים על אשראי לציבור בישראל בלבד (האשראי בחו"ל מהווה פחות מאחוז עבור משקי הבית בסה"כ - דיור ופרטי-אחר יחדיו).</t>
  </si>
  <si>
    <t xml:space="preserve">      המדדים המופיעים טרום 2022 הינם על בסיס אומדן לאשראי שאינו צובר. שני הרכיבים יחד מהווים אומדן ל-NPL (Non-Preforming Loans).</t>
  </si>
  <si>
    <t>יתרת האשראי לציבור לפי ענפי המשק, סך מערכת הבנקאות, 2022 עד 2023</t>
  </si>
  <si>
    <t>היתרה</t>
  </si>
  <si>
    <t>התפלגות האשראי לציבור</t>
  </si>
  <si>
    <t>פעילות לווים בישראל</t>
  </si>
  <si>
    <t>עסקי</t>
  </si>
  <si>
    <t>חקלאות</t>
  </si>
  <si>
    <t>כרייה וחציבה</t>
  </si>
  <si>
    <t>תעשייה</t>
  </si>
  <si>
    <t>בינוי ונדל"ן</t>
  </si>
  <si>
    <t>מזה: בינוי</t>
  </si>
  <si>
    <t>מזה: פעילויות בנדל"ן</t>
  </si>
  <si>
    <t>אספקת חשמל ומים</t>
  </si>
  <si>
    <t>מסחר</t>
  </si>
  <si>
    <t>בתי מלון, שרותי הארחה ואוכל</t>
  </si>
  <si>
    <t>תחבורה ואחסנה</t>
  </si>
  <si>
    <t>מידע ותקשורת</t>
  </si>
  <si>
    <t>שירותים פיננסיים</t>
  </si>
  <si>
    <t>שירותים עסקיים אחרים</t>
  </si>
  <si>
    <t>שירותים ציבוריים וקהילתיים</t>
  </si>
  <si>
    <t>אנשים פרטיים</t>
  </si>
  <si>
    <t>אנשים פרטיים- הלוואות לדיור</t>
  </si>
  <si>
    <t>אנשים פרטיים- אחר</t>
  </si>
  <si>
    <t>פעילות לווים בחו"ל</t>
  </si>
  <si>
    <t>1) כולל את סיכון האשראי המאזני וסיכון האשראי החוץ-מאזני.</t>
  </si>
  <si>
    <t>2) כולל את האשראי לציבור, למעט אג"ח וניירות ערך שנשאלו או נרכשו במסגרת הסכמי מכר חוזר.</t>
  </si>
  <si>
    <t>השינויים באשראי</t>
  </si>
  <si>
    <t>דצמבר 2022 עד דצמבר 2023</t>
  </si>
  <si>
    <t>יתרת האשראי לסוף תקופת הדיווח</t>
  </si>
  <si>
    <t>כרטיסי אשראי</t>
  </si>
  <si>
    <t>צרכני אחר</t>
  </si>
  <si>
    <t>פער</t>
  </si>
  <si>
    <t>שיעור שינוי</t>
  </si>
  <si>
    <t>שיעור השינוי</t>
  </si>
  <si>
    <t>המרווח מפעילות באשראי (ממוצע)</t>
  </si>
  <si>
    <t>1) לא כולל בנקאות פרטית.</t>
  </si>
  <si>
    <t>העסקים הקטנים והזעירים</t>
  </si>
  <si>
    <t>העסקים הבינוניים</t>
  </si>
  <si>
    <t>העסקים הגדולים</t>
  </si>
  <si>
    <t>סה"כ עסקי</t>
  </si>
  <si>
    <t>1) עסקים זעירים וקטנים - מחזור פעילותם קטן מ-50 מיליוני ש"ח, עסקים בינוניים - מחזור פעילותם גדול או שווה ל-50 מיליוני ש"ח וקטן מ-250 מיליוני ש"ח, עסקים גדולים - מחזור פעילותם גדול או שווה ל-250 מיליוני ש"ח.</t>
  </si>
  <si>
    <t>2) הנתונים מתייחסים לפעילות בישראל ואינם כוללים את הגופים המוסדיים, מגזר הניהול הפיננסי, אחרים והתאמות.</t>
  </si>
  <si>
    <r>
      <rPr>
        <b/>
        <sz val="10"/>
        <color theme="1"/>
        <rFont val="Assistant"/>
      </rPr>
      <t xml:space="preserve">המקור: </t>
    </r>
    <r>
      <rPr>
        <sz val="10"/>
        <color theme="1"/>
        <rFont val="Assistant"/>
      </rPr>
      <t>דוחות כספיים לציבור, דיווחים לפיקוח על הבנקים, דיווחים לבורסה לניירות ערך ועיבודי הפיקוח על הבנקים.</t>
    </r>
  </si>
  <si>
    <r>
      <t>המבנה של מערכת הבנקאות</t>
    </r>
    <r>
      <rPr>
        <b/>
        <vertAlign val="superscript"/>
        <sz val="11"/>
        <color theme="1"/>
        <rFont val="Assistant"/>
      </rPr>
      <t>1</t>
    </r>
    <r>
      <rPr>
        <b/>
        <sz val="11"/>
        <color theme="1"/>
        <rFont val="Assistant"/>
      </rPr>
      <t>, שנת 2023</t>
    </r>
  </si>
  <si>
    <r>
      <rPr>
        <b/>
        <sz val="10"/>
        <color theme="1"/>
        <rFont val="Assistant"/>
      </rPr>
      <t>המקור:</t>
    </r>
    <r>
      <rPr>
        <sz val="10"/>
        <color theme="1"/>
        <rFont val="Assistant"/>
      </rPr>
      <t xml:space="preserve"> הלשכה המרכזית לסטטיסטיקה, הבורסה לניירות ערך בתל אביב, בנק ישראל, דוחות כספיים לציבור, דיווחים לפיקוח על הבנקים ועיבודי הפיקוח על הבנקים.</t>
    </r>
  </si>
  <si>
    <r>
      <t>במחירים שוטפים</t>
    </r>
    <r>
      <rPr>
        <b/>
        <vertAlign val="superscript"/>
        <sz val="11"/>
        <rFont val="Assistant"/>
      </rPr>
      <t>2</t>
    </r>
  </si>
  <si>
    <r>
      <t>יתרת סיכון האשראי הכולל</t>
    </r>
    <r>
      <rPr>
        <vertAlign val="superscript"/>
        <sz val="10"/>
        <rFont val="Assistant"/>
      </rPr>
      <t>1</t>
    </r>
  </si>
  <si>
    <r>
      <t>יתרת האשראי המאזני (חובות)</t>
    </r>
    <r>
      <rPr>
        <vertAlign val="superscript"/>
        <sz val="10"/>
        <rFont val="Assistant"/>
      </rPr>
      <t>2</t>
    </r>
  </si>
  <si>
    <r>
      <t>אשראי ומרווחים לפי מגזרי פעילות פיקוחיים, מגזר משקי הבית,</t>
    </r>
    <r>
      <rPr>
        <b/>
        <vertAlign val="superscript"/>
        <sz val="11"/>
        <color theme="1"/>
        <rFont val="Assistant"/>
      </rPr>
      <t>1</t>
    </r>
    <r>
      <rPr>
        <b/>
        <sz val="11"/>
        <color theme="1"/>
        <rFont val="Assistant"/>
      </rPr>
      <t xml:space="preserve"> סך מערכת הבנקאות</t>
    </r>
  </si>
  <si>
    <t>היתרה השנתית הממוצעת
(מיליוני ש"ח)</t>
  </si>
  <si>
    <t>התשואה נטו על נכסים נושאי ריבית (המרווח הפיננסי)2</t>
  </si>
  <si>
    <t>היתרה השנתית הממוצעת (מיליוני ש"ח)</t>
  </si>
  <si>
    <t>נכסים אחרים1</t>
  </si>
  <si>
    <t>המקור: דוחות כספיים לציבור ועיבודי הפיקוח על הבנקים.</t>
  </si>
  <si>
    <r>
      <t>אשראי ומרווחים לפי מגזרי פעילות פיקוחיים, המגזר העסקי,</t>
    </r>
    <r>
      <rPr>
        <b/>
        <vertAlign val="superscript"/>
        <sz val="12"/>
        <color theme="1"/>
        <rFont val="Assistant"/>
      </rPr>
      <t>2,1</t>
    </r>
    <r>
      <rPr>
        <b/>
        <sz val="12"/>
        <color theme="1"/>
        <rFont val="Assistant"/>
      </rPr>
      <t xml:space="preserve"> סך מערכת הבנקאות</t>
    </r>
  </si>
  <si>
    <t>דצמבר 2022 , דצמבר 2023</t>
  </si>
  <si>
    <r>
      <rPr>
        <b/>
        <sz val="9"/>
        <color theme="1"/>
        <rFont val="Assistant"/>
      </rPr>
      <t>המקור</t>
    </r>
    <r>
      <rPr>
        <sz val="9"/>
        <color theme="1"/>
        <rFont val="Assistant"/>
      </rPr>
      <t>: דוחות כספיים לציבור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</si>
</sst>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0.0"/>
    <numFmt numFmtId="165" formatCode="_ * #,##0.0_ ;_ * \-#,##0.0_ ;_ * &quot;-&quot;??_ ;_ @_ "/>
    <numFmt numFmtId="166" formatCode="_ * #,##0_ ;_ * \-#,##0_ ;_ * &quot;-&quot;??_ ;_ @_ "/>
    <numFmt numFmtId="167" formatCode="#,##0.0"/>
    <numFmt numFmtId="168" formatCode="_(* #,##0.000_);_(* \(#,##0.000\);_(* &quot;-&quot;??_);_(@_)"/>
    <numFmt numFmtId="169" formatCode="_(* #,##0_);_(* \(#,##0\);_(* &quot;-&quot;??_);_(@_)"/>
    <numFmt numFmtId="170" formatCode="_(* #,##0.0_);_(* \(#,##0.0\);_(* &quot;-&quot;??_);_(@_)"/>
    <numFmt numFmtId="171" formatCode="yyyy"/>
    <numFmt numFmtId="172" formatCode="_(* #,##0.00_);_(* \(#,##0.00\);_(* &quot;-&quot;??_);_(@_)"/>
    <numFmt numFmtId="173" formatCode="General_)"/>
    <numFmt numFmtId="174" formatCode="#,##0_ ;\-#,##0\ "/>
    <numFmt numFmtId="175" formatCode="#,##0.0_ ;\-#,##0.0\ "/>
  </numFmts>
  <fonts count="36" x14ac:knownFonts="1">
    <font>
      <sz val="11"/>
      <color theme="1"/>
      <name val="Arial"/>
      <family val="2"/>
      <charset val="177"/>
      <scheme val="minor"/>
    </font>
    <font>
      <sz val="11"/>
      <color theme="1"/>
      <name val="Arial"/>
      <family val="2"/>
      <charset val="177"/>
      <scheme val="minor"/>
    </font>
    <font>
      <b/>
      <sz val="11"/>
      <color theme="1"/>
      <name val="Arial"/>
      <family val="2"/>
      <charset val="177"/>
      <scheme val="minor"/>
    </font>
    <font>
      <sz val="11"/>
      <color theme="1"/>
      <name val="Assistant"/>
    </font>
    <font>
      <b/>
      <sz val="11"/>
      <color theme="1"/>
      <name val="Assistant"/>
    </font>
    <font>
      <sz val="10"/>
      <color theme="1"/>
      <name val="Assistant"/>
    </font>
    <font>
      <vertAlign val="superscript"/>
      <sz val="10"/>
      <color theme="1"/>
      <name val="Assistant"/>
    </font>
    <font>
      <b/>
      <sz val="10"/>
      <color theme="1"/>
      <name val="Assistant"/>
    </font>
    <font>
      <b/>
      <vertAlign val="superscript"/>
      <sz val="11"/>
      <color theme="1"/>
      <name val="Assistant"/>
    </font>
    <font>
      <sz val="10"/>
      <color theme="1"/>
      <name val="Arial"/>
      <family val="2"/>
      <charset val="177"/>
    </font>
    <font>
      <sz val="11"/>
      <color theme="1"/>
      <name val="Arial"/>
      <family val="2"/>
      <scheme val="minor"/>
    </font>
    <font>
      <b/>
      <sz val="11"/>
      <name val="Assistant"/>
    </font>
    <font>
      <sz val="10"/>
      <name val="Assistant"/>
    </font>
    <font>
      <sz val="10"/>
      <name val="Arial"/>
      <family val="2"/>
    </font>
    <font>
      <sz val="10"/>
      <color rgb="FF000000"/>
      <name val="Assistant"/>
    </font>
    <font>
      <b/>
      <sz val="10"/>
      <color rgb="FF000000"/>
      <name val="Arial"/>
      <family val="2"/>
      <charset val="177"/>
    </font>
    <font>
      <vertAlign val="superscript"/>
      <sz val="10"/>
      <name val="Assistant"/>
    </font>
    <font>
      <b/>
      <sz val="10"/>
      <name val="Assistant"/>
    </font>
    <font>
      <b/>
      <sz val="10"/>
      <color theme="1"/>
      <name val="Arial"/>
      <family val="2"/>
      <charset val="177"/>
    </font>
    <font>
      <b/>
      <sz val="13"/>
      <name val="Assistant"/>
    </font>
    <font>
      <b/>
      <vertAlign val="superscript"/>
      <sz val="11"/>
      <name val="Assistant"/>
    </font>
    <font>
      <b/>
      <sz val="10"/>
      <color rgb="FF000000"/>
      <name val="Assistant"/>
    </font>
    <font>
      <sz val="10"/>
      <color theme="1"/>
      <name val="Arial"/>
      <family val="2"/>
      <charset val="177"/>
      <scheme val="minor"/>
    </font>
    <font>
      <b/>
      <sz val="12"/>
      <name val="Assistant"/>
    </font>
    <font>
      <sz val="8"/>
      <color rgb="FF000000"/>
      <name val="Arial"/>
      <family val="2"/>
      <scheme val="minor"/>
    </font>
    <font>
      <b/>
      <sz val="10"/>
      <name val="Arial"/>
      <family val="2"/>
    </font>
    <font>
      <b/>
      <sz val="10"/>
      <name val="David"/>
      <family val="2"/>
      <charset val="177"/>
    </font>
    <font>
      <sz val="10"/>
      <name val="David"/>
      <family val="2"/>
      <charset val="177"/>
    </font>
    <font>
      <b/>
      <sz val="12"/>
      <name val="Arial"/>
      <family val="2"/>
    </font>
    <font>
      <sz val="12"/>
      <name val="Arial"/>
      <family val="2"/>
    </font>
    <font>
      <b/>
      <u/>
      <sz val="10"/>
      <name val="Assistant"/>
    </font>
    <font>
      <sz val="12"/>
      <name val="Courier"/>
      <family val="3"/>
      <charset val="177"/>
    </font>
    <font>
      <b/>
      <sz val="12"/>
      <color theme="1"/>
      <name val="Assistant"/>
    </font>
    <font>
      <b/>
      <vertAlign val="superscript"/>
      <sz val="12"/>
      <color theme="1"/>
      <name val="Assistant"/>
    </font>
    <font>
      <sz val="9"/>
      <color theme="1"/>
      <name val="Assistant"/>
    </font>
    <font>
      <b/>
      <sz val="9"/>
      <color theme="1"/>
      <name val="Assistant"/>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rgb="FFFFFFFF"/>
      </top>
      <bottom style="thin">
        <color rgb="FFFFFFFF"/>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 fillId="0" borderId="0" applyAlignment="0"/>
    <xf numFmtId="172" fontId="1" fillId="0" borderId="0" applyFont="0" applyFill="0" applyBorder="0" applyAlignment="0" applyProtection="0"/>
    <xf numFmtId="43" fontId="13" fillId="0" borderId="0" applyFont="0" applyFill="0" applyBorder="0" applyAlignment="0" applyProtection="0"/>
    <xf numFmtId="0" fontId="1" fillId="0" borderId="0"/>
    <xf numFmtId="173" fontId="31" fillId="0" borderId="0"/>
  </cellStyleXfs>
  <cellXfs count="392">
    <xf numFmtId="0" fontId="0" fillId="0" borderId="0" xfId="0"/>
    <xf numFmtId="0" fontId="3" fillId="2" borderId="0" xfId="0" applyFont="1" applyFill="1"/>
    <xf numFmtId="0" fontId="5" fillId="2" borderId="0" xfId="0" applyFont="1" applyFill="1" applyBorder="1" applyAlignment="1"/>
    <xf numFmtId="0" fontId="5" fillId="2" borderId="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xf numFmtId="0" fontId="7" fillId="2" borderId="0" xfId="0" applyFont="1" applyFill="1" applyAlignment="1">
      <alignment horizontal="center"/>
    </xf>
    <xf numFmtId="165" fontId="5" fillId="2" borderId="0" xfId="1" applyNumberFormat="1" applyFont="1" applyFill="1" applyAlignment="1">
      <alignment horizontal="center"/>
    </xf>
    <xf numFmtId="166" fontId="5" fillId="2" borderId="0" xfId="1" applyNumberFormat="1" applyFont="1" applyFill="1" applyAlignment="1">
      <alignment horizontal="center"/>
    </xf>
    <xf numFmtId="43" fontId="5" fillId="2" borderId="0" xfId="1" applyFont="1" applyFill="1" applyAlignment="1">
      <alignment horizontal="center"/>
    </xf>
    <xf numFmtId="166" fontId="5" fillId="2" borderId="0" xfId="1" applyNumberFormat="1" applyFont="1" applyFill="1" applyAlignment="1">
      <alignment horizontal="center" vertical="center"/>
    </xf>
    <xf numFmtId="1" fontId="5" fillId="2" borderId="0" xfId="1" applyNumberFormat="1" applyFont="1" applyFill="1" applyAlignment="1">
      <alignment horizontal="center" vertical="center"/>
    </xf>
    <xf numFmtId="166" fontId="7" fillId="2" borderId="0" xfId="1" applyNumberFormat="1" applyFont="1" applyFill="1" applyAlignment="1">
      <alignment horizontal="center"/>
    </xf>
    <xf numFmtId="166" fontId="7" fillId="0" borderId="0" xfId="1" applyNumberFormat="1" applyFont="1" applyFill="1" applyAlignment="1">
      <alignment horizontal="center"/>
    </xf>
    <xf numFmtId="43" fontId="7" fillId="2" borderId="0" xfId="1" applyFont="1" applyFill="1" applyAlignment="1">
      <alignment horizontal="center"/>
    </xf>
    <xf numFmtId="165" fontId="7" fillId="2" borderId="0" xfId="1" applyNumberFormat="1" applyFont="1" applyFill="1" applyAlignment="1">
      <alignment horizontal="center"/>
    </xf>
    <xf numFmtId="166" fontId="7" fillId="0" borderId="0" xfId="1" applyNumberFormat="1" applyFont="1" applyFill="1" applyAlignment="1">
      <alignment horizontal="center" vertical="center"/>
    </xf>
    <xf numFmtId="1" fontId="7" fillId="2" borderId="0" xfId="1" applyNumberFormat="1" applyFont="1" applyFill="1" applyAlignment="1">
      <alignment horizontal="center"/>
    </xf>
    <xf numFmtId="0" fontId="2" fillId="0" borderId="0" xfId="0" applyFont="1"/>
    <xf numFmtId="166" fontId="0" fillId="0" borderId="0" xfId="0" applyNumberFormat="1"/>
    <xf numFmtId="0" fontId="5" fillId="2" borderId="0" xfId="0" applyFont="1" applyFill="1"/>
    <xf numFmtId="0" fontId="5" fillId="2" borderId="3" xfId="0" applyFont="1" applyFill="1" applyBorder="1" applyAlignment="1">
      <alignment horizontal="center" vertical="center"/>
    </xf>
    <xf numFmtId="0" fontId="5" fillId="2" borderId="3" xfId="0" applyFont="1" applyFill="1" applyBorder="1"/>
    <xf numFmtId="0" fontId="5" fillId="2" borderId="4" xfId="0" applyFont="1" applyFill="1" applyBorder="1"/>
    <xf numFmtId="0" fontId="5" fillId="2" borderId="0" xfId="0" applyFont="1" applyFill="1" applyBorder="1"/>
    <xf numFmtId="0" fontId="7" fillId="2" borderId="0" xfId="0" applyFont="1" applyFill="1"/>
    <xf numFmtId="166" fontId="5" fillId="2" borderId="0" xfId="1" applyNumberFormat="1" applyFont="1" applyFill="1"/>
    <xf numFmtId="166" fontId="7" fillId="2" borderId="0" xfId="1" applyNumberFormat="1" applyFont="1" applyFill="1"/>
    <xf numFmtId="0" fontId="5" fillId="2" borderId="0" xfId="0" applyFont="1" applyFill="1" applyAlignment="1">
      <alignment horizontal="right" readingOrder="2"/>
    </xf>
    <xf numFmtId="0" fontId="5" fillId="2" borderId="0" xfId="0" applyFont="1" applyFill="1" applyAlignment="1">
      <alignment horizontal="center"/>
    </xf>
    <xf numFmtId="0" fontId="5" fillId="2" borderId="0" xfId="0" applyFont="1" applyFill="1" applyAlignment="1">
      <alignment horizontal="right" readingOrder="2"/>
    </xf>
    <xf numFmtId="0" fontId="9" fillId="3" borderId="0" xfId="0" applyFont="1" applyFill="1" applyBorder="1"/>
    <xf numFmtId="0" fontId="9" fillId="0" borderId="0" xfId="0" applyFont="1" applyFill="1" applyBorder="1"/>
    <xf numFmtId="0" fontId="12" fillId="3" borderId="0" xfId="3" applyFont="1" applyFill="1" applyBorder="1"/>
    <xf numFmtId="0" fontId="12" fillId="3" borderId="0" xfId="3" applyFont="1" applyFill="1" applyBorder="1" applyAlignment="1">
      <alignment horizontal="center"/>
    </xf>
    <xf numFmtId="0" fontId="12" fillId="3" borderId="0" xfId="3" applyFont="1" applyFill="1" applyBorder="1" applyAlignment="1"/>
    <xf numFmtId="0" fontId="12" fillId="3" borderId="0" xfId="3" applyFont="1" applyFill="1" applyBorder="1" applyAlignment="1">
      <alignment wrapText="1"/>
    </xf>
    <xf numFmtId="0" fontId="12" fillId="3" borderId="0" xfId="3" applyFont="1" applyFill="1" applyBorder="1" applyAlignment="1">
      <alignment horizontal="right" wrapText="1" readingOrder="2"/>
    </xf>
    <xf numFmtId="0" fontId="12" fillId="3" borderId="0" xfId="3" applyFont="1" applyFill="1" applyBorder="1" applyAlignment="1">
      <alignment horizontal="center" wrapText="1"/>
    </xf>
    <xf numFmtId="3" fontId="12" fillId="3" borderId="0" xfId="3" applyNumberFormat="1" applyFont="1" applyFill="1" applyBorder="1" applyAlignment="1">
      <alignment horizontal="center"/>
    </xf>
    <xf numFmtId="0" fontId="14" fillId="3" borderId="0" xfId="0" applyFont="1" applyFill="1" applyBorder="1"/>
    <xf numFmtId="0" fontId="15" fillId="0" borderId="0" xfId="0" applyFont="1" applyFill="1" applyBorder="1"/>
    <xf numFmtId="0" fontId="17" fillId="3" borderId="0" xfId="3" applyFont="1" applyFill="1" applyBorder="1" applyAlignment="1"/>
    <xf numFmtId="0" fontId="17" fillId="3" borderId="0" xfId="3" applyFont="1" applyFill="1" applyBorder="1"/>
    <xf numFmtId="2" fontId="17" fillId="3" borderId="0" xfId="3" applyNumberFormat="1" applyFont="1" applyFill="1" applyBorder="1" applyAlignment="1">
      <alignment horizontal="right"/>
    </xf>
    <xf numFmtId="167" fontId="17" fillId="3" borderId="0" xfId="3" applyNumberFormat="1" applyFont="1" applyFill="1" applyBorder="1" applyAlignment="1">
      <alignment horizontal="right" wrapText="1"/>
    </xf>
    <xf numFmtId="167" fontId="17" fillId="3" borderId="0" xfId="3" applyNumberFormat="1" applyFont="1" applyFill="1" applyBorder="1"/>
    <xf numFmtId="2" fontId="17" fillId="3" borderId="0" xfId="5" applyNumberFormat="1" applyFont="1" applyFill="1" applyBorder="1"/>
    <xf numFmtId="2" fontId="17" fillId="3" borderId="0" xfId="5" applyNumberFormat="1" applyFont="1" applyFill="1" applyBorder="1" applyAlignment="1">
      <alignment wrapText="1"/>
    </xf>
    <xf numFmtId="0" fontId="17" fillId="3" borderId="0" xfId="3" applyFont="1" applyFill="1" applyBorder="1" applyAlignment="1">
      <alignment horizontal="right" wrapText="1"/>
    </xf>
    <xf numFmtId="0" fontId="17" fillId="3" borderId="0" xfId="3" applyFont="1" applyFill="1" applyBorder="1" applyAlignment="1">
      <alignment horizontal="center"/>
    </xf>
    <xf numFmtId="0" fontId="12" fillId="3" borderId="0" xfId="4" applyNumberFormat="1" applyFont="1" applyFill="1" applyBorder="1" applyAlignment="1">
      <alignment horizontal="center" wrapText="1"/>
    </xf>
    <xf numFmtId="3" fontId="12" fillId="3" borderId="0" xfId="3" applyNumberFormat="1" applyFont="1" applyFill="1" applyBorder="1" applyAlignment="1">
      <alignment horizontal="center" wrapText="1"/>
    </xf>
    <xf numFmtId="3" fontId="17" fillId="3" borderId="0" xfId="3" applyNumberFormat="1" applyFont="1" applyFill="1" applyBorder="1" applyAlignment="1">
      <alignment horizontal="center"/>
    </xf>
    <xf numFmtId="3" fontId="17" fillId="3" borderId="0" xfId="3" applyNumberFormat="1" applyFont="1" applyFill="1" applyBorder="1" applyAlignment="1">
      <alignment horizontal="center" wrapText="1"/>
    </xf>
    <xf numFmtId="0" fontId="18" fillId="0" borderId="0" xfId="0" applyFont="1" applyFill="1" applyBorder="1"/>
    <xf numFmtId="0" fontId="12" fillId="3" borderId="0" xfId="4" applyFont="1" applyFill="1" applyBorder="1" applyAlignment="1">
      <alignment horizontal="right" readingOrder="2"/>
    </xf>
    <xf numFmtId="2" fontId="17" fillId="3" borderId="0" xfId="3" applyNumberFormat="1" applyFont="1" applyFill="1" applyBorder="1" applyAlignment="1">
      <alignment horizontal="right" wrapText="1"/>
    </xf>
    <xf numFmtId="0" fontId="9" fillId="0" borderId="0" xfId="0" applyFont="1" applyFill="1" applyBorder="1" applyAlignment="1">
      <alignment wrapText="1"/>
    </xf>
    <xf numFmtId="0" fontId="12" fillId="2" borderId="0" xfId="4" applyFont="1" applyFill="1" applyAlignment="1">
      <alignment horizontal="center"/>
    </xf>
    <xf numFmtId="0" fontId="12" fillId="2" borderId="0" xfId="4" applyNumberFormat="1" applyFont="1" applyFill="1" applyBorder="1" applyAlignment="1">
      <alignment horizontal="center" readingOrder="2"/>
    </xf>
    <xf numFmtId="0" fontId="5" fillId="0" borderId="0" xfId="0" applyNumberFormat="1" applyFont="1" applyAlignment="1">
      <alignment horizontal="center"/>
    </xf>
    <xf numFmtId="0" fontId="12" fillId="2" borderId="0" xfId="4" applyFont="1" applyFill="1" applyBorder="1" applyAlignment="1">
      <alignment horizontal="center"/>
    </xf>
    <xf numFmtId="0" fontId="12" fillId="2" borderId="2" xfId="4" applyNumberFormat="1" applyFont="1" applyFill="1" applyBorder="1" applyAlignment="1">
      <alignment horizontal="center"/>
    </xf>
    <xf numFmtId="0" fontId="12" fillId="2" borderId="0" xfId="4" applyFont="1" applyFill="1" applyAlignment="1">
      <alignment horizontal="right"/>
    </xf>
    <xf numFmtId="164" fontId="12" fillId="2" borderId="0" xfId="4" applyNumberFormat="1" applyFont="1" applyFill="1" applyBorder="1" applyAlignment="1">
      <alignment horizontal="center" readingOrder="2"/>
    </xf>
    <xf numFmtId="0" fontId="12" fillId="2" borderId="0" xfId="4" applyFont="1" applyFill="1" applyAlignment="1">
      <alignment horizontal="right" vertical="center" wrapText="1"/>
    </xf>
    <xf numFmtId="3" fontId="5" fillId="2" borderId="0" xfId="0" applyNumberFormat="1" applyFont="1" applyFill="1" applyBorder="1" applyAlignment="1">
      <alignment horizontal="right"/>
    </xf>
    <xf numFmtId="164" fontId="12" fillId="2" borderId="0" xfId="4" applyNumberFormat="1" applyFont="1" applyFill="1" applyAlignment="1">
      <alignment horizontal="center" readingOrder="1"/>
    </xf>
    <xf numFmtId="164" fontId="12" fillId="2" borderId="0" xfId="4" applyNumberFormat="1" applyFont="1" applyFill="1" applyBorder="1" applyAlignment="1">
      <alignment horizontal="center" readingOrder="1"/>
    </xf>
    <xf numFmtId="164" fontId="12" fillId="2" borderId="0" xfId="2" applyNumberFormat="1" applyFont="1" applyFill="1" applyAlignment="1">
      <alignment horizontal="center" readingOrder="1"/>
    </xf>
    <xf numFmtId="3" fontId="14" fillId="2" borderId="0" xfId="0" applyNumberFormat="1" applyFont="1" applyFill="1" applyBorder="1" applyAlignment="1">
      <alignment horizontal="right" vertical="center"/>
    </xf>
    <xf numFmtId="0" fontId="17" fillId="2" borderId="0" xfId="4" applyFont="1" applyFill="1" applyAlignment="1">
      <alignment horizontal="right" vertical="center" wrapText="1"/>
    </xf>
    <xf numFmtId="3" fontId="7" fillId="0" borderId="0" xfId="0" applyNumberFormat="1" applyFont="1"/>
    <xf numFmtId="164" fontId="17" fillId="2" borderId="0" xfId="4" applyNumberFormat="1" applyFont="1" applyFill="1" applyAlignment="1">
      <alignment horizontal="center" readingOrder="1"/>
    </xf>
    <xf numFmtId="164" fontId="17" fillId="2" borderId="0" xfId="4" applyNumberFormat="1" applyFont="1" applyFill="1" applyBorder="1" applyAlignment="1">
      <alignment horizontal="center" readingOrder="1"/>
    </xf>
    <xf numFmtId="164" fontId="17" fillId="2" borderId="0" xfId="2" applyNumberFormat="1" applyFont="1" applyFill="1" applyAlignment="1">
      <alignment horizontal="center" readingOrder="1"/>
    </xf>
    <xf numFmtId="0" fontId="12" fillId="3" borderId="1" xfId="3" applyFont="1" applyFill="1" applyBorder="1"/>
    <xf numFmtId="0" fontId="12" fillId="3" borderId="1" xfId="3" applyFont="1" applyFill="1" applyBorder="1" applyAlignment="1">
      <alignment horizontal="center"/>
    </xf>
    <xf numFmtId="0" fontId="12" fillId="3" borderId="2" xfId="3" applyFont="1" applyFill="1" applyBorder="1" applyAlignment="1"/>
    <xf numFmtId="0" fontId="12" fillId="3" borderId="1" xfId="3" applyFont="1" applyFill="1" applyBorder="1" applyAlignment="1">
      <alignment wrapText="1"/>
    </xf>
    <xf numFmtId="17" fontId="12" fillId="3" borderId="2" xfId="4" applyNumberFormat="1" applyFont="1" applyFill="1" applyBorder="1" applyAlignment="1">
      <alignment horizontal="center" wrapText="1"/>
    </xf>
    <xf numFmtId="0" fontId="12" fillId="3" borderId="2" xfId="3" applyFont="1" applyFill="1" applyBorder="1" applyAlignment="1">
      <alignment horizontal="center" wrapText="1"/>
    </xf>
    <xf numFmtId="0" fontId="12" fillId="3" borderId="2" xfId="3" applyFont="1" applyFill="1" applyBorder="1" applyAlignment="1">
      <alignment horizontal="right" wrapText="1" readingOrder="2"/>
    </xf>
    <xf numFmtId="0" fontId="12" fillId="3" borderId="3" xfId="3" applyFont="1" applyFill="1" applyBorder="1"/>
    <xf numFmtId="4" fontId="12" fillId="3" borderId="0" xfId="3" applyNumberFormat="1" applyFont="1" applyFill="1" applyBorder="1" applyAlignment="1">
      <alignment horizontal="center" wrapText="1"/>
    </xf>
    <xf numFmtId="4" fontId="17" fillId="3" borderId="0" xfId="3" applyNumberFormat="1" applyFont="1" applyFill="1" applyBorder="1" applyAlignment="1">
      <alignment horizontal="center" wrapText="1"/>
    </xf>
    <xf numFmtId="0" fontId="17" fillId="3" borderId="0" xfId="3" applyFont="1" applyFill="1" applyBorder="1" applyAlignment="1">
      <alignment horizontal="right"/>
    </xf>
    <xf numFmtId="0" fontId="12" fillId="3" borderId="0" xfId="3" applyFont="1" applyFill="1" applyBorder="1" applyAlignment="1">
      <alignment horizontal="right" indent="1"/>
    </xf>
    <xf numFmtId="0" fontId="12" fillId="3" borderId="0" xfId="3" applyFont="1" applyFill="1" applyBorder="1" applyAlignment="1">
      <alignment horizontal="right" indent="3"/>
    </xf>
    <xf numFmtId="0" fontId="12" fillId="3" borderId="0" xfId="3" applyFont="1" applyFill="1" applyBorder="1" applyAlignment="1">
      <alignment horizontal="right" indent="5"/>
    </xf>
    <xf numFmtId="4" fontId="17" fillId="3" borderId="0" xfId="3" applyNumberFormat="1" applyFont="1" applyFill="1" applyBorder="1" applyAlignment="1">
      <alignment horizontal="center"/>
    </xf>
    <xf numFmtId="0" fontId="17" fillId="3" borderId="1" xfId="3" applyFont="1" applyFill="1" applyBorder="1"/>
    <xf numFmtId="4" fontId="17" fillId="3" borderId="1" xfId="3" applyNumberFormat="1" applyFont="1" applyFill="1" applyBorder="1" applyAlignment="1">
      <alignment horizontal="center"/>
    </xf>
    <xf numFmtId="4" fontId="17" fillId="3" borderId="1" xfId="3" applyNumberFormat="1" applyFont="1" applyFill="1" applyBorder="1" applyAlignment="1">
      <alignment horizontal="center" wrapText="1"/>
    </xf>
    <xf numFmtId="3" fontId="17" fillId="3" borderId="1" xfId="3" applyNumberFormat="1" applyFont="1" applyFill="1" applyBorder="1" applyAlignment="1">
      <alignment horizontal="center"/>
    </xf>
    <xf numFmtId="0" fontId="12" fillId="3" borderId="2" xfId="3" applyFont="1" applyFill="1" applyBorder="1" applyAlignment="1">
      <alignment horizontal="center"/>
    </xf>
    <xf numFmtId="17" fontId="12" fillId="3" borderId="1" xfId="4" applyNumberFormat="1" applyFont="1" applyFill="1" applyBorder="1" applyAlignment="1">
      <alignment horizontal="center" wrapText="1"/>
    </xf>
    <xf numFmtId="0" fontId="12" fillId="3" borderId="1" xfId="3" applyFont="1" applyFill="1" applyBorder="1" applyAlignment="1">
      <alignment horizontal="center" wrapText="1"/>
    </xf>
    <xf numFmtId="0" fontId="12" fillId="3" borderId="1" xfId="3" applyFont="1" applyFill="1" applyBorder="1" applyAlignment="1">
      <alignment horizontal="right" wrapText="1" readingOrder="2"/>
    </xf>
    <xf numFmtId="0" fontId="12" fillId="3" borderId="1" xfId="4" applyNumberFormat="1" applyFont="1" applyFill="1" applyBorder="1" applyAlignment="1">
      <alignment horizontal="center" wrapText="1"/>
    </xf>
    <xf numFmtId="3" fontId="17" fillId="3" borderId="1" xfId="3" applyNumberFormat="1" applyFont="1" applyFill="1" applyBorder="1" applyAlignment="1">
      <alignment horizontal="center" wrapText="1"/>
    </xf>
    <xf numFmtId="0" fontId="5" fillId="2" borderId="1" xfId="0" applyFont="1" applyFill="1" applyBorder="1"/>
    <xf numFmtId="0" fontId="5" fillId="2" borderId="1" xfId="6" applyFont="1" applyFill="1" applyBorder="1" applyAlignment="1">
      <alignment horizontal="center" vertical="center" wrapText="1"/>
    </xf>
    <xf numFmtId="0" fontId="5" fillId="2" borderId="1" xfId="0" applyFont="1" applyFill="1" applyBorder="1" applyAlignment="1">
      <alignment horizontal="center" vertical="center" wrapText="1"/>
    </xf>
    <xf numFmtId="166" fontId="5" fillId="2" borderId="0" xfId="1" applyNumberFormat="1" applyFont="1" applyFill="1" applyBorder="1" applyAlignment="1">
      <alignment horizontal="left" readingOrder="1"/>
    </xf>
    <xf numFmtId="166" fontId="5" fillId="2" borderId="0" xfId="1" applyNumberFormat="1" applyFont="1" applyFill="1" applyBorder="1" applyAlignment="1">
      <alignment horizontal="center" vertical="center" readingOrder="1"/>
    </xf>
    <xf numFmtId="43" fontId="0" fillId="0" borderId="0" xfId="0" applyNumberFormat="1"/>
    <xf numFmtId="166" fontId="5" fillId="2" borderId="0" xfId="1" applyNumberFormat="1" applyFont="1" applyFill="1" applyBorder="1"/>
    <xf numFmtId="0" fontId="5" fillId="2" borderId="0" xfId="0" applyFont="1" applyFill="1" applyAlignment="1">
      <alignment wrapText="1"/>
    </xf>
    <xf numFmtId="0" fontId="5" fillId="0" borderId="0" xfId="0" applyFont="1"/>
    <xf numFmtId="0" fontId="17" fillId="3" borderId="0" xfId="4" applyFont="1" applyFill="1" applyBorder="1" applyAlignment="1">
      <alignment horizontal="right"/>
    </xf>
    <xf numFmtId="2" fontId="12" fillId="3" borderId="0" xfId="4" applyNumberFormat="1" applyFont="1" applyFill="1" applyBorder="1" applyAlignment="1">
      <alignment horizontal="center"/>
    </xf>
    <xf numFmtId="164" fontId="12" fillId="3" borderId="0" xfId="4" applyNumberFormat="1" applyFont="1" applyFill="1" applyBorder="1" applyAlignment="1">
      <alignment horizontal="center"/>
    </xf>
    <xf numFmtId="2" fontId="5" fillId="2" borderId="0" xfId="0" applyNumberFormat="1" applyFont="1" applyFill="1" applyAlignment="1">
      <alignment horizontal="center"/>
    </xf>
    <xf numFmtId="0" fontId="14" fillId="0" borderId="0" xfId="0" applyFont="1" applyFill="1" applyBorder="1"/>
    <xf numFmtId="0" fontId="12" fillId="3" borderId="0" xfId="4" applyFont="1" applyFill="1" applyBorder="1" applyAlignment="1">
      <alignment horizontal="center" vertical="center" readingOrder="2"/>
    </xf>
    <xf numFmtId="0" fontId="12" fillId="0" borderId="0" xfId="4" applyFont="1" applyFill="1" applyBorder="1" applyAlignment="1">
      <alignment readingOrder="2"/>
    </xf>
    <xf numFmtId="0" fontId="12" fillId="3" borderId="1" xfId="4" applyFont="1" applyFill="1" applyBorder="1" applyAlignment="1">
      <alignment horizontal="center" vertical="center" readingOrder="2"/>
    </xf>
    <xf numFmtId="0" fontId="12" fillId="3" borderId="0" xfId="4" applyFont="1" applyFill="1" applyBorder="1" applyAlignment="1">
      <alignment horizontal="center" vertical="center" wrapText="1" readingOrder="2"/>
    </xf>
    <xf numFmtId="166" fontId="12" fillId="3" borderId="0" xfId="1" applyNumberFormat="1" applyFont="1" applyFill="1" applyBorder="1" applyAlignment="1">
      <alignment horizontal="center" vertical="center" wrapText="1" readingOrder="2"/>
    </xf>
    <xf numFmtId="166" fontId="12" fillId="3" borderId="0" xfId="1" applyNumberFormat="1" applyFont="1" applyFill="1" applyBorder="1" applyAlignment="1">
      <alignment horizontal="center" vertical="center" readingOrder="2"/>
    </xf>
    <xf numFmtId="166" fontId="12" fillId="3" borderId="0" xfId="1" applyNumberFormat="1" applyFont="1" applyFill="1" applyBorder="1" applyAlignment="1">
      <alignment vertical="center" readingOrder="2"/>
    </xf>
    <xf numFmtId="0" fontId="21" fillId="0" borderId="0" xfId="0" applyFont="1" applyFill="1" applyBorder="1"/>
    <xf numFmtId="1" fontId="12" fillId="3" borderId="1" xfId="4" applyNumberFormat="1" applyFont="1" applyFill="1" applyBorder="1" applyAlignment="1">
      <alignment horizontal="center" vertical="center" wrapText="1" readingOrder="2"/>
    </xf>
    <xf numFmtId="166" fontId="12" fillId="3" borderId="1" xfId="1" applyNumberFormat="1" applyFont="1" applyFill="1" applyBorder="1" applyAlignment="1">
      <alignment horizontal="center" vertical="center" wrapText="1" readingOrder="2"/>
    </xf>
    <xf numFmtId="166" fontId="12" fillId="3" borderId="1" xfId="1" applyNumberFormat="1" applyFont="1" applyFill="1" applyBorder="1" applyAlignment="1">
      <alignment horizontal="center" vertical="center" readingOrder="2"/>
    </xf>
    <xf numFmtId="166" fontId="12" fillId="3" borderId="1" xfId="1" applyNumberFormat="1" applyFont="1" applyFill="1" applyBorder="1" applyAlignment="1">
      <alignment vertical="center" readingOrder="2"/>
    </xf>
    <xf numFmtId="164" fontId="12" fillId="3" borderId="0" xfId="4" applyNumberFormat="1" applyFont="1" applyFill="1" applyBorder="1" applyAlignment="1">
      <alignment horizontal="center" vertical="center" wrapText="1" readingOrder="1"/>
    </xf>
    <xf numFmtId="164" fontId="12" fillId="3" borderId="0" xfId="4" applyNumberFormat="1" applyFont="1" applyFill="1" applyBorder="1" applyAlignment="1">
      <alignment horizontal="center" vertical="center" readingOrder="1"/>
    </xf>
    <xf numFmtId="164" fontId="12" fillId="3" borderId="0" xfId="4" applyNumberFormat="1" applyFont="1" applyFill="1" applyBorder="1" applyAlignment="1">
      <alignment vertical="center" readingOrder="1"/>
    </xf>
    <xf numFmtId="0" fontId="12" fillId="0" borderId="0" xfId="4" applyFont="1" applyFill="1" applyBorder="1" applyAlignment="1">
      <alignment horizontal="center" vertical="center" readingOrder="2"/>
    </xf>
    <xf numFmtId="0" fontId="19" fillId="0" borderId="0" xfId="4" applyFont="1" applyBorder="1" applyAlignment="1">
      <alignment vertical="center"/>
    </xf>
    <xf numFmtId="0" fontId="22" fillId="2" borderId="0" xfId="0" applyFont="1" applyFill="1"/>
    <xf numFmtId="0" fontId="12" fillId="2" borderId="2" xfId="4" applyFont="1" applyFill="1" applyBorder="1" applyAlignment="1">
      <alignment horizontal="center" vertical="center"/>
    </xf>
    <xf numFmtId="0" fontId="12" fillId="2" borderId="0" xfId="4" applyFont="1" applyFill="1" applyBorder="1" applyAlignment="1">
      <alignment horizontal="center" vertical="center" wrapText="1"/>
    </xf>
    <xf numFmtId="0" fontId="12" fillId="2" borderId="2" xfId="4" applyFont="1" applyFill="1" applyBorder="1" applyAlignment="1">
      <alignment horizontal="center" vertical="center" wrapText="1"/>
    </xf>
    <xf numFmtId="0" fontId="17" fillId="2" borderId="0" xfId="4" applyFont="1" applyFill="1" applyBorder="1" applyAlignment="1">
      <alignment horizontal="right" vertical="center" wrapText="1"/>
    </xf>
    <xf numFmtId="0" fontId="12" fillId="2" borderId="0" xfId="7" applyFont="1" applyFill="1" applyBorder="1" applyAlignment="1" applyProtection="1">
      <alignment horizontal="right"/>
    </xf>
    <xf numFmtId="168" fontId="12" fillId="3" borderId="5" xfId="1" applyNumberFormat="1" applyFont="1" applyFill="1" applyBorder="1" applyAlignment="1">
      <alignment horizontal="center"/>
    </xf>
    <xf numFmtId="169" fontId="12" fillId="3" borderId="5" xfId="1" applyNumberFormat="1" applyFont="1" applyFill="1" applyBorder="1" applyAlignment="1">
      <alignment horizontal="center"/>
    </xf>
    <xf numFmtId="170" fontId="12" fillId="3" borderId="5" xfId="1" applyNumberFormat="1" applyFont="1" applyFill="1" applyBorder="1" applyAlignment="1">
      <alignment horizontal="center"/>
    </xf>
    <xf numFmtId="0" fontId="17" fillId="2" borderId="0" xfId="8" applyFont="1" applyFill="1" applyBorder="1" applyAlignment="1">
      <alignment horizontal="right" vertical="center"/>
    </xf>
    <xf numFmtId="169" fontId="17" fillId="3" borderId="5" xfId="1" applyNumberFormat="1" applyFont="1" applyFill="1" applyBorder="1" applyAlignment="1">
      <alignment horizontal="center"/>
    </xf>
    <xf numFmtId="170" fontId="17" fillId="3" borderId="5" xfId="1" applyNumberFormat="1" applyFont="1" applyFill="1" applyBorder="1" applyAlignment="1">
      <alignment horizontal="center"/>
    </xf>
    <xf numFmtId="0" fontId="12" fillId="2" borderId="0" xfId="8" applyFont="1" applyFill="1" applyBorder="1" applyAlignment="1">
      <alignment horizontal="right" vertical="center"/>
    </xf>
    <xf numFmtId="0" fontId="12" fillId="2" borderId="0" xfId="4" applyFont="1" applyFill="1" applyBorder="1" applyAlignment="1">
      <alignment horizontal="right" vertical="center"/>
    </xf>
    <xf numFmtId="0" fontId="17" fillId="2" borderId="1" xfId="4" applyFont="1" applyFill="1" applyBorder="1" applyAlignment="1">
      <alignment horizontal="right" vertical="center"/>
    </xf>
    <xf numFmtId="170" fontId="17" fillId="0" borderId="5" xfId="1" applyNumberFormat="1" applyFont="1" applyFill="1" applyBorder="1" applyAlignment="1">
      <alignment horizontal="center"/>
    </xf>
    <xf numFmtId="0" fontId="0" fillId="0" borderId="0" xfId="0" applyFont="1"/>
    <xf numFmtId="0" fontId="12" fillId="2" borderId="0" xfId="7" applyFont="1" applyFill="1" applyBorder="1" applyAlignment="1" applyProtection="1">
      <alignment horizontal="right" readingOrder="2"/>
    </xf>
    <xf numFmtId="0" fontId="12" fillId="2" borderId="0" xfId="4" applyFont="1" applyFill="1" applyAlignment="1">
      <alignment vertical="center"/>
    </xf>
    <xf numFmtId="0" fontId="17" fillId="0" borderId="0" xfId="6" applyFont="1"/>
    <xf numFmtId="0" fontId="1" fillId="0" borderId="0" xfId="9"/>
    <xf numFmtId="0" fontId="3" fillId="0" borderId="0" xfId="9" applyFont="1"/>
    <xf numFmtId="0" fontId="12" fillId="2" borderId="3" xfId="6" applyFont="1" applyFill="1" applyBorder="1"/>
    <xf numFmtId="0" fontId="12" fillId="2" borderId="0" xfId="6" applyFont="1" applyFill="1"/>
    <xf numFmtId="171" fontId="12" fillId="2" borderId="0" xfId="6" applyNumberFormat="1" applyFont="1" applyFill="1" applyAlignment="1">
      <alignment vertical="top"/>
    </xf>
    <xf numFmtId="171" fontId="12" fillId="2" borderId="0" xfId="6" applyNumberFormat="1" applyFont="1" applyFill="1" applyBorder="1" applyAlignment="1">
      <alignment vertical="top"/>
    </xf>
    <xf numFmtId="0" fontId="12" fillId="2" borderId="0" xfId="6" applyFont="1" applyFill="1" applyBorder="1" applyAlignment="1">
      <alignment horizontal="right" vertical="top"/>
    </xf>
    <xf numFmtId="3" fontId="12" fillId="2" borderId="0" xfId="6" applyNumberFormat="1" applyFont="1" applyFill="1" applyAlignment="1">
      <alignment horizontal="center" vertical="center"/>
    </xf>
    <xf numFmtId="170" fontId="17" fillId="0" borderId="0" xfId="10" applyNumberFormat="1" applyFont="1" applyFill="1" applyAlignment="1">
      <alignment horizontal="right"/>
    </xf>
    <xf numFmtId="164" fontId="17" fillId="0" borderId="0" xfId="6" applyNumberFormat="1" applyFont="1" applyFill="1" applyAlignment="1">
      <alignment horizontal="right"/>
    </xf>
    <xf numFmtId="0" fontId="17" fillId="2" borderId="0" xfId="6" applyFont="1" applyFill="1" applyBorder="1" applyAlignment="1">
      <alignment horizontal="right" vertical="top" wrapText="1"/>
    </xf>
    <xf numFmtId="167" fontId="17" fillId="2" borderId="0" xfId="6" applyNumberFormat="1" applyFont="1" applyFill="1" applyAlignment="1">
      <alignment horizontal="center" vertical="center"/>
    </xf>
    <xf numFmtId="167" fontId="17" fillId="2" borderId="0" xfId="6" applyNumberFormat="1" applyFont="1" applyFill="1" applyBorder="1" applyAlignment="1">
      <alignment horizontal="center" vertical="center"/>
    </xf>
    <xf numFmtId="165" fontId="17" fillId="0" borderId="0" xfId="11" applyNumberFormat="1" applyFont="1" applyFill="1" applyAlignment="1">
      <alignment horizontal="right"/>
    </xf>
    <xf numFmtId="0" fontId="17" fillId="2" borderId="0" xfId="6" applyFont="1" applyFill="1" applyBorder="1" applyAlignment="1">
      <alignment horizontal="right" vertical="top"/>
    </xf>
    <xf numFmtId="0" fontId="17" fillId="2" borderId="0" xfId="6" applyFont="1" applyFill="1" applyBorder="1" applyAlignment="1">
      <alignment horizontal="right"/>
    </xf>
    <xf numFmtId="10" fontId="17" fillId="0" borderId="0" xfId="5" applyNumberFormat="1" applyFont="1" applyFill="1" applyAlignment="1">
      <alignment horizontal="right"/>
    </xf>
    <xf numFmtId="0" fontId="12" fillId="2" borderId="0" xfId="6" applyFont="1" applyFill="1" applyBorder="1" applyAlignment="1">
      <alignment horizontal="right" vertical="top" wrapText="1"/>
    </xf>
    <xf numFmtId="167" fontId="12" fillId="2" borderId="0" xfId="6" applyNumberFormat="1" applyFont="1" applyFill="1" applyAlignment="1">
      <alignment horizontal="center" vertical="center"/>
    </xf>
    <xf numFmtId="167" fontId="12" fillId="2" borderId="0" xfId="6" applyNumberFormat="1" applyFont="1" applyFill="1" applyBorder="1" applyAlignment="1">
      <alignment horizontal="center" vertical="center"/>
    </xf>
    <xf numFmtId="0" fontId="12" fillId="2" borderId="1" xfId="6" applyFont="1" applyFill="1" applyBorder="1" applyAlignment="1">
      <alignment horizontal="right" vertical="top" wrapText="1"/>
    </xf>
    <xf numFmtId="167" fontId="12" fillId="2" borderId="1" xfId="6" applyNumberFormat="1" applyFont="1" applyFill="1" applyBorder="1" applyAlignment="1">
      <alignment horizontal="center" vertical="center"/>
    </xf>
    <xf numFmtId="0" fontId="23" fillId="2" borderId="0" xfId="6" applyFont="1" applyFill="1" applyAlignment="1">
      <alignment horizontal="right" readingOrder="2"/>
    </xf>
    <xf numFmtId="3" fontId="23" fillId="2" borderId="0" xfId="6" applyNumberFormat="1" applyFont="1" applyFill="1"/>
    <xf numFmtId="0" fontId="12" fillId="2" borderId="0" xfId="6" applyFont="1" applyFill="1" applyBorder="1" applyAlignment="1">
      <alignment horizontal="right" readingOrder="2"/>
    </xf>
    <xf numFmtId="0" fontId="24" fillId="4" borderId="0" xfId="6" applyFont="1" applyFill="1" applyBorder="1" applyAlignment="1">
      <alignment horizontal="left" vertical="top" wrapText="1"/>
    </xf>
    <xf numFmtId="0" fontId="25" fillId="0" borderId="0" xfId="6" applyFont="1"/>
    <xf numFmtId="0" fontId="13" fillId="0" borderId="0" xfId="6"/>
    <xf numFmtId="171" fontId="12" fillId="2" borderId="0" xfId="6" applyNumberFormat="1" applyFont="1" applyFill="1" applyAlignment="1">
      <alignment horizontal="center" vertical="top"/>
    </xf>
    <xf numFmtId="171" fontId="12" fillId="2" borderId="0" xfId="6" applyNumberFormat="1" applyFont="1" applyFill="1" applyBorder="1" applyAlignment="1">
      <alignment horizontal="center" vertical="top"/>
    </xf>
    <xf numFmtId="3" fontId="12" fillId="2" borderId="0" xfId="6" applyNumberFormat="1" applyFont="1" applyFill="1" applyAlignment="1">
      <alignment horizontal="right"/>
    </xf>
    <xf numFmtId="170" fontId="26" fillId="0" borderId="0" xfId="10" applyNumberFormat="1" applyFont="1" applyFill="1" applyAlignment="1">
      <alignment horizontal="right"/>
    </xf>
    <xf numFmtId="166" fontId="26" fillId="0" borderId="0" xfId="11" applyNumberFormat="1" applyFont="1" applyFill="1" applyAlignment="1">
      <alignment horizontal="right"/>
    </xf>
    <xf numFmtId="2" fontId="26" fillId="0" borderId="0" xfId="11" applyNumberFormat="1" applyFont="1" applyFill="1" applyAlignment="1">
      <alignment horizontal="right"/>
    </xf>
    <xf numFmtId="0" fontId="12" fillId="2" borderId="0" xfId="6" applyFont="1" applyFill="1" applyAlignment="1">
      <alignment horizontal="right" readingOrder="2"/>
    </xf>
    <xf numFmtId="164" fontId="26" fillId="0" borderId="0" xfId="6" applyNumberFormat="1" applyFont="1" applyFill="1" applyAlignment="1">
      <alignment horizontal="right"/>
    </xf>
    <xf numFmtId="164" fontId="27" fillId="0" borderId="0" xfId="6" applyNumberFormat="1" applyFont="1" applyFill="1" applyAlignment="1">
      <alignment horizontal="right"/>
    </xf>
    <xf numFmtId="167" fontId="17" fillId="2" borderId="0" xfId="6" applyNumberFormat="1" applyFont="1" applyFill="1" applyAlignment="1">
      <alignment horizontal="right" vertical="center"/>
    </xf>
    <xf numFmtId="167" fontId="17" fillId="2" borderId="0" xfId="6" applyNumberFormat="1" applyFont="1" applyFill="1" applyAlignment="1">
      <alignment horizontal="right"/>
    </xf>
    <xf numFmtId="167" fontId="17" fillId="2" borderId="0" xfId="6" applyNumberFormat="1" applyFont="1" applyFill="1" applyBorder="1" applyAlignment="1">
      <alignment horizontal="right"/>
    </xf>
    <xf numFmtId="165" fontId="26" fillId="0" borderId="0" xfId="11" applyNumberFormat="1" applyFont="1" applyFill="1" applyAlignment="1">
      <alignment horizontal="right"/>
    </xf>
    <xf numFmtId="165" fontId="27" fillId="0" borderId="0" xfId="11" applyNumberFormat="1" applyFont="1" applyFill="1" applyAlignment="1">
      <alignment horizontal="right"/>
    </xf>
    <xf numFmtId="167" fontId="17" fillId="2" borderId="0" xfId="6" applyNumberFormat="1" applyFont="1" applyFill="1" applyBorder="1" applyAlignment="1">
      <alignment horizontal="right" vertical="center" indent="1"/>
    </xf>
    <xf numFmtId="167" fontId="17" fillId="2" borderId="0" xfId="6" applyNumberFormat="1" applyFont="1" applyFill="1" applyBorder="1" applyAlignment="1">
      <alignment horizontal="right" indent="1"/>
    </xf>
    <xf numFmtId="10" fontId="26" fillId="0" borderId="0" xfId="5" applyNumberFormat="1" applyFont="1" applyFill="1" applyAlignment="1">
      <alignment horizontal="right"/>
    </xf>
    <xf numFmtId="10" fontId="27" fillId="0" borderId="0" xfId="5" applyNumberFormat="1" applyFont="1" applyFill="1" applyAlignment="1">
      <alignment horizontal="right"/>
    </xf>
    <xf numFmtId="167" fontId="12" fillId="2" borderId="1" xfId="6" applyNumberFormat="1" applyFont="1" applyFill="1" applyBorder="1" applyAlignment="1">
      <alignment horizontal="right" vertical="center"/>
    </xf>
    <xf numFmtId="167" fontId="12" fillId="2" borderId="1" xfId="6" applyNumberFormat="1" applyFont="1" applyFill="1" applyBorder="1" applyAlignment="1">
      <alignment horizontal="right"/>
    </xf>
    <xf numFmtId="3" fontId="28" fillId="2" borderId="0" xfId="6" applyNumberFormat="1" applyFont="1" applyFill="1"/>
    <xf numFmtId="3" fontId="29" fillId="2" borderId="0" xfId="6" applyNumberFormat="1" applyFont="1" applyFill="1"/>
    <xf numFmtId="0" fontId="0" fillId="2" borderId="0" xfId="0" applyFill="1"/>
    <xf numFmtId="0" fontId="17" fillId="2" borderId="6" xfId="4" applyFont="1" applyFill="1" applyBorder="1" applyAlignment="1">
      <alignment horizontal="right"/>
    </xf>
    <xf numFmtId="0" fontId="12" fillId="2" borderId="7" xfId="4" applyFont="1" applyFill="1" applyBorder="1" applyAlignment="1">
      <alignment horizontal="right"/>
    </xf>
    <xf numFmtId="0" fontId="12" fillId="2" borderId="6" xfId="4" applyFont="1" applyFill="1" applyBorder="1" applyAlignment="1">
      <alignment horizontal="right" wrapText="1"/>
    </xf>
    <xf numFmtId="166" fontId="5" fillId="2" borderId="0" xfId="10" applyNumberFormat="1" applyFont="1" applyFill="1" applyBorder="1" applyAlignment="1">
      <alignment horizontal="center"/>
    </xf>
    <xf numFmtId="0" fontId="7" fillId="2" borderId="0" xfId="0" applyFont="1" applyFill="1" applyBorder="1"/>
    <xf numFmtId="166" fontId="7" fillId="2" borderId="0" xfId="10" applyNumberFormat="1" applyFont="1" applyFill="1" applyBorder="1" applyAlignment="1">
      <alignment horizontal="center"/>
    </xf>
    <xf numFmtId="0" fontId="7" fillId="2" borderId="1" xfId="0" applyFont="1" applyFill="1" applyBorder="1"/>
    <xf numFmtId="166" fontId="7" fillId="2" borderId="1" xfId="10" applyNumberFormat="1" applyFont="1" applyFill="1" applyBorder="1" applyAlignment="1">
      <alignment horizontal="center"/>
    </xf>
    <xf numFmtId="0" fontId="17" fillId="2" borderId="8" xfId="4" applyFont="1" applyFill="1" applyBorder="1" applyAlignment="1">
      <alignment horizontal="right"/>
    </xf>
    <xf numFmtId="0" fontId="12" fillId="2" borderId="9" xfId="4" applyFont="1" applyFill="1" applyBorder="1" applyAlignment="1">
      <alignment horizontal="right"/>
    </xf>
    <xf numFmtId="0" fontId="12" fillId="2" borderId="8" xfId="4" applyFont="1" applyFill="1" applyBorder="1" applyAlignment="1">
      <alignment horizontal="right" wrapText="1"/>
    </xf>
    <xf numFmtId="0" fontId="12" fillId="2" borderId="10" xfId="4" applyFont="1" applyFill="1" applyBorder="1" applyAlignment="1">
      <alignment horizontal="right"/>
    </xf>
    <xf numFmtId="0" fontId="12" fillId="2" borderId="11" xfId="4" applyFont="1" applyFill="1" applyBorder="1" applyAlignment="1">
      <alignment horizontal="right"/>
    </xf>
    <xf numFmtId="2" fontId="12" fillId="2" borderId="12" xfId="4" applyNumberFormat="1" applyFont="1" applyFill="1" applyBorder="1" applyAlignment="1">
      <alignment horizontal="right"/>
    </xf>
    <xf numFmtId="0" fontId="17" fillId="2" borderId="10" xfId="4" applyFont="1" applyFill="1" applyBorder="1" applyAlignment="1">
      <alignment horizontal="right"/>
    </xf>
    <xf numFmtId="0" fontId="12" fillId="2" borderId="10" xfId="4" applyFont="1" applyFill="1" applyBorder="1" applyAlignment="1">
      <alignment horizontal="right" wrapText="1"/>
    </xf>
    <xf numFmtId="0" fontId="12" fillId="2" borderId="12" xfId="4" applyFont="1" applyFill="1" applyBorder="1" applyAlignment="1">
      <alignment horizontal="right"/>
    </xf>
    <xf numFmtId="0" fontId="12" fillId="2" borderId="13" xfId="4" applyFont="1" applyFill="1" applyBorder="1" applyAlignment="1">
      <alignment horizontal="right"/>
    </xf>
    <xf numFmtId="0" fontId="12" fillId="2" borderId="0" xfId="4" applyFont="1" applyFill="1" applyBorder="1" applyAlignment="1">
      <alignment horizontal="right"/>
    </xf>
    <xf numFmtId="2" fontId="12" fillId="2" borderId="0" xfId="4" applyNumberFormat="1" applyFont="1" applyFill="1" applyBorder="1" applyAlignment="1">
      <alignment horizontal="right"/>
    </xf>
    <xf numFmtId="2" fontId="12" fillId="2" borderId="14" xfId="4" applyNumberFormat="1" applyFont="1" applyFill="1" applyBorder="1" applyAlignment="1">
      <alignment horizontal="right"/>
    </xf>
    <xf numFmtId="0" fontId="12" fillId="2" borderId="15" xfId="4" applyFont="1" applyFill="1" applyBorder="1" applyAlignment="1">
      <alignment horizontal="right"/>
    </xf>
    <xf numFmtId="0" fontId="17" fillId="2" borderId="16" xfId="4" applyFont="1" applyFill="1" applyBorder="1" applyAlignment="1">
      <alignment horizontal="right"/>
    </xf>
    <xf numFmtId="0" fontId="17" fillId="2" borderId="17" xfId="4" applyFont="1" applyFill="1" applyBorder="1" applyAlignment="1">
      <alignment horizontal="right"/>
    </xf>
    <xf numFmtId="0" fontId="12" fillId="2" borderId="18" xfId="4" applyFont="1" applyFill="1" applyBorder="1" applyAlignment="1">
      <alignment horizontal="right"/>
    </xf>
    <xf numFmtId="0" fontId="12" fillId="2" borderId="16" xfId="4" applyFont="1" applyFill="1" applyBorder="1" applyAlignment="1">
      <alignment horizontal="right"/>
    </xf>
    <xf numFmtId="0" fontId="12" fillId="2" borderId="8" xfId="4" applyFont="1" applyFill="1" applyBorder="1" applyAlignment="1">
      <alignment horizontal="right" vertical="center" wrapText="1"/>
    </xf>
    <xf numFmtId="0" fontId="30" fillId="2" borderId="0" xfId="4" applyFont="1" applyFill="1" applyBorder="1" applyAlignment="1">
      <alignment horizontal="right"/>
    </xf>
    <xf numFmtId="0" fontId="12" fillId="2" borderId="0" xfId="12" applyFont="1" applyFill="1" applyBorder="1" applyAlignment="1">
      <alignment readingOrder="2"/>
    </xf>
    <xf numFmtId="0" fontId="12" fillId="0" borderId="0" xfId="4" applyFont="1"/>
    <xf numFmtId="0" fontId="12" fillId="2" borderId="0" xfId="4" applyFont="1" applyFill="1" applyAlignment="1">
      <alignment horizontal="right" readingOrder="2"/>
    </xf>
    <xf numFmtId="0" fontId="30" fillId="2" borderId="0" xfId="4" applyFont="1" applyFill="1" applyAlignment="1">
      <alignment horizontal="right" readingOrder="2"/>
    </xf>
    <xf numFmtId="0" fontId="12" fillId="2" borderId="1" xfId="4" applyFont="1" applyFill="1" applyBorder="1" applyAlignment="1">
      <alignment horizontal="right" readingOrder="2"/>
    </xf>
    <xf numFmtId="0" fontId="12" fillId="2" borderId="8" xfId="4" applyFont="1" applyFill="1" applyBorder="1" applyAlignment="1">
      <alignment horizontal="right"/>
    </xf>
    <xf numFmtId="2" fontId="12" fillId="2" borderId="8" xfId="4" applyNumberFormat="1" applyFont="1" applyFill="1" applyBorder="1" applyAlignment="1">
      <alignment horizontal="right"/>
    </xf>
    <xf numFmtId="173" fontId="23" fillId="2" borderId="0" xfId="13" applyFont="1" applyFill="1" applyBorder="1" applyAlignment="1" applyProtection="1"/>
    <xf numFmtId="0" fontId="0" fillId="0" borderId="0" xfId="0" applyFill="1"/>
    <xf numFmtId="17" fontId="5" fillId="2" borderId="1" xfId="0" applyNumberFormat="1" applyFont="1" applyFill="1" applyBorder="1" applyAlignment="1">
      <alignment horizontal="center"/>
    </xf>
    <xf numFmtId="17" fontId="5" fillId="2" borderId="1" xfId="0" applyNumberFormat="1" applyFont="1" applyFill="1" applyBorder="1" applyAlignment="1">
      <alignment horizontal="right"/>
    </xf>
    <xf numFmtId="166" fontId="5" fillId="2" borderId="0" xfId="10" applyNumberFormat="1" applyFont="1" applyFill="1" applyAlignment="1">
      <alignment horizontal="center"/>
    </xf>
    <xf numFmtId="172" fontId="5" fillId="2" borderId="0" xfId="0" applyNumberFormat="1" applyFont="1" applyFill="1" applyAlignment="1">
      <alignment horizontal="right"/>
    </xf>
    <xf numFmtId="43" fontId="0" fillId="0" borderId="0" xfId="0" applyNumberFormat="1" applyFill="1"/>
    <xf numFmtId="166" fontId="0" fillId="0" borderId="0" xfId="0" applyNumberFormat="1" applyFill="1"/>
    <xf numFmtId="166" fontId="7" fillId="2" borderId="0" xfId="10" applyNumberFormat="1" applyFont="1" applyFill="1" applyAlignment="1">
      <alignment horizontal="center"/>
    </xf>
    <xf numFmtId="172" fontId="7" fillId="2" borderId="0" xfId="0" applyNumberFormat="1" applyFont="1" applyFill="1" applyAlignment="1">
      <alignment horizontal="right"/>
    </xf>
    <xf numFmtId="43" fontId="5" fillId="2" borderId="0" xfId="10" applyNumberFormat="1" applyFont="1" applyFill="1" applyAlignment="1">
      <alignment horizontal="center"/>
    </xf>
    <xf numFmtId="43" fontId="7" fillId="2" borderId="0" xfId="10" applyNumberFormat="1" applyFont="1" applyFill="1" applyAlignment="1">
      <alignment horizontal="center"/>
    </xf>
    <xf numFmtId="172" fontId="7" fillId="2" borderId="1" xfId="0" applyNumberFormat="1" applyFont="1" applyFill="1" applyBorder="1" applyAlignment="1">
      <alignment horizontal="right"/>
    </xf>
    <xf numFmtId="43" fontId="7" fillId="2" borderId="0" xfId="0" applyNumberFormat="1" applyFont="1" applyFill="1" applyAlignment="1">
      <alignment horizontal="right"/>
    </xf>
    <xf numFmtId="0" fontId="0" fillId="0" borderId="0" xfId="0" applyNumberFormat="1" applyFill="1"/>
    <xf numFmtId="2" fontId="0" fillId="0" borderId="0" xfId="0" applyNumberFormat="1" applyFill="1"/>
    <xf numFmtId="164" fontId="0" fillId="0" borderId="0" xfId="0" applyNumberFormat="1" applyFill="1"/>
    <xf numFmtId="14" fontId="0" fillId="0" borderId="0" xfId="0" applyNumberFormat="1" applyFill="1"/>
    <xf numFmtId="2" fontId="5" fillId="2" borderId="0" xfId="0" applyNumberFormat="1" applyFont="1" applyFill="1"/>
    <xf numFmtId="164" fontId="5" fillId="2" borderId="0" xfId="0" applyNumberFormat="1" applyFont="1" applyFill="1"/>
    <xf numFmtId="1" fontId="5" fillId="2" borderId="0" xfId="0" applyNumberFormat="1" applyFont="1" applyFill="1"/>
    <xf numFmtId="1" fontId="6" fillId="2" borderId="0" xfId="0" applyNumberFormat="1" applyFont="1" applyFill="1"/>
    <xf numFmtId="0" fontId="5" fillId="3" borderId="0" xfId="0" applyFont="1" applyFill="1" applyBorder="1"/>
    <xf numFmtId="0" fontId="21" fillId="3" borderId="0" xfId="0" applyFont="1" applyFill="1" applyBorder="1"/>
    <xf numFmtId="0" fontId="5" fillId="0" borderId="0" xfId="0" applyFont="1" applyFill="1" applyBorder="1"/>
    <xf numFmtId="0" fontId="5" fillId="0" borderId="0" xfId="0" applyFont="1" applyFill="1" applyBorder="1" applyAlignment="1">
      <alignment wrapText="1"/>
    </xf>
    <xf numFmtId="169" fontId="5" fillId="3" borderId="0" xfId="1" applyNumberFormat="1" applyFont="1" applyFill="1" applyBorder="1"/>
    <xf numFmtId="169" fontId="21" fillId="3" borderId="0" xfId="1" applyNumberFormat="1" applyFont="1" applyFill="1" applyBorder="1"/>
    <xf numFmtId="0" fontId="5" fillId="0" borderId="0" xfId="9" applyFont="1"/>
    <xf numFmtId="0" fontId="12" fillId="2" borderId="0" xfId="6" applyFont="1" applyFill="1" applyBorder="1"/>
    <xf numFmtId="173" fontId="12" fillId="2" borderId="0" xfId="13" applyFont="1" applyFill="1" applyBorder="1" applyAlignment="1" applyProtection="1">
      <alignment horizontal="center" vertical="center" wrapText="1"/>
    </xf>
    <xf numFmtId="0" fontId="5" fillId="2" borderId="0" xfId="0" applyFont="1" applyFill="1" applyBorder="1" applyAlignment="1">
      <alignment horizontal="center"/>
    </xf>
    <xf numFmtId="0" fontId="5" fillId="2" borderId="1" xfId="0" applyNumberFormat="1" applyFont="1" applyFill="1" applyBorder="1" applyAlignment="1">
      <alignment horizontal="center"/>
    </xf>
    <xf numFmtId="173" fontId="5" fillId="2" borderId="1" xfId="0" applyNumberFormat="1" applyFont="1" applyFill="1" applyBorder="1" applyAlignment="1">
      <alignment horizontal="center"/>
    </xf>
    <xf numFmtId="174" fontId="5" fillId="2" borderId="0" xfId="0" applyNumberFormat="1" applyFont="1" applyFill="1" applyBorder="1"/>
    <xf numFmtId="164" fontId="5" fillId="2" borderId="0" xfId="0" applyNumberFormat="1" applyFont="1" applyFill="1" applyBorder="1"/>
    <xf numFmtId="173" fontId="5" fillId="2" borderId="0" xfId="0" applyNumberFormat="1" applyFont="1" applyFill="1" applyBorder="1"/>
    <xf numFmtId="173" fontId="7" fillId="2" borderId="0" xfId="0" applyNumberFormat="1" applyFont="1" applyFill="1" applyBorder="1"/>
    <xf numFmtId="173" fontId="7" fillId="2" borderId="1" xfId="0" applyNumberFormat="1" applyFont="1" applyFill="1" applyBorder="1"/>
    <xf numFmtId="174" fontId="5" fillId="2" borderId="1" xfId="0" applyNumberFormat="1" applyFont="1" applyFill="1" applyBorder="1"/>
    <xf numFmtId="175" fontId="5" fillId="2" borderId="1" xfId="0" applyNumberFormat="1" applyFont="1" applyFill="1" applyBorder="1"/>
    <xf numFmtId="164" fontId="5" fillId="2" borderId="1" xfId="0" applyNumberFormat="1" applyFont="1" applyFill="1" applyBorder="1"/>
    <xf numFmtId="166" fontId="5" fillId="0" borderId="0" xfId="0" applyNumberFormat="1" applyFont="1"/>
    <xf numFmtId="0" fontId="22" fillId="0" borderId="0" xfId="0" applyFont="1" applyFill="1"/>
    <xf numFmtId="0" fontId="22" fillId="0" borderId="0" xfId="0" applyNumberFormat="1" applyFont="1" applyFill="1"/>
    <xf numFmtId="2" fontId="22" fillId="0" borderId="0" xfId="0" applyNumberFormat="1" applyFont="1" applyFill="1"/>
    <xf numFmtId="164" fontId="22" fillId="0" borderId="0" xfId="0" applyNumberFormat="1" applyFont="1" applyFill="1"/>
    <xf numFmtId="2" fontId="12" fillId="0" borderId="12" xfId="4" applyNumberFormat="1" applyFont="1" applyFill="1" applyBorder="1" applyAlignment="1">
      <alignment horizontal="right"/>
    </xf>
    <xf numFmtId="0" fontId="3" fillId="2" borderId="20" xfId="0" applyFont="1" applyFill="1" applyBorder="1" applyAlignment="1"/>
    <xf numFmtId="0" fontId="3" fillId="2" borderId="0" xfId="0" applyFont="1" applyFill="1" applyAlignment="1">
      <alignment horizontal="center"/>
    </xf>
    <xf numFmtId="0" fontId="3" fillId="2" borderId="21" xfId="0" applyFont="1" applyFill="1" applyBorder="1" applyAlignment="1">
      <alignment horizontal="center" vertical="center" wrapText="1"/>
    </xf>
    <xf numFmtId="14" fontId="3" fillId="2" borderId="21" xfId="0" applyNumberFormat="1" applyFont="1" applyFill="1" applyBorder="1" applyAlignment="1">
      <alignment horizontal="center" vertical="center" wrapText="1"/>
    </xf>
    <xf numFmtId="14" fontId="3" fillId="2" borderId="0" xfId="0" applyNumberFormat="1" applyFont="1" applyFill="1"/>
    <xf numFmtId="166" fontId="3" fillId="2" borderId="0" xfId="1" applyNumberFormat="1" applyFont="1" applyFill="1"/>
    <xf numFmtId="0" fontId="3" fillId="2" borderId="0" xfId="0" applyNumberFormat="1" applyFont="1" applyFill="1"/>
    <xf numFmtId="2" fontId="3" fillId="2" borderId="0" xfId="0" applyNumberFormat="1" applyFont="1" applyFill="1"/>
    <xf numFmtId="14" fontId="4" fillId="2" borderId="1" xfId="0" applyNumberFormat="1" applyFont="1" applyFill="1" applyBorder="1"/>
    <xf numFmtId="166" fontId="4" fillId="2" borderId="1" xfId="1" applyNumberFormat="1" applyFont="1" applyFill="1" applyBorder="1"/>
    <xf numFmtId="2" fontId="4" fillId="2" borderId="1" xfId="0" applyNumberFormat="1" applyFont="1" applyFill="1" applyBorder="1"/>
    <xf numFmtId="0" fontId="4" fillId="2" borderId="1" xfId="0" applyNumberFormat="1" applyFont="1" applyFill="1" applyBorder="1"/>
    <xf numFmtId="0" fontId="4" fillId="2" borderId="0" xfId="0" applyFont="1" applyFill="1"/>
    <xf numFmtId="166" fontId="4" fillId="2" borderId="0" xfId="1" applyNumberFormat="1" applyFont="1" applyFill="1"/>
    <xf numFmtId="43" fontId="4" fillId="2" borderId="0" xfId="1" applyNumberFormat="1" applyFont="1" applyFill="1"/>
    <xf numFmtId="0" fontId="4" fillId="2" borderId="1" xfId="0" applyFont="1" applyFill="1" applyBorder="1"/>
    <xf numFmtId="2" fontId="4" fillId="2" borderId="0" xfId="0" applyNumberFormat="1" applyFont="1" applyFill="1"/>
    <xf numFmtId="0" fontId="4" fillId="2" borderId="0" xfId="0" applyFont="1" applyFill="1" applyAlignment="1">
      <alignment horizontal="right" readingOrder="2"/>
    </xf>
    <xf numFmtId="0" fontId="3" fillId="2" borderId="0" xfId="0" applyFont="1" applyFill="1" applyAlignment="1">
      <alignment readingOrder="2"/>
    </xf>
    <xf numFmtId="0" fontId="0" fillId="0" borderId="0" xfId="0" applyFill="1" applyAlignment="1"/>
    <xf numFmtId="0" fontId="3" fillId="2" borderId="0" xfId="0" applyFont="1" applyFill="1" applyAlignment="1"/>
    <xf numFmtId="0" fontId="7" fillId="2" borderId="0" xfId="0" applyFont="1" applyFill="1" applyAlignment="1"/>
    <xf numFmtId="17" fontId="5" fillId="2" borderId="1" xfId="0" applyNumberFormat="1" applyFont="1" applyFill="1" applyBorder="1" applyAlignment="1"/>
    <xf numFmtId="166" fontId="5" fillId="2" borderId="0" xfId="10" applyNumberFormat="1" applyFont="1" applyFill="1" applyAlignment="1"/>
    <xf numFmtId="172" fontId="5" fillId="2" borderId="0" xfId="0" applyNumberFormat="1" applyFont="1" applyFill="1" applyAlignment="1"/>
    <xf numFmtId="43" fontId="0" fillId="0" borderId="0" xfId="0" applyNumberFormat="1" applyFill="1" applyAlignment="1"/>
    <xf numFmtId="166" fontId="0" fillId="0" borderId="0" xfId="0" applyNumberFormat="1" applyFill="1" applyAlignment="1"/>
    <xf numFmtId="166" fontId="7" fillId="2" borderId="0" xfId="10" applyNumberFormat="1" applyFont="1" applyFill="1" applyAlignment="1"/>
    <xf numFmtId="172" fontId="7" fillId="2" borderId="0" xfId="0" applyNumberFormat="1" applyFont="1" applyFill="1" applyAlignment="1"/>
    <xf numFmtId="0" fontId="34" fillId="2" borderId="0" xfId="0" applyFont="1" applyFill="1" applyBorder="1" applyAlignment="1">
      <alignment horizontal="right" readingOrder="2"/>
    </xf>
    <xf numFmtId="0" fontId="34" fillId="2" borderId="0" xfId="0" applyFont="1" applyFill="1" applyAlignment="1">
      <alignment horizontal="right"/>
    </xf>
    <xf numFmtId="0" fontId="0" fillId="0" borderId="0" xfId="0" applyNumberFormat="1" applyFill="1" applyAlignment="1"/>
    <xf numFmtId="2" fontId="0" fillId="0" borderId="0" xfId="0" applyNumberFormat="1" applyFill="1" applyAlignment="1"/>
    <xf numFmtId="164" fontId="0" fillId="0" borderId="0" xfId="0" applyNumberFormat="1" applyFill="1" applyAlignment="1"/>
    <xf numFmtId="14" fontId="0" fillId="0" borderId="0" xfId="0" applyNumberFormat="1" applyFill="1" applyAlignment="1"/>
    <xf numFmtId="0" fontId="4" fillId="2" borderId="0" xfId="0" applyFont="1" applyFill="1" applyAlignment="1">
      <alignment horizontal="center"/>
    </xf>
    <xf numFmtId="0" fontId="5" fillId="2" borderId="0" xfId="0" applyFont="1" applyFill="1" applyAlignment="1">
      <alignment horizontal="right" vertical="top" wrapText="1" readingOrder="2"/>
    </xf>
    <xf numFmtId="0" fontId="5" fillId="2" borderId="1" xfId="0" applyFont="1" applyFill="1" applyBorder="1" applyAlignment="1">
      <alignment horizontal="center"/>
    </xf>
    <xf numFmtId="0" fontId="5" fillId="2" borderId="3" xfId="0" applyFont="1" applyFill="1" applyBorder="1" applyAlignment="1">
      <alignment horizontal="center"/>
    </xf>
    <xf numFmtId="0" fontId="5" fillId="2" borderId="0" xfId="0" applyFont="1" applyFill="1" applyAlignment="1">
      <alignment horizontal="center"/>
    </xf>
    <xf numFmtId="0" fontId="4" fillId="2" borderId="1" xfId="0" applyFont="1" applyFill="1" applyBorder="1" applyAlignment="1">
      <alignment horizontal="center"/>
    </xf>
    <xf numFmtId="0" fontId="7" fillId="2" borderId="0" xfId="0" applyFont="1" applyFill="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xf>
    <xf numFmtId="0" fontId="5" fillId="2" borderId="0" xfId="0" applyFont="1" applyFill="1" applyAlignment="1">
      <alignment horizontal="right" readingOrder="2"/>
    </xf>
    <xf numFmtId="17" fontId="12" fillId="3" borderId="3" xfId="4" applyNumberFormat="1" applyFont="1" applyFill="1" applyBorder="1" applyAlignment="1">
      <alignment horizontal="center" wrapText="1"/>
    </xf>
    <xf numFmtId="0" fontId="11" fillId="3" borderId="0" xfId="3" applyFont="1" applyFill="1" applyBorder="1" applyAlignment="1">
      <alignment horizontal="center"/>
    </xf>
    <xf numFmtId="0" fontId="12" fillId="3" borderId="1" xfId="3" applyFont="1" applyFill="1" applyBorder="1" applyAlignment="1">
      <alignment horizontal="center"/>
    </xf>
    <xf numFmtId="0" fontId="12" fillId="2" borderId="3" xfId="4" applyFont="1" applyFill="1" applyBorder="1" applyAlignment="1">
      <alignment horizontal="center" vertical="top" readingOrder="2"/>
    </xf>
    <xf numFmtId="0" fontId="12" fillId="2" borderId="3" xfId="4" applyFont="1" applyFill="1" applyBorder="1" applyAlignment="1">
      <alignment horizontal="center" vertical="top"/>
    </xf>
    <xf numFmtId="0" fontId="12" fillId="2" borderId="3" xfId="4" applyFont="1" applyFill="1" applyBorder="1" applyAlignment="1">
      <alignment horizontal="right"/>
    </xf>
    <xf numFmtId="0" fontId="11" fillId="2" borderId="0" xfId="4" applyFont="1" applyFill="1" applyAlignment="1">
      <alignment horizontal="center"/>
    </xf>
    <xf numFmtId="0" fontId="11" fillId="2" borderId="1" xfId="4" applyFont="1" applyFill="1" applyBorder="1" applyAlignment="1">
      <alignment horizontal="center" wrapText="1"/>
    </xf>
    <xf numFmtId="0" fontId="12" fillId="2" borderId="1" xfId="4" applyNumberFormat="1" applyFont="1" applyFill="1" applyBorder="1" applyAlignment="1">
      <alignment horizontal="center"/>
    </xf>
    <xf numFmtId="0" fontId="12" fillId="2" borderId="0" xfId="4" applyNumberFormat="1" applyFont="1" applyFill="1" applyBorder="1" applyAlignment="1">
      <alignment horizontal="center" wrapText="1"/>
    </xf>
    <xf numFmtId="0" fontId="12" fillId="2" borderId="1" xfId="4" applyNumberFormat="1" applyFont="1" applyFill="1" applyBorder="1" applyAlignment="1">
      <alignment horizontal="center" wrapText="1"/>
    </xf>
    <xf numFmtId="0" fontId="12" fillId="2" borderId="0" xfId="4" applyNumberFormat="1" applyFont="1" applyFill="1" applyBorder="1" applyAlignment="1">
      <alignment horizontal="center"/>
    </xf>
    <xf numFmtId="0" fontId="12" fillId="3" borderId="0" xfId="3" applyFont="1" applyFill="1" applyBorder="1" applyAlignment="1">
      <alignment horizontal="center"/>
    </xf>
    <xf numFmtId="0" fontId="12" fillId="3" borderId="2" xfId="3" applyFont="1" applyFill="1" applyBorder="1" applyAlignment="1">
      <alignment horizontal="center"/>
    </xf>
    <xf numFmtId="0" fontId="11" fillId="3" borderId="0" xfId="3" applyFont="1" applyFill="1" applyBorder="1" applyAlignment="1">
      <alignment horizontal="center" vertical="center"/>
    </xf>
    <xf numFmtId="0" fontId="5" fillId="2" borderId="0" xfId="0" applyFont="1" applyFill="1" applyBorder="1" applyAlignment="1">
      <alignment horizontal="right" readingOrder="2"/>
    </xf>
    <xf numFmtId="0" fontId="4" fillId="2" borderId="0" xfId="0" applyFont="1" applyFill="1" applyAlignment="1">
      <alignment horizontal="center" wrapText="1"/>
    </xf>
    <xf numFmtId="0" fontId="4" fillId="2" borderId="0" xfId="0" applyFont="1" applyFill="1" applyBorder="1" applyAlignment="1">
      <alignment horizontal="center" readingOrder="2"/>
    </xf>
    <xf numFmtId="0" fontId="7" fillId="2" borderId="0" xfId="0" applyFont="1" applyFill="1" applyBorder="1" applyAlignment="1">
      <alignment horizontal="center"/>
    </xf>
    <xf numFmtId="0" fontId="5" fillId="2" borderId="2" xfId="0" applyFont="1" applyFill="1" applyBorder="1" applyAlignment="1">
      <alignment horizontal="center" wrapText="1"/>
    </xf>
    <xf numFmtId="0" fontId="3" fillId="2" borderId="20" xfId="0" applyFont="1" applyFill="1" applyBorder="1" applyAlignment="1">
      <alignment horizontal="center"/>
    </xf>
    <xf numFmtId="43" fontId="3" fillId="2" borderId="20" xfId="0" applyNumberFormat="1" applyFont="1" applyFill="1" applyBorder="1" applyAlignment="1">
      <alignment horizontal="center"/>
    </xf>
    <xf numFmtId="0" fontId="4" fillId="2" borderId="19" xfId="0" applyFont="1" applyFill="1" applyBorder="1" applyAlignment="1">
      <alignment horizontal="center" vertical="center" wrapText="1"/>
    </xf>
    <xf numFmtId="0" fontId="12" fillId="3" borderId="0" xfId="4" applyFont="1" applyFill="1" applyBorder="1" applyAlignment="1">
      <alignment horizontal="right" vertical="center" wrapText="1" readingOrder="2"/>
    </xf>
    <xf numFmtId="0" fontId="12" fillId="3" borderId="3" xfId="4" applyFont="1" applyFill="1" applyBorder="1" applyAlignment="1">
      <alignment horizontal="center" vertical="center" readingOrder="2"/>
    </xf>
    <xf numFmtId="0" fontId="12" fillId="3" borderId="1" xfId="4" applyFont="1" applyFill="1" applyBorder="1" applyAlignment="1">
      <alignment horizontal="center" vertical="center" readingOrder="2"/>
    </xf>
    <xf numFmtId="0" fontId="11" fillId="3" borderId="0" xfId="4" applyFont="1" applyFill="1" applyBorder="1" applyAlignment="1">
      <alignment horizontal="center" vertical="center"/>
    </xf>
    <xf numFmtId="0" fontId="12" fillId="3" borderId="0" xfId="4" applyFont="1" applyFill="1" applyBorder="1" applyAlignment="1">
      <alignment horizontal="center" vertical="center" wrapText="1" readingOrder="2"/>
    </xf>
    <xf numFmtId="0" fontId="12" fillId="3" borderId="1" xfId="4" applyFont="1" applyFill="1" applyBorder="1" applyAlignment="1">
      <alignment horizontal="center" vertical="center" wrapText="1" readingOrder="2"/>
    </xf>
    <xf numFmtId="0" fontId="12" fillId="3" borderId="2" xfId="4" applyFont="1" applyFill="1" applyBorder="1" applyAlignment="1">
      <alignment horizontal="center" vertical="center" readingOrder="2"/>
    </xf>
    <xf numFmtId="0" fontId="11" fillId="2" borderId="0"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0" xfId="6" applyFont="1" applyFill="1" applyBorder="1" applyAlignment="1">
      <alignment horizontal="center" readingOrder="2"/>
    </xf>
    <xf numFmtId="0" fontId="12" fillId="2" borderId="0" xfId="6" applyFont="1" applyFill="1" applyAlignment="1">
      <alignment horizontal="center" vertical="center" readingOrder="2"/>
    </xf>
    <xf numFmtId="0" fontId="12" fillId="2" borderId="0" xfId="6" applyFont="1" applyFill="1" applyBorder="1" applyAlignment="1">
      <alignment horizontal="right" readingOrder="2"/>
    </xf>
    <xf numFmtId="0" fontId="11" fillId="2" borderId="0" xfId="6" applyFont="1" applyFill="1" applyBorder="1" applyAlignment="1">
      <alignment horizontal="center"/>
    </xf>
    <xf numFmtId="0" fontId="12" fillId="2" borderId="2" xfId="6" applyFont="1" applyFill="1" applyBorder="1" applyAlignment="1">
      <alignment horizontal="center"/>
    </xf>
    <xf numFmtId="0" fontId="12" fillId="2" borderId="3" xfId="6" applyFont="1" applyFill="1" applyBorder="1" applyAlignment="1">
      <alignment horizontal="center" readingOrder="2"/>
    </xf>
    <xf numFmtId="0" fontId="12" fillId="2" borderId="0" xfId="6" applyFont="1" applyFill="1" applyAlignment="1">
      <alignment horizontal="right" readingOrder="2"/>
    </xf>
    <xf numFmtId="0" fontId="11" fillId="2" borderId="1" xfId="6" applyFont="1" applyFill="1" applyBorder="1" applyAlignment="1">
      <alignment horizontal="center" readingOrder="2"/>
    </xf>
    <xf numFmtId="0" fontId="4" fillId="2" borderId="0" xfId="0" applyFont="1" applyFill="1" applyBorder="1" applyAlignment="1">
      <alignment horizontal="center"/>
    </xf>
    <xf numFmtId="0" fontId="5" fillId="2" borderId="2" xfId="0" applyFont="1" applyFill="1" applyBorder="1" applyAlignment="1">
      <alignment horizontal="center" readingOrder="2"/>
    </xf>
    <xf numFmtId="0" fontId="12" fillId="2" borderId="0" xfId="4" applyFont="1" applyFill="1" applyAlignment="1">
      <alignment horizontal="right" readingOrder="2"/>
    </xf>
    <xf numFmtId="0" fontId="12" fillId="2" borderId="0" xfId="12" applyFont="1" applyFill="1" applyBorder="1" applyAlignment="1">
      <alignment horizontal="right" readingOrder="2"/>
    </xf>
    <xf numFmtId="0" fontId="11" fillId="2" borderId="0" xfId="12" applyFont="1" applyFill="1" applyAlignment="1">
      <alignment horizontal="center"/>
    </xf>
    <xf numFmtId="0" fontId="11" fillId="2" borderId="0" xfId="12" applyFont="1" applyFill="1" applyAlignment="1">
      <alignment horizontal="center" readingOrder="2"/>
    </xf>
    <xf numFmtId="173" fontId="5" fillId="2" borderId="1" xfId="0" applyNumberFormat="1" applyFont="1" applyFill="1" applyBorder="1" applyAlignment="1">
      <alignment horizontal="center"/>
    </xf>
    <xf numFmtId="173" fontId="11" fillId="2" borderId="0" xfId="13" applyFont="1" applyFill="1" applyBorder="1" applyAlignment="1" applyProtection="1">
      <alignment horizontal="center"/>
    </xf>
    <xf numFmtId="0" fontId="12" fillId="2" borderId="1" xfId="6" applyFont="1" applyFill="1" applyBorder="1" applyAlignment="1">
      <alignment horizontal="center"/>
    </xf>
    <xf numFmtId="173" fontId="12" fillId="2" borderId="0" xfId="13" applyFont="1" applyFill="1" applyBorder="1" applyAlignment="1" applyProtection="1">
      <alignment horizontal="center" vertical="center" wrapText="1"/>
    </xf>
    <xf numFmtId="0" fontId="7" fillId="2" borderId="3" xfId="0" applyFont="1" applyFill="1" applyBorder="1" applyAlignment="1">
      <alignment horizontal="center"/>
    </xf>
    <xf numFmtId="0" fontId="7" fillId="2" borderId="2" xfId="0" applyFont="1" applyFill="1" applyBorder="1" applyAlignment="1">
      <alignment horizontal="center"/>
    </xf>
    <xf numFmtId="0" fontId="5" fillId="2" borderId="3" xfId="0" applyFont="1" applyFill="1" applyBorder="1" applyAlignment="1">
      <alignment horizontal="right" readingOrder="2"/>
    </xf>
    <xf numFmtId="0" fontId="4" fillId="2" borderId="0" xfId="0" applyFont="1" applyFill="1" applyBorder="1" applyAlignment="1">
      <alignment horizontal="center" wrapText="1"/>
    </xf>
    <xf numFmtId="0" fontId="34" fillId="2" borderId="3" xfId="0" applyFont="1" applyFill="1" applyBorder="1" applyAlignment="1">
      <alignment horizontal="right" readingOrder="2"/>
    </xf>
    <xf numFmtId="0" fontId="34" fillId="2" borderId="0" xfId="0" applyFont="1" applyFill="1" applyBorder="1" applyAlignment="1">
      <alignment horizontal="right" readingOrder="2"/>
    </xf>
    <xf numFmtId="0" fontId="32" fillId="2" borderId="0" xfId="0" applyFont="1" applyFill="1" applyBorder="1" applyAlignment="1">
      <alignment horizontal="center"/>
    </xf>
    <xf numFmtId="0" fontId="32" fillId="2" borderId="0" xfId="0" applyFont="1" applyFill="1" applyBorder="1" applyAlignment="1">
      <alignment horizontal="center" wrapText="1"/>
    </xf>
  </cellXfs>
  <cellStyles count="14">
    <cellStyle name="Comma" xfId="1" builtinId="3"/>
    <cellStyle name="Comma 2 2" xfId="11"/>
    <cellStyle name="Comma 5" xfId="10"/>
    <cellStyle name="Normal" xfId="0" builtinId="0"/>
    <cellStyle name="Normal 10" xfId="6"/>
    <cellStyle name="Normal 2" xfId="4"/>
    <cellStyle name="Normal 2 2" xfId="8"/>
    <cellStyle name="Normal 3" xfId="9"/>
    <cellStyle name="Normal 3 7" xfId="3"/>
    <cellStyle name="Normal 9" xfId="12"/>
    <cellStyle name="Normal_H11" xfId="13"/>
    <cellStyle name="Normal_Sheet1" xfId="7"/>
    <cellStyle name="Percent" xfId="2" builtinId="5"/>
    <cellStyle name="Percent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428625</xdr:colOff>
      <xdr:row>14</xdr:row>
      <xdr:rowOff>1371600</xdr:rowOff>
    </xdr:from>
    <xdr:ext cx="1080250" cy="335942"/>
    <mc:AlternateContent xmlns:mc="http://schemas.openxmlformats.org/markup-compatibility/2006" xmlns:a14="http://schemas.microsoft.com/office/drawing/2010/main">
      <mc:Choice Requires="a14">
        <xdr:sp macro="" textlink="">
          <xdr:nvSpPr>
            <xdr:cNvPr id="2" name="TextBox 1"/>
            <xdr:cNvSpPr txBox="1"/>
          </xdr:nvSpPr>
          <xdr:spPr>
            <a:xfrm>
              <a:off x="11232685700" y="5391150"/>
              <a:ext cx="1080250" cy="335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t">
              <a:noAutofit/>
            </a:bodyPr>
            <a:lstStyle/>
            <a:p>
              <a:pPr algn="r" rtl="1"/>
              <a14:m>
                <m:oMathPara xmlns:m="http://schemas.openxmlformats.org/officeDocument/2006/math">
                  <m:oMathParaPr>
                    <m:jc m:val="center"/>
                  </m:oMathParaPr>
                  <m:oMath xmlns:m="http://schemas.openxmlformats.org/officeDocument/2006/math">
                    <m:r>
                      <a:rPr lang="en-US" sz="700" b="0" i="1" baseline="0">
                        <a:solidFill>
                          <a:schemeClr val="tx1"/>
                        </a:solidFill>
                        <a:effectLst/>
                        <a:latin typeface="Cambria Math" panose="02040503050406030204" pitchFamily="18" charset="0"/>
                        <a:ea typeface="+mn-ea"/>
                        <a:cs typeface="+mn-cs"/>
                      </a:rPr>
                      <m:t>𝐻</m:t>
                    </m:r>
                    <m:r>
                      <a:rPr lang="en-US" sz="700" b="0" i="1" baseline="0">
                        <a:solidFill>
                          <a:schemeClr val="tx1"/>
                        </a:solidFill>
                        <a:effectLst/>
                        <a:latin typeface="Cambria Math" panose="02040503050406030204" pitchFamily="18" charset="0"/>
                        <a:ea typeface="+mn-ea"/>
                        <a:cs typeface="+mn-cs"/>
                      </a:rPr>
                      <m:t>=</m:t>
                    </m:r>
                    <m:nary>
                      <m:naryPr>
                        <m:chr m:val="∑"/>
                        <m:ctrlPr>
                          <a:rPr lang="en-US" sz="700" b="0" i="1" baseline="0">
                            <a:solidFill>
                              <a:schemeClr val="tx1"/>
                            </a:solidFill>
                            <a:effectLst/>
                            <a:latin typeface="Cambria Math" panose="02040503050406030204" pitchFamily="18" charset="0"/>
                            <a:ea typeface="+mn-ea"/>
                            <a:cs typeface="+mn-cs"/>
                          </a:rPr>
                        </m:ctrlPr>
                      </m:naryPr>
                      <m:sub>
                        <m:r>
                          <m:rPr>
                            <m:brk m:alnAt="23"/>
                          </m:rPr>
                          <a:rPr lang="en-US" sz="700" b="0" i="1" baseline="0">
                            <a:solidFill>
                              <a:schemeClr val="tx1"/>
                            </a:solidFill>
                            <a:effectLst/>
                            <a:latin typeface="Cambria Math" panose="02040503050406030204" pitchFamily="18" charset="0"/>
                            <a:ea typeface="+mn-ea"/>
                            <a:cs typeface="+mn-cs"/>
                          </a:rPr>
                          <m:t>𝑖</m:t>
                        </m:r>
                        <m:r>
                          <a:rPr lang="en-US" sz="700" b="0" i="1" baseline="0">
                            <a:solidFill>
                              <a:schemeClr val="tx1"/>
                            </a:solidFill>
                            <a:effectLst/>
                            <a:latin typeface="Cambria Math" panose="02040503050406030204" pitchFamily="18" charset="0"/>
                            <a:ea typeface="+mn-ea"/>
                            <a:cs typeface="+mn-cs"/>
                          </a:rPr>
                          <m:t>=</m:t>
                        </m:r>
                        <m:r>
                          <a:rPr lang="en-US" sz="700" b="0" i="1" baseline="0">
                            <a:solidFill>
                              <a:schemeClr val="tx1"/>
                            </a:solidFill>
                            <a:effectLst/>
                            <a:latin typeface="Cambria Math" panose="02040503050406030204" pitchFamily="18" charset="0"/>
                            <a:ea typeface="+mn-ea"/>
                            <a:cs typeface="+mn-cs"/>
                          </a:rPr>
                          <m:t>1</m:t>
                        </m:r>
                      </m:sub>
                      <m:sup>
                        <m:r>
                          <a:rPr lang="en-US" sz="700" b="0" i="1" baseline="0">
                            <a:solidFill>
                              <a:schemeClr val="tx1"/>
                            </a:solidFill>
                            <a:effectLst/>
                            <a:latin typeface="Cambria Math" panose="02040503050406030204" pitchFamily="18" charset="0"/>
                            <a:ea typeface="+mn-ea"/>
                            <a:cs typeface="+mn-cs"/>
                          </a:rPr>
                          <m:t>𝑛</m:t>
                        </m:r>
                      </m:sup>
                      <m:e>
                        <m:sSup>
                          <m:sSupPr>
                            <m:ctrlPr>
                              <a:rPr lang="en-US" sz="700" b="0" i="1" baseline="0">
                                <a:solidFill>
                                  <a:schemeClr val="tx1"/>
                                </a:solidFill>
                                <a:effectLst/>
                                <a:latin typeface="Cambria Math" panose="02040503050406030204" pitchFamily="18" charset="0"/>
                                <a:ea typeface="+mn-ea"/>
                                <a:cs typeface="+mn-cs"/>
                              </a:rPr>
                            </m:ctrlPr>
                          </m:sSupPr>
                          <m:e>
                            <m:r>
                              <a:rPr lang="en-US" sz="700" b="0" i="1" baseline="0">
                                <a:solidFill>
                                  <a:schemeClr val="tx1"/>
                                </a:solidFill>
                                <a:effectLst/>
                                <a:latin typeface="Cambria Math" panose="02040503050406030204" pitchFamily="18" charset="0"/>
                                <a:ea typeface="+mn-ea"/>
                                <a:cs typeface="+mn-cs"/>
                              </a:rPr>
                              <m:t>(</m:t>
                            </m:r>
                            <m:f>
                              <m:fPr>
                                <m:type m:val="noBar"/>
                                <m:ctrlPr>
                                  <a:rPr lang="en-US" sz="700" b="0" i="1" baseline="0">
                                    <a:solidFill>
                                      <a:schemeClr val="tx1"/>
                                    </a:solidFill>
                                    <a:effectLst/>
                                    <a:latin typeface="Cambria Math" panose="02040503050406030204" pitchFamily="18" charset="0"/>
                                    <a:ea typeface="+mn-ea"/>
                                    <a:cs typeface="+mn-cs"/>
                                  </a:rPr>
                                </m:ctrlPr>
                              </m:fPr>
                              <m:num>
                                <m:r>
                                  <a:rPr lang="en-US" sz="700" b="0" i="1" baseline="0">
                                    <a:solidFill>
                                      <a:schemeClr val="tx1"/>
                                    </a:solidFill>
                                    <a:effectLst/>
                                    <a:latin typeface="Cambria Math" panose="02040503050406030204" pitchFamily="18" charset="0"/>
                                    <a:ea typeface="+mn-ea"/>
                                    <a:cs typeface="+mn-cs"/>
                                  </a:rPr>
                                  <m:t>𝑦</m:t>
                                </m:r>
                                <m:r>
                                  <a:rPr lang="en-US" sz="700" b="0" i="1" baseline="-25000">
                                    <a:solidFill>
                                      <a:schemeClr val="tx1"/>
                                    </a:solidFill>
                                    <a:effectLst/>
                                    <a:latin typeface="Cambria Math" panose="02040503050406030204" pitchFamily="18" charset="0"/>
                                    <a:ea typeface="+mn-ea"/>
                                    <a:cs typeface="+mn-cs"/>
                                  </a:rPr>
                                  <m:t>𝑖</m:t>
                                </m:r>
                              </m:num>
                              <m:den>
                                <m:r>
                                  <a:rPr lang="en-US" sz="700" b="0" i="1" baseline="0">
                                    <a:solidFill>
                                      <a:schemeClr val="tx1"/>
                                    </a:solidFill>
                                    <a:effectLst/>
                                    <a:latin typeface="Cambria Math" panose="02040503050406030204" pitchFamily="18" charset="0"/>
                                    <a:ea typeface="+mn-ea"/>
                                    <a:cs typeface="+mn-cs"/>
                                  </a:rPr>
                                  <m:t>𝑦</m:t>
                                </m:r>
                              </m:den>
                            </m:f>
                            <m:r>
                              <a:rPr lang="en-US" sz="700" b="0" i="1" baseline="0">
                                <a:solidFill>
                                  <a:schemeClr val="tx1"/>
                                </a:solidFill>
                                <a:effectLst/>
                                <a:latin typeface="Cambria Math" panose="02040503050406030204" pitchFamily="18" charset="0"/>
                                <a:ea typeface="+mn-ea"/>
                                <a:cs typeface="+mn-cs"/>
                              </a:rPr>
                              <m:t>)</m:t>
                            </m:r>
                          </m:e>
                          <m:sup>
                            <m:r>
                              <a:rPr lang="en-US" sz="700" b="0" i="1" baseline="0">
                                <a:solidFill>
                                  <a:schemeClr val="tx1"/>
                                </a:solidFill>
                                <a:effectLst/>
                                <a:latin typeface="Cambria Math" panose="02040503050406030204" pitchFamily="18" charset="0"/>
                                <a:ea typeface="+mn-ea"/>
                                <a:cs typeface="+mn-cs"/>
                              </a:rPr>
                              <m:t>2</m:t>
                            </m:r>
                          </m:sup>
                        </m:sSup>
                      </m:e>
                    </m:nary>
                  </m:oMath>
                </m:oMathPara>
              </a14:m>
              <a:endParaRPr lang="he-IL" sz="700"/>
            </a:p>
          </xdr:txBody>
        </xdr:sp>
      </mc:Choice>
      <mc:Fallback xmlns="">
        <xdr:sp macro="" textlink="">
          <xdr:nvSpPr>
            <xdr:cNvPr id="2" name="TextBox 1"/>
            <xdr:cNvSpPr txBox="1"/>
          </xdr:nvSpPr>
          <xdr:spPr>
            <a:xfrm>
              <a:off x="11232685700" y="5391150"/>
              <a:ext cx="1080250" cy="335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1" anchor="t">
              <a:noAutofit/>
            </a:bodyPr>
            <a:lstStyle/>
            <a:p>
              <a:pPr algn="r" rtl="1"/>
              <a:r>
                <a:rPr lang="en-US" sz="700" b="0" i="0" baseline="0">
                  <a:solidFill>
                    <a:schemeClr val="tx1"/>
                  </a:solidFill>
                  <a:effectLst/>
                  <a:latin typeface="Cambria Math" panose="02040503050406030204" pitchFamily="18" charset="0"/>
                  <a:ea typeface="+mn-ea"/>
                  <a:cs typeface="+mn-cs"/>
                </a:rPr>
                <a:t>𝐻=∑_(𝑖=1)^𝑛▒〖(𝑦</a:t>
              </a:r>
              <a:r>
                <a:rPr lang="en-US" sz="700" b="0" i="0" baseline="-25000">
                  <a:solidFill>
                    <a:schemeClr val="tx1"/>
                  </a:solidFill>
                  <a:effectLst/>
                  <a:latin typeface="Cambria Math" panose="02040503050406030204" pitchFamily="18" charset="0"/>
                  <a:ea typeface="+mn-ea"/>
                  <a:cs typeface="+mn-cs"/>
                </a:rPr>
                <a:t>𝑖</a:t>
              </a:r>
              <a:r>
                <a:rPr lang="en-US" sz="700" b="0" i="0" baseline="0">
                  <a:solidFill>
                    <a:schemeClr val="tx1"/>
                  </a:solidFill>
                  <a:effectLst/>
                  <a:latin typeface="Cambria Math" panose="02040503050406030204" pitchFamily="18" charset="0"/>
                  <a:ea typeface="+mn-ea"/>
                  <a:cs typeface="+mn-cs"/>
                </a:rPr>
                <a:t>¦𝑦)〗^2 </a:t>
              </a:r>
              <a:endParaRPr lang="he-IL" sz="7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b07.AD/AppData/Local/Microsoft/Windows/INetCache/Content.Outlook/3HDAQ52G/&#1500;&#1493;&#1495;%20&#1508;&#1506;&#1512;&#1497;%20&#1512;&#1497;&#1489;&#1497;&#15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 עזר"/>
      <sheetName val="לוח"/>
      <sheetName val="calc"/>
      <sheetName val="key series יצירת"/>
      <sheetName val="מקרא DP"/>
      <sheetName val="FXLDATA"/>
    </sheetNames>
    <sheetDataSet>
      <sheetData sheetId="0" refreshError="1">
        <row r="1">
          <cell r="O1">
            <v>3</v>
          </cell>
          <cell r="P1" t="str">
            <v>מרץ</v>
          </cell>
        </row>
        <row r="2">
          <cell r="O2">
            <v>6</v>
          </cell>
          <cell r="P2" t="str">
            <v>יוני</v>
          </cell>
        </row>
        <row r="3">
          <cell r="O3">
            <v>9</v>
          </cell>
          <cell r="P3" t="str">
            <v>ספטמבר</v>
          </cell>
        </row>
        <row r="4">
          <cell r="O4">
            <v>12</v>
          </cell>
          <cell r="P4" t="str">
            <v>דצמבר</v>
          </cell>
        </row>
      </sheetData>
      <sheetData sheetId="1" refreshError="1"/>
      <sheetData sheetId="2" refreshError="1">
        <row r="1">
          <cell r="B1" t="str">
            <v>31/12/2023</v>
          </cell>
        </row>
        <row r="2">
          <cell r="B2" t="str">
            <v>הנכסים</v>
          </cell>
          <cell r="F2" t="str">
            <v>ההתחייבויות</v>
          </cell>
        </row>
        <row r="3">
          <cell r="B3" t="str">
            <v>היתרה השנתית הממוצעת (מיליוני ₪)</v>
          </cell>
          <cell r="C3" t="str">
            <v>הכנסות המימון</v>
          </cell>
          <cell r="D3" t="str">
            <v>שיעור ההכנסה</v>
          </cell>
        </row>
        <row r="4">
          <cell r="A4" t="str">
            <v>אשראי לציבור</v>
          </cell>
          <cell r="E4" t="str">
            <v>פיקדונות הציבור</v>
          </cell>
          <cell r="I4">
            <v>2.3975359632749553</v>
          </cell>
        </row>
        <row r="5">
          <cell r="A5" t="str">
            <v>פיקדונות בבנקים</v>
          </cell>
          <cell r="E5" t="str">
            <v>פיקדונות מבנקים</v>
          </cell>
          <cell r="I5">
            <v>0.38563880309106802</v>
          </cell>
        </row>
        <row r="6">
          <cell r="A6" t="str">
            <v>פיקדונות בבנקים מרכזיים</v>
          </cell>
          <cell r="E6" t="str">
            <v>פיקדונות מבנקים מרכזיים</v>
          </cell>
          <cell r="I6">
            <v>3.6867668718930382</v>
          </cell>
        </row>
        <row r="7">
          <cell r="A7" t="str">
            <v>אג"ח</v>
          </cell>
          <cell r="E7" t="str">
            <v>אג"ח</v>
          </cell>
          <cell r="I7">
            <v>-1.0012774857966615</v>
          </cell>
        </row>
        <row r="8">
          <cell r="A8" t="str">
            <v>נכסים אחרים1</v>
          </cell>
          <cell r="E8" t="str">
            <v>התחייבויות אחרות1</v>
          </cell>
          <cell r="I8">
            <v>-1.669956349795898</v>
          </cell>
        </row>
        <row r="9">
          <cell r="A9" t="str">
            <v>סך הנכסים נושאי הריבית</v>
          </cell>
          <cell r="E9" t="str">
            <v>סך ההתחייבויות נושאות הריבית</v>
          </cell>
          <cell r="I9">
            <v>0.72055563035514059</v>
          </cell>
        </row>
        <row r="12">
          <cell r="B12" t="str">
            <v>31/12/2022</v>
          </cell>
        </row>
        <row r="15">
          <cell r="E15" t="str">
            <v>פיקדונות הציבור</v>
          </cell>
          <cell r="I15">
            <v>3.0752970124095391</v>
          </cell>
        </row>
        <row r="16">
          <cell r="E16" t="str">
            <v>פיקדונות מבנקים</v>
          </cell>
          <cell r="I16">
            <v>0.59986236288128447</v>
          </cell>
        </row>
        <row r="17">
          <cell r="E17" t="str">
            <v>פיקדונות מבנקים מרכזיים</v>
          </cell>
          <cell r="I17">
            <v>1.1535714929761787</v>
          </cell>
        </row>
        <row r="18">
          <cell r="E18" t="str">
            <v>אג"ח</v>
          </cell>
          <cell r="I18">
            <v>-3.3382560801953405</v>
          </cell>
        </row>
        <row r="19">
          <cell r="E19" t="str">
            <v>התחייבויות אחרות1</v>
          </cell>
          <cell r="I19">
            <v>0.16590754538940988</v>
          </cell>
        </row>
        <row r="20">
          <cell r="E20" t="str">
            <v>סך ההתחייבויות נושאות הריבית</v>
          </cell>
          <cell r="I20">
            <v>1.7079985641256328</v>
          </cell>
        </row>
      </sheetData>
      <sheetData sheetId="3" refreshError="1"/>
      <sheetData sheetId="4" refreshError="1"/>
      <sheetData sheetId="5"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N21"/>
  <sheetViews>
    <sheetView rightToLeft="1" zoomScale="85" zoomScaleNormal="85" workbookViewId="0">
      <selection activeCell="S15" sqref="S15"/>
    </sheetView>
  </sheetViews>
  <sheetFormatPr defaultRowHeight="14.25" x14ac:dyDescent="0.2"/>
  <cols>
    <col min="11" max="11" width="1.375" customWidth="1"/>
  </cols>
  <sheetData>
    <row r="1" spans="1:14" ht="15" x14ac:dyDescent="0.25">
      <c r="A1" s="1"/>
      <c r="B1" s="322" t="s">
        <v>0</v>
      </c>
      <c r="C1" s="322"/>
      <c r="D1" s="322"/>
      <c r="E1" s="322"/>
      <c r="F1" s="322"/>
      <c r="G1" s="322"/>
      <c r="H1" s="322"/>
      <c r="I1" s="322"/>
      <c r="J1" s="322"/>
      <c r="K1" s="322"/>
      <c r="L1" s="322"/>
      <c r="M1" s="322"/>
      <c r="N1" s="322"/>
    </row>
    <row r="2" spans="1:14" ht="108" x14ac:dyDescent="0.25">
      <c r="A2" s="20"/>
      <c r="B2" s="109" t="s">
        <v>1</v>
      </c>
      <c r="C2" s="109" t="s">
        <v>2</v>
      </c>
      <c r="D2" s="109" t="s">
        <v>3</v>
      </c>
      <c r="E2" s="109" t="s">
        <v>4</v>
      </c>
      <c r="F2" s="109" t="s">
        <v>5</v>
      </c>
      <c r="G2" s="109" t="s">
        <v>6</v>
      </c>
      <c r="H2" s="109" t="s">
        <v>7</v>
      </c>
      <c r="I2" s="109" t="s">
        <v>8</v>
      </c>
      <c r="J2" s="109" t="s">
        <v>9</v>
      </c>
      <c r="K2" s="109"/>
      <c r="L2" s="109" t="s">
        <v>10</v>
      </c>
      <c r="M2" s="109" t="s">
        <v>11</v>
      </c>
      <c r="N2" s="109" t="s">
        <v>12</v>
      </c>
    </row>
    <row r="3" spans="1:14" ht="15" x14ac:dyDescent="0.25">
      <c r="A3" s="6" t="s">
        <v>13</v>
      </c>
      <c r="B3" s="257">
        <v>9.6548939778057843</v>
      </c>
      <c r="C3" s="257">
        <v>6.3388664613377337</v>
      </c>
      <c r="D3" s="258">
        <v>8.99</v>
      </c>
      <c r="E3" s="257">
        <v>66.971528441819288</v>
      </c>
      <c r="F3" s="259">
        <v>113</v>
      </c>
      <c r="G3" s="257">
        <v>4.3736124294092571</v>
      </c>
      <c r="H3" s="257">
        <v>79.25902720722668</v>
      </c>
      <c r="I3" s="257">
        <v>0.83459911420396937</v>
      </c>
      <c r="J3" s="257">
        <v>0.11038054265751181</v>
      </c>
      <c r="K3" s="257"/>
      <c r="L3" s="257">
        <v>0.20423929889175035</v>
      </c>
      <c r="M3" s="258">
        <v>0.91601473424939139</v>
      </c>
      <c r="N3" s="257">
        <v>0.69198652515587389</v>
      </c>
    </row>
    <row r="4" spans="1:14" ht="15" x14ac:dyDescent="0.25">
      <c r="A4" s="6" t="s">
        <v>14</v>
      </c>
      <c r="B4" s="257">
        <v>10.689842006411636</v>
      </c>
      <c r="C4" s="257">
        <v>6.5289193195320641</v>
      </c>
      <c r="D4" s="258">
        <v>8.06</v>
      </c>
      <c r="E4" s="257">
        <v>66.894785512919498</v>
      </c>
      <c r="F4" s="259">
        <v>138</v>
      </c>
      <c r="G4" s="257">
        <v>2.6125789855133918</v>
      </c>
      <c r="H4" s="257">
        <v>77.632863116905611</v>
      </c>
      <c r="I4" s="257">
        <v>0.80731352932397793</v>
      </c>
      <c r="J4" s="257">
        <v>9.7747379557233838E-2</v>
      </c>
      <c r="K4" s="257"/>
      <c r="L4" s="257">
        <v>0.20076679361102961</v>
      </c>
      <c r="M4" s="258">
        <v>0.8249666877546189</v>
      </c>
      <c r="N4" s="257">
        <v>0.82980821424310303</v>
      </c>
    </row>
    <row r="5" spans="1:14" ht="15" x14ac:dyDescent="0.25">
      <c r="A5" s="6" t="s">
        <v>15</v>
      </c>
      <c r="B5" s="257">
        <v>10.897343061266291</v>
      </c>
      <c r="C5" s="257">
        <v>6.6684916655154858</v>
      </c>
      <c r="D5" s="258">
        <v>8.7100000000000009</v>
      </c>
      <c r="E5" s="257">
        <v>65.088907612680131</v>
      </c>
      <c r="F5" s="259">
        <v>126</v>
      </c>
      <c r="G5" s="257">
        <v>3.5433999828205387</v>
      </c>
      <c r="H5" s="257">
        <v>77.058364291306347</v>
      </c>
      <c r="I5" s="257">
        <v>0.80836549218564979</v>
      </c>
      <c r="J5" s="257">
        <v>0.13643629094325022</v>
      </c>
      <c r="K5" s="257"/>
      <c r="L5" s="257">
        <v>0.19998385708615463</v>
      </c>
      <c r="M5" s="258">
        <v>0.71404730914638104</v>
      </c>
      <c r="N5" s="257">
        <v>0.91023886997522274</v>
      </c>
    </row>
    <row r="6" spans="1:14" ht="15" x14ac:dyDescent="0.25">
      <c r="A6" s="6" t="s">
        <v>16</v>
      </c>
      <c r="B6" s="257">
        <v>10.76582627902626</v>
      </c>
      <c r="C6" s="257">
        <v>6.7635469414909739</v>
      </c>
      <c r="D6" s="258">
        <v>8.52</v>
      </c>
      <c r="E6" s="257">
        <v>64.523475568577339</v>
      </c>
      <c r="F6" s="259">
        <v>129</v>
      </c>
      <c r="G6" s="257">
        <v>3.8114662193270643</v>
      </c>
      <c r="H6" s="257">
        <v>76.364612558277727</v>
      </c>
      <c r="I6" s="257">
        <v>0.83787786113668139</v>
      </c>
      <c r="J6" s="257">
        <v>0.22308271792854181</v>
      </c>
      <c r="K6" s="257"/>
      <c r="L6" s="257">
        <v>0.20073380683948125</v>
      </c>
      <c r="M6" s="258">
        <v>0.91449187580654556</v>
      </c>
      <c r="N6" s="257">
        <v>0.96656672665946453</v>
      </c>
    </row>
    <row r="7" spans="1:14" ht="15" x14ac:dyDescent="0.25">
      <c r="A7" s="6" t="s">
        <v>17</v>
      </c>
      <c r="B7" s="257">
        <v>11.156128429512535</v>
      </c>
      <c r="C7" s="257">
        <v>6.9052330647257421</v>
      </c>
      <c r="D7" s="258">
        <v>8.35</v>
      </c>
      <c r="E7" s="257">
        <v>61.537610460815998</v>
      </c>
      <c r="F7" s="259">
        <v>126</v>
      </c>
      <c r="G7" s="257">
        <v>4.2554970344590659</v>
      </c>
      <c r="H7" s="257">
        <v>75.279099497161837</v>
      </c>
      <c r="I7" s="257">
        <v>0.83869294370539971</v>
      </c>
      <c r="J7" s="257">
        <v>0.29456213989244551</v>
      </c>
      <c r="K7" s="257"/>
      <c r="L7" s="257">
        <v>0.20099150575610086</v>
      </c>
      <c r="M7" s="258">
        <v>0.57321824021956524</v>
      </c>
      <c r="N7" s="257">
        <v>0.68977377347393443</v>
      </c>
    </row>
    <row r="8" spans="1:14" ht="15" x14ac:dyDescent="0.25">
      <c r="A8" s="6" t="s">
        <v>18</v>
      </c>
      <c r="B8" s="257">
        <v>11.113265500385173</v>
      </c>
      <c r="C8" s="257">
        <v>6.2207446615627555</v>
      </c>
      <c r="D8" s="258">
        <v>6.23</v>
      </c>
      <c r="E8" s="257">
        <v>58.3048293960031</v>
      </c>
      <c r="F8" s="259">
        <v>137</v>
      </c>
      <c r="G8" s="257">
        <v>7.455697953003404</v>
      </c>
      <c r="H8" s="257">
        <v>81.304231087064025</v>
      </c>
      <c r="I8" s="257">
        <v>0.74539542172879947</v>
      </c>
      <c r="J8" s="257">
        <v>0.67829462409596442</v>
      </c>
      <c r="K8" s="257"/>
      <c r="L8" s="257">
        <v>0.20194834344630341</v>
      </c>
      <c r="M8" s="258">
        <v>0.6431869696952609</v>
      </c>
      <c r="N8" s="257">
        <v>0.90238078490259732</v>
      </c>
    </row>
    <row r="9" spans="1:14" ht="15" x14ac:dyDescent="0.25">
      <c r="A9" s="6" t="s">
        <v>19</v>
      </c>
      <c r="B9" s="257">
        <v>10.859666481022391</v>
      </c>
      <c r="C9" s="257">
        <v>5.8311575964594322</v>
      </c>
      <c r="D9" s="258">
        <v>13.87</v>
      </c>
      <c r="E9" s="257">
        <v>54.933963828306908</v>
      </c>
      <c r="F9" s="259">
        <v>125</v>
      </c>
      <c r="G9" s="257">
        <v>13.617586370099776</v>
      </c>
      <c r="H9" s="257">
        <v>82.768637433006958</v>
      </c>
      <c r="I9" s="257">
        <v>0.72856477251094875</v>
      </c>
      <c r="J9" s="257">
        <v>-0.25089119299757889</v>
      </c>
      <c r="K9" s="257"/>
      <c r="L9" s="257">
        <v>0.2075461178015317</v>
      </c>
      <c r="M9" s="258">
        <v>0.74741841643200002</v>
      </c>
      <c r="N9" s="257">
        <v>1.1591590559052392</v>
      </c>
    </row>
    <row r="10" spans="1:14" ht="15" x14ac:dyDescent="0.25">
      <c r="A10" s="6" t="s">
        <v>20</v>
      </c>
      <c r="B10" s="257">
        <v>10.859599108084032</v>
      </c>
      <c r="C10" s="257">
        <v>6.065237865444618</v>
      </c>
      <c r="D10" s="258">
        <v>16.45</v>
      </c>
      <c r="E10" s="257">
        <v>45.951673051077407</v>
      </c>
      <c r="F10" s="259">
        <v>133</v>
      </c>
      <c r="G10" s="257">
        <v>12.278754125440905</v>
      </c>
      <c r="H10" s="257">
        <v>83.345236387054797</v>
      </c>
      <c r="I10" s="257">
        <v>0.77005589479976788</v>
      </c>
      <c r="J10" s="257">
        <v>0.1046303178787143</v>
      </c>
      <c r="K10" s="260">
        <v>9</v>
      </c>
      <c r="L10" s="257">
        <v>0.213661415747602</v>
      </c>
      <c r="M10" s="258">
        <v>0.87901210349209535</v>
      </c>
      <c r="N10" s="257">
        <v>1.02</v>
      </c>
    </row>
    <row r="11" spans="1:14" ht="15" x14ac:dyDescent="0.25">
      <c r="A11" s="6" t="s">
        <v>21</v>
      </c>
      <c r="B11" s="257">
        <v>11.33</v>
      </c>
      <c r="C11" s="257">
        <v>6.4576486322661246</v>
      </c>
      <c r="D11" s="258">
        <v>15.6</v>
      </c>
      <c r="E11" s="257">
        <v>40.09590469427161</v>
      </c>
      <c r="F11" s="259">
        <v>137</v>
      </c>
      <c r="G11" s="257">
        <v>6.6261913470722522</v>
      </c>
      <c r="H11" s="257">
        <v>83.821199084592394</v>
      </c>
      <c r="I11" s="257">
        <v>0.78918413505852036</v>
      </c>
      <c r="J11" s="257">
        <v>0.50429048643971763</v>
      </c>
      <c r="K11" s="257"/>
      <c r="L11" s="257">
        <v>0.21465074061730458</v>
      </c>
      <c r="M11" s="258">
        <v>0.86539971710909513</v>
      </c>
      <c r="N11" s="257">
        <v>0.96</v>
      </c>
    </row>
    <row r="12" spans="1:14" ht="15" x14ac:dyDescent="0.25">
      <c r="A12" s="30" t="s">
        <v>22</v>
      </c>
      <c r="B12" s="20"/>
      <c r="C12" s="20"/>
      <c r="D12" s="20"/>
      <c r="E12" s="20"/>
      <c r="F12" s="20"/>
      <c r="G12" s="20"/>
      <c r="H12" s="20"/>
      <c r="I12" s="20"/>
      <c r="J12" s="20"/>
      <c r="K12" s="20"/>
      <c r="L12" s="20"/>
      <c r="M12" s="20"/>
      <c r="N12" s="20"/>
    </row>
    <row r="13" spans="1:14" ht="15" x14ac:dyDescent="0.25">
      <c r="A13" s="30" t="s">
        <v>23</v>
      </c>
      <c r="B13" s="20"/>
      <c r="C13" s="20"/>
      <c r="D13" s="20"/>
      <c r="E13" s="20"/>
      <c r="F13" s="20"/>
      <c r="G13" s="20"/>
      <c r="H13" s="20"/>
      <c r="I13" s="20"/>
      <c r="J13" s="20"/>
      <c r="K13" s="20"/>
      <c r="L13" s="20"/>
      <c r="M13" s="20"/>
      <c r="N13" s="20"/>
    </row>
    <row r="14" spans="1:14" ht="15" x14ac:dyDescent="0.25">
      <c r="A14" s="30" t="s">
        <v>24</v>
      </c>
      <c r="B14" s="20"/>
      <c r="C14" s="20"/>
      <c r="D14" s="20"/>
      <c r="E14" s="20"/>
      <c r="F14" s="20"/>
      <c r="G14" s="20"/>
      <c r="H14" s="20"/>
      <c r="I14" s="20"/>
      <c r="J14" s="20"/>
      <c r="K14" s="20"/>
      <c r="L14" s="20"/>
      <c r="M14" s="20"/>
      <c r="N14" s="20"/>
    </row>
    <row r="15" spans="1:14" ht="111.75" customHeight="1" x14ac:dyDescent="0.2">
      <c r="A15" s="323" t="s">
        <v>25</v>
      </c>
      <c r="B15" s="323"/>
      <c r="C15" s="323"/>
      <c r="D15" s="323"/>
      <c r="E15" s="323"/>
      <c r="F15" s="323"/>
      <c r="G15" s="323"/>
      <c r="H15" s="323"/>
      <c r="I15" s="323"/>
      <c r="J15" s="323"/>
      <c r="K15" s="323"/>
      <c r="L15" s="323"/>
      <c r="M15" s="323"/>
      <c r="N15" s="323"/>
    </row>
    <row r="16" spans="1:14" ht="15" x14ac:dyDescent="0.25">
      <c r="A16" s="30" t="s">
        <v>26</v>
      </c>
      <c r="B16" s="20"/>
      <c r="C16" s="20"/>
      <c r="D16" s="20"/>
      <c r="E16" s="20"/>
      <c r="F16" s="20"/>
      <c r="G16" s="20"/>
      <c r="H16" s="20"/>
      <c r="I16" s="20"/>
      <c r="J16" s="20"/>
      <c r="K16" s="20"/>
      <c r="L16" s="20"/>
      <c r="M16" s="20"/>
      <c r="N16" s="20"/>
    </row>
    <row r="17" spans="1:14" ht="15" x14ac:dyDescent="0.25">
      <c r="A17" s="30" t="s">
        <v>27</v>
      </c>
      <c r="B17" s="20"/>
      <c r="C17" s="20"/>
      <c r="D17" s="20"/>
      <c r="E17" s="20"/>
      <c r="F17" s="20"/>
      <c r="G17" s="20"/>
      <c r="H17" s="20"/>
      <c r="I17" s="20"/>
      <c r="J17" s="20"/>
      <c r="K17" s="20"/>
      <c r="L17" s="20"/>
      <c r="M17" s="20"/>
      <c r="N17" s="20"/>
    </row>
    <row r="18" spans="1:14" ht="15" x14ac:dyDescent="0.25">
      <c r="A18" s="30" t="s">
        <v>28</v>
      </c>
      <c r="B18" s="20"/>
      <c r="C18" s="20"/>
      <c r="D18" s="20"/>
      <c r="E18" s="20"/>
      <c r="F18" s="20"/>
      <c r="G18" s="20"/>
      <c r="H18" s="20"/>
      <c r="I18" s="20"/>
      <c r="J18" s="20"/>
      <c r="K18" s="20"/>
      <c r="L18" s="20"/>
      <c r="M18" s="20"/>
      <c r="N18" s="20"/>
    </row>
    <row r="19" spans="1:14" ht="15" x14ac:dyDescent="0.25">
      <c r="A19" s="30" t="s">
        <v>29</v>
      </c>
      <c r="B19" s="20"/>
      <c r="C19" s="20"/>
      <c r="D19" s="20"/>
      <c r="E19" s="20"/>
      <c r="F19" s="20"/>
      <c r="G19" s="20"/>
      <c r="H19" s="20"/>
      <c r="I19" s="20"/>
      <c r="J19" s="20"/>
      <c r="K19" s="20"/>
      <c r="L19" s="20"/>
      <c r="M19" s="20"/>
      <c r="N19" s="20"/>
    </row>
    <row r="20" spans="1:14" ht="15" x14ac:dyDescent="0.25">
      <c r="A20" s="30" t="s">
        <v>30</v>
      </c>
      <c r="B20" s="20"/>
      <c r="C20" s="20"/>
      <c r="D20" s="20"/>
      <c r="E20" s="20"/>
      <c r="F20" s="20"/>
      <c r="G20" s="20"/>
      <c r="H20" s="20"/>
      <c r="I20" s="20"/>
      <c r="J20" s="20"/>
      <c r="K20" s="20"/>
      <c r="L20" s="20"/>
      <c r="M20" s="20"/>
      <c r="N20" s="20"/>
    </row>
    <row r="21" spans="1:14" ht="15" x14ac:dyDescent="0.25">
      <c r="A21" s="20" t="s">
        <v>379</v>
      </c>
      <c r="B21" s="20"/>
      <c r="C21" s="20"/>
      <c r="D21" s="20"/>
      <c r="E21" s="20"/>
      <c r="F21" s="20"/>
      <c r="G21" s="20"/>
      <c r="H21" s="20"/>
      <c r="I21" s="20"/>
      <c r="J21" s="20"/>
      <c r="K21" s="20"/>
      <c r="L21" s="20"/>
      <c r="M21" s="20"/>
      <c r="N21" s="20"/>
    </row>
  </sheetData>
  <mergeCells count="2">
    <mergeCell ref="B1:N1"/>
    <mergeCell ref="A15:N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dimension ref="A1:M76"/>
  <sheetViews>
    <sheetView rightToLeft="1" zoomScale="40" zoomScaleNormal="40" workbookViewId="0">
      <selection activeCell="G25" sqref="G25"/>
    </sheetView>
  </sheetViews>
  <sheetFormatPr defaultRowHeight="13.5" x14ac:dyDescent="0.25"/>
  <cols>
    <col min="1" max="2" width="8.625" style="115" customWidth="1"/>
    <col min="3" max="3" width="1.5" style="115" customWidth="1"/>
    <col min="4" max="5" width="8.625" style="115" customWidth="1"/>
    <col min="6" max="6" width="1.5" style="115" customWidth="1"/>
    <col min="7" max="8" width="8.625" style="115" customWidth="1"/>
    <col min="9" max="9" width="1.5" style="115" customWidth="1"/>
    <col min="10" max="10" width="8.625" style="115" customWidth="1"/>
    <col min="11" max="16384" width="9" style="115"/>
  </cols>
  <sheetData>
    <row r="1" spans="1:13" ht="14.25" customHeight="1" x14ac:dyDescent="0.25">
      <c r="A1" s="360" t="s">
        <v>215</v>
      </c>
      <c r="B1" s="360"/>
      <c r="C1" s="360"/>
      <c r="D1" s="360"/>
      <c r="E1" s="360"/>
      <c r="F1" s="360"/>
      <c r="G1" s="360"/>
      <c r="H1" s="360"/>
      <c r="I1" s="360"/>
      <c r="J1" s="360"/>
      <c r="K1" s="360"/>
    </row>
    <row r="2" spans="1:13" ht="14.25" customHeight="1" x14ac:dyDescent="0.25">
      <c r="A2" s="360" t="s">
        <v>380</v>
      </c>
      <c r="B2" s="360"/>
      <c r="C2" s="360"/>
      <c r="D2" s="360"/>
      <c r="E2" s="360"/>
      <c r="F2" s="360"/>
      <c r="G2" s="360"/>
      <c r="H2" s="360"/>
      <c r="I2" s="360"/>
      <c r="J2" s="360"/>
      <c r="K2" s="360"/>
    </row>
    <row r="3" spans="1:13" ht="40.5" customHeight="1" x14ac:dyDescent="0.25">
      <c r="A3" s="116" t="s">
        <v>207</v>
      </c>
      <c r="B3" s="361" t="s">
        <v>216</v>
      </c>
      <c r="C3" s="116"/>
      <c r="D3" s="359" t="s">
        <v>217</v>
      </c>
      <c r="E3" s="359"/>
      <c r="F3" s="116"/>
      <c r="G3" s="359" t="s">
        <v>218</v>
      </c>
      <c r="H3" s="359"/>
      <c r="I3" s="116"/>
      <c r="J3" s="359" t="s">
        <v>219</v>
      </c>
      <c r="K3" s="359"/>
      <c r="L3" s="117"/>
      <c r="M3" s="117"/>
    </row>
    <row r="4" spans="1:13" ht="14.25" customHeight="1" x14ac:dyDescent="0.25">
      <c r="A4" s="118"/>
      <c r="B4" s="362"/>
      <c r="C4" s="118"/>
      <c r="D4" s="363" t="s">
        <v>141</v>
      </c>
      <c r="E4" s="363"/>
      <c r="F4" s="118"/>
      <c r="G4" s="363" t="s">
        <v>141</v>
      </c>
      <c r="H4" s="363"/>
      <c r="I4" s="118"/>
      <c r="J4" s="359" t="s">
        <v>141</v>
      </c>
      <c r="K4" s="359"/>
    </row>
    <row r="5" spans="1:13" ht="14.25" customHeight="1" x14ac:dyDescent="0.25">
      <c r="A5" s="116"/>
      <c r="B5" s="119"/>
      <c r="C5" s="116"/>
      <c r="D5" s="358" t="s">
        <v>49</v>
      </c>
      <c r="E5" s="358"/>
      <c r="F5" s="116"/>
      <c r="G5" s="358" t="s">
        <v>49</v>
      </c>
      <c r="H5" s="358"/>
      <c r="I5" s="116"/>
      <c r="J5" s="358" t="s">
        <v>49</v>
      </c>
      <c r="K5" s="358"/>
    </row>
    <row r="6" spans="1:13" ht="14.25" customHeight="1" x14ac:dyDescent="0.25">
      <c r="A6" s="116">
        <v>2004</v>
      </c>
      <c r="B6" s="120">
        <v>38170</v>
      </c>
      <c r="C6" s="121" t="s">
        <v>220</v>
      </c>
      <c r="D6" s="122">
        <v>7898</v>
      </c>
      <c r="E6" s="122">
        <v>206.91642651296829</v>
      </c>
      <c r="F6" s="121"/>
      <c r="G6" s="122">
        <v>3681</v>
      </c>
      <c r="H6" s="122">
        <v>96.436992402410269</v>
      </c>
      <c r="I6" s="121"/>
      <c r="J6" s="122">
        <v>11579</v>
      </c>
      <c r="K6" s="122">
        <v>303.3534189153786</v>
      </c>
    </row>
    <row r="7" spans="1:13" s="123" customFormat="1" ht="14.25" customHeight="1" x14ac:dyDescent="0.25">
      <c r="A7" s="116">
        <v>2005</v>
      </c>
      <c r="B7" s="120">
        <v>40029</v>
      </c>
      <c r="C7" s="121" t="s">
        <v>220</v>
      </c>
      <c r="D7" s="122">
        <v>8595</v>
      </c>
      <c r="E7" s="122">
        <v>214.71932848684705</v>
      </c>
      <c r="F7" s="121"/>
      <c r="G7" s="122">
        <v>4283</v>
      </c>
      <c r="H7" s="122">
        <v>106.9974268655225</v>
      </c>
      <c r="I7" s="121"/>
      <c r="J7" s="122">
        <v>12878</v>
      </c>
      <c r="K7" s="122">
        <v>321.71675535236955</v>
      </c>
    </row>
    <row r="8" spans="1:13" ht="14.25" customHeight="1" x14ac:dyDescent="0.25">
      <c r="A8" s="116">
        <v>2006</v>
      </c>
      <c r="B8" s="120">
        <v>42200</v>
      </c>
      <c r="C8" s="121" t="s">
        <v>220</v>
      </c>
      <c r="D8" s="122">
        <v>9561</v>
      </c>
      <c r="E8" s="122">
        <v>226.56398104265401</v>
      </c>
      <c r="F8" s="121"/>
      <c r="G8" s="122">
        <v>5354</v>
      </c>
      <c r="H8" s="122">
        <v>126.87203791469196</v>
      </c>
      <c r="I8" s="121"/>
      <c r="J8" s="122">
        <v>14915</v>
      </c>
      <c r="K8" s="122">
        <v>353.43601895734599</v>
      </c>
    </row>
    <row r="9" spans="1:13" s="123" customFormat="1" ht="14.25" customHeight="1" x14ac:dyDescent="0.25">
      <c r="A9" s="116">
        <v>2007</v>
      </c>
      <c r="B9" s="120">
        <v>44286</v>
      </c>
      <c r="C9" s="121" t="s">
        <v>220</v>
      </c>
      <c r="D9" s="122">
        <v>9798</v>
      </c>
      <c r="E9" s="122">
        <v>221.24373391139412</v>
      </c>
      <c r="F9" s="121"/>
      <c r="G9" s="122">
        <v>4718</v>
      </c>
      <c r="H9" s="122">
        <v>106.53479654969968</v>
      </c>
      <c r="I9" s="121"/>
      <c r="J9" s="122">
        <v>14516</v>
      </c>
      <c r="K9" s="122">
        <v>327.77853046109379</v>
      </c>
    </row>
    <row r="10" spans="1:13" s="123" customFormat="1" ht="14.25" customHeight="1" x14ac:dyDescent="0.25">
      <c r="A10" s="116">
        <v>2008</v>
      </c>
      <c r="B10" s="120">
        <v>46628</v>
      </c>
      <c r="C10" s="121" t="s">
        <v>220</v>
      </c>
      <c r="D10" s="122">
        <v>9015</v>
      </c>
      <c r="E10" s="122">
        <v>193.33876640645107</v>
      </c>
      <c r="F10" s="121"/>
      <c r="G10" s="122">
        <v>5705</v>
      </c>
      <c r="H10" s="122">
        <v>122.35137685510853</v>
      </c>
      <c r="I10" s="121"/>
      <c r="J10" s="122">
        <v>14720</v>
      </c>
      <c r="K10" s="122">
        <v>315.69014326155957</v>
      </c>
    </row>
    <row r="11" spans="1:13" ht="14.25" customHeight="1" x14ac:dyDescent="0.25">
      <c r="A11" s="116">
        <v>2009</v>
      </c>
      <c r="B11" s="120">
        <v>47097</v>
      </c>
      <c r="C11" s="121" t="s">
        <v>220</v>
      </c>
      <c r="D11" s="122">
        <v>9640</v>
      </c>
      <c r="E11" s="122">
        <v>204.68395014544453</v>
      </c>
      <c r="F11" s="121"/>
      <c r="G11" s="122">
        <v>4378</v>
      </c>
      <c r="H11" s="122">
        <v>92.957088561904158</v>
      </c>
      <c r="I11" s="121"/>
      <c r="J11" s="122">
        <v>14018</v>
      </c>
      <c r="K11" s="122">
        <v>297.64103870734863</v>
      </c>
    </row>
    <row r="12" spans="1:13" s="123" customFormat="1" ht="14.25" customHeight="1" x14ac:dyDescent="0.25">
      <c r="A12" s="116">
        <v>2010</v>
      </c>
      <c r="B12" s="120">
        <v>47818</v>
      </c>
      <c r="C12" s="121" t="s">
        <v>220</v>
      </c>
      <c r="D12" s="122">
        <v>10336</v>
      </c>
      <c r="E12" s="122">
        <v>216.15291312894726</v>
      </c>
      <c r="F12" s="121"/>
      <c r="G12" s="122">
        <v>5280</v>
      </c>
      <c r="H12" s="122">
        <v>110.41867079342508</v>
      </c>
      <c r="I12" s="121"/>
      <c r="J12" s="122">
        <v>15616</v>
      </c>
      <c r="K12" s="122">
        <v>326.57158392237233</v>
      </c>
    </row>
    <row r="13" spans="1:13" ht="12.75" customHeight="1" x14ac:dyDescent="0.25">
      <c r="A13" s="116">
        <v>2011</v>
      </c>
      <c r="B13" s="120">
        <v>48344</v>
      </c>
      <c r="C13" s="121" t="s">
        <v>220</v>
      </c>
      <c r="D13" s="122">
        <v>10717</v>
      </c>
      <c r="E13" s="122">
        <v>221.68211153400631</v>
      </c>
      <c r="F13" s="121"/>
      <c r="G13" s="122">
        <v>5814</v>
      </c>
      <c r="H13" s="122">
        <v>120.26311434717856</v>
      </c>
      <c r="I13" s="121"/>
      <c r="J13" s="122">
        <v>16531</v>
      </c>
      <c r="K13" s="122">
        <v>341.94522588118485</v>
      </c>
    </row>
    <row r="14" spans="1:13" ht="12.75" customHeight="1" x14ac:dyDescent="0.25">
      <c r="A14" s="116">
        <v>2012</v>
      </c>
      <c r="B14" s="120">
        <v>48010</v>
      </c>
      <c r="C14" s="121" t="s">
        <v>220</v>
      </c>
      <c r="D14" s="122">
        <v>10872</v>
      </c>
      <c r="E14" s="122">
        <v>226.45282232868152</v>
      </c>
      <c r="F14" s="121"/>
      <c r="G14" s="122">
        <v>6389</v>
      </c>
      <c r="H14" s="122">
        <v>133.07644240783171</v>
      </c>
      <c r="I14" s="121"/>
      <c r="J14" s="122">
        <v>17261</v>
      </c>
      <c r="K14" s="122">
        <v>359.5292647365132</v>
      </c>
    </row>
    <row r="15" spans="1:13" ht="12.75" customHeight="1" x14ac:dyDescent="0.25">
      <c r="A15" s="116">
        <v>2013</v>
      </c>
      <c r="B15" s="120">
        <v>47577</v>
      </c>
      <c r="C15" s="121" t="s">
        <v>220</v>
      </c>
      <c r="D15" s="122">
        <v>11336</v>
      </c>
      <c r="E15" s="122">
        <v>238.26638922168274</v>
      </c>
      <c r="F15" s="121"/>
      <c r="G15" s="122">
        <v>6363</v>
      </c>
      <c r="H15" s="122">
        <v>133.74109338545935</v>
      </c>
      <c r="I15" s="121"/>
      <c r="J15" s="122">
        <v>17699</v>
      </c>
      <c r="K15" s="122">
        <v>372.00748260714209</v>
      </c>
    </row>
    <row r="16" spans="1:13" ht="12.75" customHeight="1" x14ac:dyDescent="0.25">
      <c r="A16" s="116">
        <v>2014</v>
      </c>
      <c r="B16" s="120">
        <v>46889</v>
      </c>
      <c r="C16" s="121" t="s">
        <v>220</v>
      </c>
      <c r="D16" s="122">
        <v>11042</v>
      </c>
      <c r="E16" s="122">
        <v>235.49233295655696</v>
      </c>
      <c r="F16" s="121"/>
      <c r="G16" s="122">
        <v>7286</v>
      </c>
      <c r="H16" s="122">
        <v>155.3882573737977</v>
      </c>
      <c r="I16" s="121"/>
      <c r="J16" s="122">
        <v>18328</v>
      </c>
      <c r="K16" s="122">
        <v>390.88059033035466</v>
      </c>
    </row>
    <row r="17" spans="1:11" ht="12.75" customHeight="1" x14ac:dyDescent="0.25">
      <c r="A17" s="116">
        <v>2015</v>
      </c>
      <c r="B17" s="120">
        <v>45714</v>
      </c>
      <c r="C17" s="121" t="s">
        <v>220</v>
      </c>
      <c r="D17" s="122">
        <v>11506</v>
      </c>
      <c r="E17" s="122">
        <v>251.69532309576937</v>
      </c>
      <c r="F17" s="121"/>
      <c r="G17" s="122">
        <v>5941</v>
      </c>
      <c r="H17" s="122">
        <v>129.96018725117031</v>
      </c>
      <c r="I17" s="121"/>
      <c r="J17" s="122">
        <v>17447</v>
      </c>
      <c r="K17" s="122">
        <v>381.65551034693965</v>
      </c>
    </row>
    <row r="18" spans="1:11" ht="12.75" customHeight="1" x14ac:dyDescent="0.25">
      <c r="A18" s="116">
        <v>2016</v>
      </c>
      <c r="B18" s="120">
        <v>45810</v>
      </c>
      <c r="C18" s="121" t="s">
        <v>220</v>
      </c>
      <c r="D18" s="122">
        <v>11255</v>
      </c>
      <c r="E18" s="122">
        <v>245.68871425452957</v>
      </c>
      <c r="F18" s="121"/>
      <c r="G18" s="122">
        <v>5210.5999999999985</v>
      </c>
      <c r="H18" s="122">
        <v>113.74372407771226</v>
      </c>
      <c r="I18" s="121"/>
      <c r="J18" s="122">
        <v>16465.599999999999</v>
      </c>
      <c r="K18" s="122">
        <v>359.43243833224182</v>
      </c>
    </row>
    <row r="19" spans="1:11" ht="12.75" customHeight="1" x14ac:dyDescent="0.25">
      <c r="A19" s="116">
        <v>2017</v>
      </c>
      <c r="B19" s="120">
        <v>43138</v>
      </c>
      <c r="C19" s="121" t="s">
        <v>220</v>
      </c>
      <c r="D19" s="122">
        <v>11243.6</v>
      </c>
      <c r="E19" s="122">
        <v>260.64258890073717</v>
      </c>
      <c r="F19" s="121"/>
      <c r="G19" s="122">
        <v>5282.6</v>
      </c>
      <c r="H19" s="122">
        <v>122.45815754091521</v>
      </c>
      <c r="I19" s="121"/>
      <c r="J19" s="122">
        <v>16526.2</v>
      </c>
      <c r="K19" s="122">
        <v>383.10074644165235</v>
      </c>
    </row>
    <row r="20" spans="1:11" ht="12.75" customHeight="1" x14ac:dyDescent="0.25">
      <c r="A20" s="116">
        <v>2018</v>
      </c>
      <c r="B20" s="120">
        <v>40866</v>
      </c>
      <c r="C20" s="121" t="s">
        <v>220</v>
      </c>
      <c r="D20" s="122">
        <v>11473.800000000001</v>
      </c>
      <c r="E20" s="122">
        <v>280.76640728233741</v>
      </c>
      <c r="F20" s="121"/>
      <c r="G20" s="122">
        <v>4928.3999999999996</v>
      </c>
      <c r="H20" s="122">
        <v>120.59903097929818</v>
      </c>
      <c r="I20" s="121"/>
      <c r="J20" s="122">
        <v>16402.2</v>
      </c>
      <c r="K20" s="122">
        <v>401.36543826163563</v>
      </c>
    </row>
    <row r="21" spans="1:11" s="123" customFormat="1" ht="12.75" customHeight="1" x14ac:dyDescent="0.25">
      <c r="A21" s="116">
        <v>2019</v>
      </c>
      <c r="B21" s="120">
        <v>39793</v>
      </c>
      <c r="C21" s="121" t="s">
        <v>220</v>
      </c>
      <c r="D21" s="122">
        <v>11037</v>
      </c>
      <c r="E21" s="122">
        <v>277.36033975824893</v>
      </c>
      <c r="F21" s="121"/>
      <c r="G21" s="122">
        <v>5081.3000000000011</v>
      </c>
      <c r="H21" s="122">
        <v>127.69331289422767</v>
      </c>
      <c r="I21" s="121"/>
      <c r="J21" s="122">
        <v>16118.300000000001</v>
      </c>
      <c r="K21" s="122">
        <v>405.05365265247661</v>
      </c>
    </row>
    <row r="22" spans="1:11" s="123" customFormat="1" ht="12.75" customHeight="1" x14ac:dyDescent="0.25">
      <c r="A22" s="116">
        <v>2020</v>
      </c>
      <c r="B22" s="120">
        <v>37696</v>
      </c>
      <c r="C22" s="121" t="s">
        <v>220</v>
      </c>
      <c r="D22" s="122">
        <v>10124.4</v>
      </c>
      <c r="E22" s="122">
        <v>268.58022071307295</v>
      </c>
      <c r="F22" s="121"/>
      <c r="G22" s="122">
        <v>5056.1000000000004</v>
      </c>
      <c r="H22" s="122">
        <v>134.12828947368422</v>
      </c>
      <c r="I22" s="121"/>
      <c r="J22" s="122">
        <v>15180.5</v>
      </c>
      <c r="K22" s="122">
        <v>402.70851018675722</v>
      </c>
    </row>
    <row r="23" spans="1:11" s="123" customFormat="1" ht="12.75" customHeight="1" x14ac:dyDescent="0.25">
      <c r="A23" s="116">
        <v>2021</v>
      </c>
      <c r="B23" s="120">
        <v>37107</v>
      </c>
      <c r="C23" s="121" t="s">
        <v>220</v>
      </c>
      <c r="D23" s="122">
        <v>11974.041000000001</v>
      </c>
      <c r="E23" s="122">
        <v>322.68954644676211</v>
      </c>
      <c r="F23" s="121"/>
      <c r="G23" s="122">
        <v>5474.6009999999987</v>
      </c>
      <c r="H23" s="122">
        <v>147.53553237933539</v>
      </c>
      <c r="I23" s="121"/>
      <c r="J23" s="122">
        <v>17448.642</v>
      </c>
      <c r="K23" s="122">
        <v>470.2250788260975</v>
      </c>
    </row>
    <row r="24" spans="1:11" ht="12.75" customHeight="1" x14ac:dyDescent="0.25">
      <c r="A24" s="116">
        <v>2022</v>
      </c>
      <c r="B24" s="120">
        <v>37115</v>
      </c>
      <c r="C24" s="121" t="s">
        <v>220</v>
      </c>
      <c r="D24" s="122">
        <v>12491.936</v>
      </c>
      <c r="E24" s="122">
        <v>336.57378418429209</v>
      </c>
      <c r="F24" s="121"/>
      <c r="G24" s="122">
        <v>5444.5409999999993</v>
      </c>
      <c r="H24" s="122">
        <v>146.69381651623331</v>
      </c>
      <c r="I24" s="121"/>
      <c r="J24" s="122">
        <v>17936.476999999999</v>
      </c>
      <c r="K24" s="122">
        <v>483.26760070052541</v>
      </c>
    </row>
    <row r="25" spans="1:11" s="123" customFormat="1" ht="12.75" customHeight="1" x14ac:dyDescent="0.25">
      <c r="A25" s="124">
        <v>2023</v>
      </c>
      <c r="B25" s="125">
        <v>36785</v>
      </c>
      <c r="C25" s="126" t="s">
        <v>220</v>
      </c>
      <c r="D25" s="127">
        <v>11955.7</v>
      </c>
      <c r="E25" s="127">
        <v>325.01563137148298</v>
      </c>
      <c r="F25" s="126"/>
      <c r="G25" s="127">
        <v>5806.446780000002</v>
      </c>
      <c r="H25" s="127">
        <v>157.84822019845052</v>
      </c>
      <c r="I25" s="126"/>
      <c r="J25" s="127">
        <v>17762.146780000003</v>
      </c>
      <c r="K25" s="127">
        <v>482.86385156993344</v>
      </c>
    </row>
    <row r="26" spans="1:11" s="123" customFormat="1" ht="12.75" customHeight="1" x14ac:dyDescent="0.25">
      <c r="A26" s="359" t="s">
        <v>221</v>
      </c>
      <c r="B26" s="359"/>
      <c r="C26" s="359"/>
      <c r="D26" s="359"/>
      <c r="E26" s="359"/>
      <c r="F26" s="359"/>
      <c r="G26" s="359"/>
      <c r="H26" s="359"/>
      <c r="I26" s="359"/>
      <c r="J26" s="359"/>
      <c r="K26" s="359"/>
    </row>
    <row r="27" spans="1:11" ht="12.75" customHeight="1" x14ac:dyDescent="0.25">
      <c r="A27" s="116">
        <v>2005</v>
      </c>
      <c r="B27" s="128">
        <v>4.8703170028818521</v>
      </c>
      <c r="C27" s="129"/>
      <c r="D27" s="130">
        <v>8.8250189921499143</v>
      </c>
      <c r="E27" s="130">
        <v>3.7710403689915406</v>
      </c>
      <c r="F27" s="129"/>
      <c r="G27" s="130">
        <v>16.354251562075529</v>
      </c>
      <c r="H27" s="130">
        <v>10.950605364221522</v>
      </c>
      <c r="I27" s="129"/>
      <c r="J27" s="130">
        <v>11.218585370066503</v>
      </c>
      <c r="K27" s="130">
        <v>6.0534463407888817</v>
      </c>
    </row>
    <row r="28" spans="1:11" ht="12.75" customHeight="1" x14ac:dyDescent="0.25">
      <c r="A28" s="116">
        <v>2006</v>
      </c>
      <c r="B28" s="128">
        <v>5.4235679132628833</v>
      </c>
      <c r="C28" s="129"/>
      <c r="D28" s="130">
        <v>11.239092495636992</v>
      </c>
      <c r="E28" s="130">
        <v>5.516342026252441</v>
      </c>
      <c r="F28" s="129"/>
      <c r="G28" s="130">
        <v>25.005837030119071</v>
      </c>
      <c r="H28" s="130">
        <v>18.574849537408468</v>
      </c>
      <c r="I28" s="129"/>
      <c r="J28" s="130">
        <v>15.817673551793753</v>
      </c>
      <c r="K28" s="130">
        <v>9.859375701534411</v>
      </c>
    </row>
    <row r="29" spans="1:11" ht="12.75" customHeight="1" x14ac:dyDescent="0.25">
      <c r="A29" s="116">
        <v>2007</v>
      </c>
      <c r="B29" s="128">
        <v>4.9431279620853141</v>
      </c>
      <c r="C29" s="129"/>
      <c r="D29" s="130">
        <v>2.4788202070913146</v>
      </c>
      <c r="E29" s="130">
        <v>-2.3482316592319585</v>
      </c>
      <c r="F29" s="129"/>
      <c r="G29" s="130">
        <v>-11.878968995143813</v>
      </c>
      <c r="H29" s="130">
        <v>-16.029727037778752</v>
      </c>
      <c r="I29" s="129"/>
      <c r="J29" s="130">
        <v>-2.6751592356687892</v>
      </c>
      <c r="K29" s="130">
        <v>-7.2594436107398135</v>
      </c>
    </row>
    <row r="30" spans="1:11" ht="12.75" customHeight="1" x14ac:dyDescent="0.25">
      <c r="A30" s="116">
        <v>2008</v>
      </c>
      <c r="B30" s="128">
        <v>5.2883529783678718</v>
      </c>
      <c r="C30" s="129"/>
      <c r="D30" s="130">
        <v>-7.9914268218003626</v>
      </c>
      <c r="E30" s="130">
        <v>-12.612771901652453</v>
      </c>
      <c r="F30" s="129"/>
      <c r="G30" s="130">
        <v>20.919881305637979</v>
      </c>
      <c r="H30" s="130">
        <v>14.846398376543801</v>
      </c>
      <c r="I30" s="129"/>
      <c r="J30" s="130">
        <v>1.4053458252962336</v>
      </c>
      <c r="K30" s="130">
        <v>-3.6879740666752037</v>
      </c>
    </row>
    <row r="31" spans="1:11" ht="12.75" customHeight="1" x14ac:dyDescent="0.25">
      <c r="A31" s="116">
        <v>2009</v>
      </c>
      <c r="B31" s="128">
        <v>1.0058334048211437</v>
      </c>
      <c r="C31" s="129"/>
      <c r="D31" s="130">
        <v>6.9328896283971098</v>
      </c>
      <c r="E31" s="130">
        <v>5.868033581606058</v>
      </c>
      <c r="F31" s="129"/>
      <c r="G31" s="130">
        <v>-23.260297984224366</v>
      </c>
      <c r="H31" s="130">
        <v>-24.024485092647385</v>
      </c>
      <c r="I31" s="129"/>
      <c r="J31" s="130">
        <v>-4.7690217391304301</v>
      </c>
      <c r="K31" s="130">
        <v>-5.7173481464249161</v>
      </c>
    </row>
    <row r="32" spans="1:11" s="123" customFormat="1" ht="12.75" customHeight="1" x14ac:dyDescent="0.25">
      <c r="A32" s="116">
        <v>2010</v>
      </c>
      <c r="B32" s="128">
        <v>1.5308830711085575</v>
      </c>
      <c r="C32" s="129"/>
      <c r="D32" s="130">
        <v>7.2199170124481293</v>
      </c>
      <c r="E32" s="130">
        <v>5.6032546642533987</v>
      </c>
      <c r="F32" s="129"/>
      <c r="G32" s="130">
        <v>20.603015075376874</v>
      </c>
      <c r="H32" s="130">
        <v>18.784562319733688</v>
      </c>
      <c r="I32" s="129"/>
      <c r="J32" s="130">
        <v>11.399629048366378</v>
      </c>
      <c r="K32" s="130">
        <v>9.7199449849619803</v>
      </c>
    </row>
    <row r="33" spans="1:11" ht="12.75" customHeight="1" x14ac:dyDescent="0.25">
      <c r="A33" s="116">
        <v>2011</v>
      </c>
      <c r="B33" s="128">
        <v>1.1000041825254048</v>
      </c>
      <c r="C33" s="129"/>
      <c r="D33" s="130">
        <v>3.6861455108359031</v>
      </c>
      <c r="E33" s="130">
        <v>2.5580031862723729</v>
      </c>
      <c r="F33" s="129"/>
      <c r="G33" s="130">
        <v>10.113636363636358</v>
      </c>
      <c r="H33" s="130">
        <v>8.9155606411625676</v>
      </c>
      <c r="I33" s="129"/>
      <c r="J33" s="130">
        <v>5.859375</v>
      </c>
      <c r="K33" s="130">
        <v>4.7075871617987763</v>
      </c>
    </row>
    <row r="34" spans="1:11" s="123" customFormat="1" ht="12.75" customHeight="1" x14ac:dyDescent="0.25">
      <c r="A34" s="116">
        <v>2012</v>
      </c>
      <c r="B34" s="128">
        <v>-0.69088201224557499</v>
      </c>
      <c r="C34" s="129"/>
      <c r="D34" s="130">
        <v>1.4463002705981109</v>
      </c>
      <c r="E34" s="130">
        <v>2.1520504120348782</v>
      </c>
      <c r="F34" s="129"/>
      <c r="G34" s="130">
        <v>9.8899208806329639</v>
      </c>
      <c r="H34" s="130">
        <v>10.654412311046023</v>
      </c>
      <c r="I34" s="129"/>
      <c r="J34" s="130">
        <v>4.4159457988022455</v>
      </c>
      <c r="K34" s="130">
        <v>5.1423554196478927</v>
      </c>
    </row>
    <row r="35" spans="1:11" ht="12.75" customHeight="1" x14ac:dyDescent="0.25">
      <c r="A35" s="116">
        <v>2013</v>
      </c>
      <c r="B35" s="128">
        <v>-0.9018954384503175</v>
      </c>
      <c r="C35" s="129"/>
      <c r="D35" s="130">
        <v>4.2678440029433329</v>
      </c>
      <c r="E35" s="130">
        <v>5.2167894272717952</v>
      </c>
      <c r="F35" s="129"/>
      <c r="G35" s="130">
        <v>-0.40694944435748504</v>
      </c>
      <c r="H35" s="130">
        <v>0.49945051550952524</v>
      </c>
      <c r="I35" s="129"/>
      <c r="J35" s="130">
        <v>2.5375123109900866</v>
      </c>
      <c r="K35" s="130">
        <v>3.4707099239261519</v>
      </c>
    </row>
    <row r="36" spans="1:11" s="123" customFormat="1" ht="12.75" customHeight="1" x14ac:dyDescent="0.25">
      <c r="A36" s="116">
        <v>2014</v>
      </c>
      <c r="B36" s="128">
        <v>-1.4460768858902462</v>
      </c>
      <c r="C36" s="129"/>
      <c r="D36" s="130">
        <v>-2.5935074100211675</v>
      </c>
      <c r="E36" s="130">
        <v>-1.1642667160011388</v>
      </c>
      <c r="F36" s="129"/>
      <c r="G36" s="130">
        <v>14.505736287914495</v>
      </c>
      <c r="H36" s="130">
        <v>16.185873347056013</v>
      </c>
      <c r="I36" s="129"/>
      <c r="J36" s="130">
        <v>3.5538731001751422</v>
      </c>
      <c r="K36" s="130">
        <v>5.0733140072731997</v>
      </c>
    </row>
    <row r="37" spans="1:11" s="123" customFormat="1" ht="12.75" customHeight="1" x14ac:dyDescent="0.25">
      <c r="A37" s="116">
        <v>2015</v>
      </c>
      <c r="B37" s="128">
        <v>-2.5059182324212448</v>
      </c>
      <c r="C37" s="129"/>
      <c r="D37" s="130">
        <v>4.2021372939684776</v>
      </c>
      <c r="E37" s="130">
        <v>6.8804745937106615</v>
      </c>
      <c r="F37" s="129"/>
      <c r="G37" s="130">
        <v>-18.460060389788634</v>
      </c>
      <c r="H37" s="130">
        <v>-16.364216030467681</v>
      </c>
      <c r="I37" s="129"/>
      <c r="J37" s="130">
        <v>-4.8068529026625946</v>
      </c>
      <c r="K37" s="130">
        <v>-2.3600762513222739</v>
      </c>
    </row>
    <row r="38" spans="1:11" ht="12.75" customHeight="1" x14ac:dyDescent="0.25">
      <c r="A38" s="116">
        <v>2016</v>
      </c>
      <c r="B38" s="128">
        <v>0.2100013125082123</v>
      </c>
      <c r="C38" s="129"/>
      <c r="D38" s="130">
        <v>-2.1814705371110743</v>
      </c>
      <c r="E38" s="130">
        <v>-2.3864602517680855</v>
      </c>
      <c r="F38" s="129"/>
      <c r="G38" s="130">
        <v>-12.294226561185006</v>
      </c>
      <c r="H38" s="130">
        <v>-12.478023859812515</v>
      </c>
      <c r="I38" s="129"/>
      <c r="J38" s="130">
        <v>-5.6250358227775692</v>
      </c>
      <c r="K38" s="130">
        <v>-5.8228091596257077</v>
      </c>
    </row>
    <row r="39" spans="1:11" ht="12.75" customHeight="1" x14ac:dyDescent="0.25">
      <c r="A39" s="116">
        <v>2017</v>
      </c>
      <c r="B39" s="128">
        <v>-5.8327876009604873</v>
      </c>
      <c r="C39" s="129"/>
      <c r="D39" s="130">
        <v>-0.10128831630386026</v>
      </c>
      <c r="E39" s="130">
        <v>6.0865126392071867</v>
      </c>
      <c r="F39" s="129"/>
      <c r="G39" s="130">
        <v>1.3817986412313799</v>
      </c>
      <c r="H39" s="130">
        <v>7.6614631126804555</v>
      </c>
      <c r="I39" s="129"/>
      <c r="J39" s="130">
        <v>0.36804003498203119</v>
      </c>
      <c r="K39" s="130">
        <v>6.5849115397683455</v>
      </c>
    </row>
    <row r="40" spans="1:11" s="123" customFormat="1" ht="12.75" customHeight="1" x14ac:dyDescent="0.25">
      <c r="A40" s="116">
        <v>2018</v>
      </c>
      <c r="B40" s="128">
        <v>-5.2668181185961283</v>
      </c>
      <c r="C40" s="129"/>
      <c r="D40" s="130">
        <v>2.0473869579138437</v>
      </c>
      <c r="E40" s="130">
        <v>7.7208481033251841</v>
      </c>
      <c r="F40" s="129"/>
      <c r="G40" s="130">
        <v>-6.7050316132207799</v>
      </c>
      <c r="H40" s="130">
        <v>-1.5181728999930977</v>
      </c>
      <c r="I40" s="129"/>
      <c r="J40" s="130">
        <v>-0.75032372838280681</v>
      </c>
      <c r="K40" s="130">
        <v>4.7675949445755261</v>
      </c>
    </row>
    <row r="41" spans="1:11" s="123" customFormat="1" ht="12.75" customHeight="1" x14ac:dyDescent="0.25">
      <c r="A41" s="116">
        <v>2019</v>
      </c>
      <c r="B41" s="128">
        <v>-2.6256545783781116</v>
      </c>
      <c r="C41" s="129"/>
      <c r="D41" s="130">
        <v>-3.8069340584636402</v>
      </c>
      <c r="E41" s="130">
        <v>-1.2131321396520733</v>
      </c>
      <c r="F41" s="129"/>
      <c r="G41" s="130">
        <v>3.1024267510754377</v>
      </c>
      <c r="H41" s="130">
        <v>5.8825364161900096</v>
      </c>
      <c r="I41" s="129"/>
      <c r="J41" s="130">
        <v>-1.7308653717184264</v>
      </c>
      <c r="K41" s="130">
        <v>0.91891678735844806</v>
      </c>
    </row>
    <row r="42" spans="1:11" s="123" customFormat="1" ht="12.75" customHeight="1" x14ac:dyDescent="0.25">
      <c r="A42" s="116">
        <v>2020</v>
      </c>
      <c r="B42" s="128">
        <v>-5.269771065262729</v>
      </c>
      <c r="C42" s="129"/>
      <c r="D42" s="130">
        <v>-8.2685512367491221</v>
      </c>
      <c r="E42" s="130">
        <v>-3.1656000467943035</v>
      </c>
      <c r="F42" s="129"/>
      <c r="G42" s="130">
        <v>-0.49593607934979023</v>
      </c>
      <c r="H42" s="130">
        <v>5.0393998194618428</v>
      </c>
      <c r="I42" s="129"/>
      <c r="J42" s="130">
        <v>-5.8182314512076445</v>
      </c>
      <c r="K42" s="130">
        <v>-0.5789708228434276</v>
      </c>
    </row>
    <row r="43" spans="1:11" ht="12.75" customHeight="1" x14ac:dyDescent="0.25">
      <c r="A43" s="116">
        <v>2021</v>
      </c>
      <c r="B43" s="128">
        <v>-1.5625</v>
      </c>
      <c r="C43" s="129"/>
      <c r="D43" s="130">
        <v>18.269141875074091</v>
      </c>
      <c r="E43" s="130">
        <v>20.146429841345139</v>
      </c>
      <c r="F43" s="129"/>
      <c r="G43" s="130">
        <v>8.2771503728169549</v>
      </c>
      <c r="H43" s="130">
        <v>9.9958352993696042</v>
      </c>
      <c r="I43" s="129"/>
      <c r="J43" s="130">
        <v>14.941154770923216</v>
      </c>
      <c r="K43" s="130">
        <v>16.76561754506487</v>
      </c>
    </row>
    <row r="44" spans="1:11" ht="12.75" customHeight="1" x14ac:dyDescent="0.25">
      <c r="A44" s="116">
        <v>2022</v>
      </c>
      <c r="B44" s="128">
        <v>2.1559274530402739E-2</v>
      </c>
      <c r="C44" s="129"/>
      <c r="D44" s="130">
        <v>4.3251480431710343</v>
      </c>
      <c r="E44" s="130">
        <v>4.3026611461120412</v>
      </c>
      <c r="F44" s="129"/>
      <c r="G44" s="130">
        <v>-0.54908111111657831</v>
      </c>
      <c r="H44" s="130">
        <v>-0.57051738623744574</v>
      </c>
      <c r="I44" s="129"/>
      <c r="J44" s="130">
        <v>2.7958336241869164</v>
      </c>
      <c r="K44" s="130">
        <v>2.7736763651543539</v>
      </c>
    </row>
    <row r="45" spans="1:11" ht="12.75" customHeight="1" x14ac:dyDescent="0.25">
      <c r="A45" s="116">
        <v>2023</v>
      </c>
      <c r="B45" s="128">
        <v>-0.88912838475010414</v>
      </c>
      <c r="C45" s="129"/>
      <c r="D45" s="130">
        <v>-4.2926572790638602</v>
      </c>
      <c r="E45" s="130">
        <v>-3.4340621153311268</v>
      </c>
      <c r="F45" s="129"/>
      <c r="G45" s="130">
        <v>6.6471311355723595</v>
      </c>
      <c r="H45" s="130">
        <v>7.6038676660804327</v>
      </c>
      <c r="I45" s="129"/>
      <c r="J45" s="130">
        <v>-0.97193122149904498</v>
      </c>
      <c r="K45" s="130">
        <v>-8.3545664970441358E-2</v>
      </c>
    </row>
    <row r="46" spans="1:11" ht="45.75" customHeight="1" x14ac:dyDescent="0.25">
      <c r="A46" s="357" t="s">
        <v>222</v>
      </c>
      <c r="B46" s="357"/>
      <c r="C46" s="357"/>
      <c r="D46" s="357"/>
      <c r="E46" s="357"/>
      <c r="F46" s="357"/>
      <c r="G46" s="357"/>
      <c r="H46" s="357"/>
      <c r="I46" s="357"/>
      <c r="J46" s="357"/>
      <c r="K46" s="357"/>
    </row>
    <row r="47" spans="1:11" ht="12.75" customHeight="1" x14ac:dyDescent="0.25">
      <c r="A47" s="357" t="s">
        <v>223</v>
      </c>
      <c r="B47" s="357"/>
      <c r="C47" s="357"/>
      <c r="D47" s="357"/>
      <c r="E47" s="357"/>
      <c r="F47" s="357"/>
      <c r="G47" s="357"/>
      <c r="H47" s="357"/>
      <c r="I47" s="357"/>
      <c r="J47" s="357"/>
      <c r="K47" s="357"/>
    </row>
    <row r="48" spans="1:11" ht="29.25" customHeight="1" x14ac:dyDescent="0.25">
      <c r="A48" s="357" t="s">
        <v>224</v>
      </c>
      <c r="B48" s="357"/>
      <c r="C48" s="357"/>
      <c r="D48" s="357"/>
      <c r="E48" s="357"/>
      <c r="F48" s="357"/>
      <c r="G48" s="357"/>
      <c r="H48" s="357"/>
      <c r="I48" s="357"/>
      <c r="J48" s="357"/>
      <c r="K48" s="357"/>
    </row>
    <row r="49" spans="1:11" ht="30.75" customHeight="1" x14ac:dyDescent="0.25">
      <c r="A49" s="357" t="s">
        <v>225</v>
      </c>
      <c r="B49" s="357"/>
      <c r="C49" s="357"/>
      <c r="D49" s="357"/>
      <c r="E49" s="357"/>
      <c r="F49" s="357"/>
      <c r="G49" s="357"/>
      <c r="H49" s="357"/>
      <c r="I49" s="357"/>
      <c r="J49" s="357"/>
      <c r="K49" s="357"/>
    </row>
    <row r="50" spans="1:11" ht="15" customHeight="1" x14ac:dyDescent="0.25">
      <c r="A50" s="357" t="s">
        <v>127</v>
      </c>
      <c r="B50" s="357"/>
      <c r="C50" s="357"/>
      <c r="D50" s="357"/>
      <c r="E50" s="357"/>
      <c r="F50" s="357"/>
      <c r="G50" s="357"/>
      <c r="H50" s="357"/>
      <c r="I50" s="357"/>
      <c r="J50" s="357"/>
      <c r="K50" s="357"/>
    </row>
    <row r="51" spans="1:11" x14ac:dyDescent="0.25">
      <c r="A51" s="131"/>
    </row>
    <row r="52" spans="1:11" x14ac:dyDescent="0.25">
      <c r="A52" s="131"/>
    </row>
    <row r="53" spans="1:11" x14ac:dyDescent="0.25">
      <c r="A53" s="131"/>
    </row>
    <row r="54" spans="1:11" x14ac:dyDescent="0.25">
      <c r="A54" s="131"/>
    </row>
    <row r="55" spans="1:11" x14ac:dyDescent="0.25">
      <c r="A55" s="131"/>
    </row>
    <row r="56" spans="1:11" x14ac:dyDescent="0.25">
      <c r="A56" s="131"/>
    </row>
    <row r="57" spans="1:11" x14ac:dyDescent="0.25">
      <c r="A57" s="131"/>
    </row>
    <row r="58" spans="1:11" x14ac:dyDescent="0.25">
      <c r="A58" s="131"/>
    </row>
    <row r="59" spans="1:11" x14ac:dyDescent="0.25">
      <c r="A59" s="131"/>
    </row>
    <row r="60" spans="1:11" x14ac:dyDescent="0.25">
      <c r="A60" s="131"/>
    </row>
    <row r="61" spans="1:11" x14ac:dyDescent="0.25">
      <c r="A61" s="131"/>
    </row>
    <row r="62" spans="1:11" x14ac:dyDescent="0.25">
      <c r="A62" s="131"/>
    </row>
    <row r="63" spans="1:11" x14ac:dyDescent="0.25">
      <c r="A63" s="131"/>
    </row>
    <row r="64" spans="1:11" x14ac:dyDescent="0.25">
      <c r="A64" s="131"/>
    </row>
    <row r="65" spans="1:1" x14ac:dyDescent="0.25">
      <c r="A65" s="131"/>
    </row>
    <row r="66" spans="1:1" x14ac:dyDescent="0.25">
      <c r="A66" s="131"/>
    </row>
    <row r="67" spans="1:1" x14ac:dyDescent="0.25">
      <c r="A67" s="131"/>
    </row>
    <row r="68" spans="1:1" x14ac:dyDescent="0.25">
      <c r="A68" s="131"/>
    </row>
    <row r="69" spans="1:1" x14ac:dyDescent="0.25">
      <c r="A69" s="131"/>
    </row>
    <row r="70" spans="1:1" x14ac:dyDescent="0.25">
      <c r="A70" s="131"/>
    </row>
    <row r="71" spans="1:1" x14ac:dyDescent="0.25">
      <c r="A71" s="131"/>
    </row>
    <row r="72" spans="1:1" x14ac:dyDescent="0.25">
      <c r="A72" s="131"/>
    </row>
    <row r="73" spans="1:1" x14ac:dyDescent="0.25">
      <c r="A73" s="131"/>
    </row>
    <row r="74" spans="1:1" x14ac:dyDescent="0.25">
      <c r="A74" s="131"/>
    </row>
    <row r="75" spans="1:1" x14ac:dyDescent="0.25">
      <c r="A75" s="131"/>
    </row>
    <row r="76" spans="1:1" x14ac:dyDescent="0.25">
      <c r="A76" s="131"/>
    </row>
  </sheetData>
  <mergeCells count="18">
    <mergeCell ref="A1:K1"/>
    <mergeCell ref="A2:K2"/>
    <mergeCell ref="B3:B4"/>
    <mergeCell ref="D3:E3"/>
    <mergeCell ref="G3:H3"/>
    <mergeCell ref="J3:K3"/>
    <mergeCell ref="D4:E4"/>
    <mergeCell ref="G4:H4"/>
    <mergeCell ref="J4:K4"/>
    <mergeCell ref="A48:K48"/>
    <mergeCell ref="A49:K49"/>
    <mergeCell ref="A50:K50"/>
    <mergeCell ref="D5:E5"/>
    <mergeCell ref="G5:H5"/>
    <mergeCell ref="J5:K5"/>
    <mergeCell ref="A26:K26"/>
    <mergeCell ref="A46:K46"/>
    <mergeCell ref="A47:K4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dimension ref="A1:K21"/>
  <sheetViews>
    <sheetView rightToLeft="1" zoomScale="40" zoomScaleNormal="40" workbookViewId="0">
      <selection activeCell="G25" sqref="G25"/>
    </sheetView>
  </sheetViews>
  <sheetFormatPr defaultRowHeight="14.25" x14ac:dyDescent="0.2"/>
  <cols>
    <col min="1" max="1" width="41.625" customWidth="1"/>
    <col min="3" max="3" width="11.375" customWidth="1"/>
    <col min="6" max="6" width="9.625" customWidth="1"/>
  </cols>
  <sheetData>
    <row r="1" spans="1:11" ht="17.25" x14ac:dyDescent="0.2">
      <c r="A1" s="364" t="s">
        <v>226</v>
      </c>
      <c r="B1" s="364"/>
      <c r="C1" s="364"/>
      <c r="D1" s="364"/>
      <c r="E1" s="364"/>
      <c r="F1" s="364"/>
      <c r="G1" s="364"/>
      <c r="H1" s="364"/>
      <c r="I1" s="364"/>
      <c r="J1" s="132"/>
      <c r="K1" s="132"/>
    </row>
    <row r="2" spans="1:11" ht="15" x14ac:dyDescent="0.25">
      <c r="A2" s="20"/>
      <c r="B2" s="365">
        <v>2022</v>
      </c>
      <c r="C2" s="365"/>
      <c r="D2" s="134"/>
      <c r="E2" s="365">
        <v>2023</v>
      </c>
      <c r="F2" s="365"/>
      <c r="G2" s="20"/>
      <c r="H2" s="365"/>
      <c r="I2" s="365"/>
    </row>
    <row r="3" spans="1:11" ht="54" x14ac:dyDescent="0.25">
      <c r="A3" s="135"/>
      <c r="B3" s="136" t="s">
        <v>227</v>
      </c>
      <c r="C3" s="136" t="s">
        <v>228</v>
      </c>
      <c r="D3" s="136"/>
      <c r="E3" s="136" t="s">
        <v>227</v>
      </c>
      <c r="F3" s="136" t="s">
        <v>228</v>
      </c>
      <c r="G3" s="20"/>
      <c r="H3" s="136" t="s">
        <v>229</v>
      </c>
      <c r="I3" s="136" t="s">
        <v>230</v>
      </c>
    </row>
    <row r="4" spans="1:11" ht="27" x14ac:dyDescent="0.25">
      <c r="A4" s="137" t="s">
        <v>231</v>
      </c>
      <c r="B4" s="135"/>
      <c r="C4" s="135"/>
      <c r="D4" s="135"/>
      <c r="E4" s="135"/>
      <c r="F4" s="135"/>
      <c r="G4" s="20"/>
      <c r="H4" s="135"/>
      <c r="I4" s="135"/>
    </row>
    <row r="5" spans="1:11" ht="15" x14ac:dyDescent="0.25">
      <c r="A5" s="138" t="s">
        <v>232</v>
      </c>
      <c r="B5" s="139">
        <v>11.33</v>
      </c>
      <c r="C5" s="140">
        <v>619.5</v>
      </c>
      <c r="D5" s="265"/>
      <c r="E5" s="139">
        <v>28.7</v>
      </c>
      <c r="F5" s="140">
        <v>579.86</v>
      </c>
      <c r="G5" s="265"/>
      <c r="H5" s="141">
        <v>153.30979699911737</v>
      </c>
      <c r="I5" s="141">
        <v>-6.3987086359967744</v>
      </c>
    </row>
    <row r="6" spans="1:11" ht="15" x14ac:dyDescent="0.25">
      <c r="A6" s="138" t="s">
        <v>233</v>
      </c>
      <c r="B6" s="140">
        <v>1376</v>
      </c>
      <c r="C6" s="140">
        <v>146875</v>
      </c>
      <c r="D6" s="265"/>
      <c r="E6" s="140">
        <v>955.98</v>
      </c>
      <c r="F6" s="140">
        <v>101890.84</v>
      </c>
      <c r="G6" s="265"/>
      <c r="H6" s="141">
        <v>-30.524709302325583</v>
      </c>
      <c r="I6" s="141">
        <v>-30.627513191489363</v>
      </c>
    </row>
    <row r="7" spans="1:11" ht="15" x14ac:dyDescent="0.25">
      <c r="A7" s="138" t="s">
        <v>234</v>
      </c>
      <c r="B7" s="140">
        <v>9091.83</v>
      </c>
      <c r="C7" s="140">
        <v>1766005.81</v>
      </c>
      <c r="D7" s="265"/>
      <c r="E7" s="140">
        <v>8989.9500000000007</v>
      </c>
      <c r="F7" s="140">
        <v>1682168.28</v>
      </c>
      <c r="G7" s="265"/>
      <c r="H7" s="141">
        <v>-1.1205664866148934</v>
      </c>
      <c r="I7" s="141">
        <v>-4.7472963863012474</v>
      </c>
    </row>
    <row r="8" spans="1:11" ht="15" x14ac:dyDescent="0.25">
      <c r="A8" s="138" t="s">
        <v>235</v>
      </c>
      <c r="B8" s="140">
        <v>10568.92</v>
      </c>
      <c r="C8" s="140">
        <v>3224422.92</v>
      </c>
      <c r="D8" s="265"/>
      <c r="E8" s="140">
        <v>10013.81</v>
      </c>
      <c r="F8" s="140">
        <v>3106967.04</v>
      </c>
      <c r="G8" s="265"/>
      <c r="H8" s="141">
        <v>-5.2522868940251266</v>
      </c>
      <c r="I8" s="141">
        <v>-3.6426946127774085</v>
      </c>
    </row>
    <row r="9" spans="1:11" ht="15" x14ac:dyDescent="0.25">
      <c r="A9" s="138" t="s">
        <v>236</v>
      </c>
      <c r="B9" s="140">
        <v>12288.25</v>
      </c>
      <c r="C9" s="140">
        <v>5532063.5300000003</v>
      </c>
      <c r="D9" s="265"/>
      <c r="E9" s="140">
        <v>12846.02</v>
      </c>
      <c r="F9" s="140">
        <v>6176489.8300000001</v>
      </c>
      <c r="G9" s="265"/>
      <c r="H9" s="141">
        <v>4.5390515329684966</v>
      </c>
      <c r="I9" s="141">
        <v>11.648931660045481</v>
      </c>
    </row>
    <row r="10" spans="1:11" ht="15" x14ac:dyDescent="0.25">
      <c r="A10" s="138" t="s">
        <v>237</v>
      </c>
      <c r="B10" s="140">
        <v>3843.17</v>
      </c>
      <c r="C10" s="140">
        <v>2817364.67</v>
      </c>
      <c r="D10" s="265"/>
      <c r="E10" s="140">
        <v>4301.32</v>
      </c>
      <c r="F10" s="140">
        <v>3209183.48</v>
      </c>
      <c r="G10" s="265"/>
      <c r="H10" s="141">
        <v>11.921148426949625</v>
      </c>
      <c r="I10" s="141">
        <v>13.907280593534232</v>
      </c>
    </row>
    <row r="11" spans="1:11" ht="15" x14ac:dyDescent="0.25">
      <c r="A11" s="138" t="s">
        <v>238</v>
      </c>
      <c r="B11" s="140">
        <v>655.08000000000004</v>
      </c>
      <c r="C11" s="140">
        <v>1005083.59</v>
      </c>
      <c r="D11" s="265"/>
      <c r="E11" s="140">
        <v>742.91</v>
      </c>
      <c r="F11" s="140">
        <v>1152870.52</v>
      </c>
      <c r="G11" s="265"/>
      <c r="H11" s="141">
        <v>13.407522745313539</v>
      </c>
      <c r="I11" s="141">
        <v>14.703944176424177</v>
      </c>
    </row>
    <row r="12" spans="1:11" ht="15" x14ac:dyDescent="0.25">
      <c r="A12" s="142" t="s">
        <v>239</v>
      </c>
      <c r="B12" s="143">
        <v>37834.57</v>
      </c>
      <c r="C12" s="143">
        <v>14492435.02</v>
      </c>
      <c r="D12" s="266"/>
      <c r="E12" s="143">
        <v>37878.69</v>
      </c>
      <c r="F12" s="143">
        <v>15430149.85</v>
      </c>
      <c r="G12" s="266"/>
      <c r="H12" s="144">
        <v>0.11661292833513581</v>
      </c>
      <c r="I12" s="144">
        <v>6.4703745692557879</v>
      </c>
    </row>
    <row r="13" spans="1:11" ht="15" x14ac:dyDescent="0.25">
      <c r="A13" s="138" t="s">
        <v>240</v>
      </c>
      <c r="B13" s="140">
        <v>188</v>
      </c>
      <c r="C13" s="140">
        <v>886127</v>
      </c>
      <c r="D13" s="265"/>
      <c r="E13" s="140">
        <v>123.42</v>
      </c>
      <c r="F13" s="140">
        <v>926484</v>
      </c>
      <c r="G13" s="265"/>
      <c r="H13" s="141">
        <v>-34.351063829787229</v>
      </c>
      <c r="I13" s="141">
        <v>4.554313320776826</v>
      </c>
    </row>
    <row r="14" spans="1:11" ht="15" x14ac:dyDescent="0.25">
      <c r="A14" s="138" t="s">
        <v>241</v>
      </c>
      <c r="B14" s="140">
        <v>1839</v>
      </c>
      <c r="C14" s="140">
        <v>20392</v>
      </c>
      <c r="D14" s="265"/>
      <c r="E14" s="140">
        <v>1968.58</v>
      </c>
      <c r="F14" s="140">
        <v>13613</v>
      </c>
      <c r="G14" s="265"/>
      <c r="H14" s="141">
        <v>7.0462207721587733</v>
      </c>
      <c r="I14" s="141">
        <v>-33.243428795606121</v>
      </c>
    </row>
    <row r="15" spans="1:11" ht="15" x14ac:dyDescent="0.25">
      <c r="A15" s="138" t="s">
        <v>242</v>
      </c>
      <c r="B15" s="140">
        <v>2027</v>
      </c>
      <c r="C15" s="140">
        <v>865735</v>
      </c>
      <c r="D15" s="265"/>
      <c r="E15" s="140">
        <v>2092</v>
      </c>
      <c r="F15" s="140">
        <v>912871</v>
      </c>
      <c r="G15" s="265"/>
      <c r="H15" s="141">
        <v>3.2067094227923088</v>
      </c>
      <c r="I15" s="141">
        <v>5.4446221996338418</v>
      </c>
    </row>
    <row r="16" spans="1:11" ht="15" x14ac:dyDescent="0.25">
      <c r="A16" s="145" t="s">
        <v>243</v>
      </c>
      <c r="B16" s="140"/>
      <c r="C16" s="140">
        <v>3333218.03</v>
      </c>
      <c r="D16" s="265"/>
      <c r="E16" s="140"/>
      <c r="F16" s="140">
        <v>2500088.9300000002</v>
      </c>
      <c r="G16" s="265"/>
      <c r="H16" s="141"/>
      <c r="I16" s="141"/>
    </row>
    <row r="17" spans="1:9" ht="15" x14ac:dyDescent="0.25">
      <c r="A17" s="146" t="s">
        <v>244</v>
      </c>
      <c r="B17" s="140">
        <v>1201</v>
      </c>
      <c r="C17" s="140">
        <v>1172815</v>
      </c>
      <c r="D17" s="265"/>
      <c r="E17" s="140">
        <v>1141</v>
      </c>
      <c r="F17" s="140">
        <v>972422</v>
      </c>
      <c r="G17" s="265"/>
      <c r="H17" s="141">
        <v>-4.995836802664444</v>
      </c>
      <c r="I17" s="141">
        <v>-17.086497017858736</v>
      </c>
    </row>
    <row r="18" spans="1:9" ht="15" x14ac:dyDescent="0.25">
      <c r="A18" s="146" t="s">
        <v>245</v>
      </c>
      <c r="B18" s="140">
        <v>-2001</v>
      </c>
      <c r="C18" s="140">
        <v>-981905</v>
      </c>
      <c r="D18" s="265"/>
      <c r="E18" s="140">
        <v>-1983</v>
      </c>
      <c r="F18" s="140">
        <v>-1140514</v>
      </c>
      <c r="G18" s="265"/>
      <c r="H18" s="141">
        <v>-0.89955022488755754</v>
      </c>
      <c r="I18" s="141">
        <v>16.153192009410276</v>
      </c>
    </row>
    <row r="19" spans="1:9" s="149" customFormat="1" ht="15" x14ac:dyDescent="0.25">
      <c r="A19" s="147" t="s">
        <v>246</v>
      </c>
      <c r="B19" s="143">
        <v>37034.57</v>
      </c>
      <c r="C19" s="143">
        <v>17936477</v>
      </c>
      <c r="D19" s="266"/>
      <c r="E19" s="143">
        <v>37036.69</v>
      </c>
      <c r="F19" s="143">
        <v>17762146.780000001</v>
      </c>
      <c r="G19" s="266"/>
      <c r="H19" s="144">
        <v>5.7243813010421363E-3</v>
      </c>
      <c r="I19" s="148">
        <v>-0.97193122149906719</v>
      </c>
    </row>
    <row r="20" spans="1:9" ht="15" x14ac:dyDescent="0.25">
      <c r="A20" s="150" t="s">
        <v>247</v>
      </c>
      <c r="B20" s="20"/>
      <c r="C20" s="20"/>
      <c r="D20" s="20"/>
      <c r="E20" s="20"/>
      <c r="F20" s="20"/>
      <c r="G20" s="20"/>
      <c r="H20" s="20"/>
      <c r="I20" s="20"/>
    </row>
    <row r="21" spans="1:9" ht="15" x14ac:dyDescent="0.25">
      <c r="A21" s="151" t="s">
        <v>248</v>
      </c>
      <c r="B21" s="20"/>
      <c r="C21" s="20"/>
      <c r="D21" s="20"/>
      <c r="E21" s="20"/>
      <c r="F21" s="20"/>
      <c r="G21" s="20"/>
      <c r="H21" s="20"/>
      <c r="I21" s="20"/>
    </row>
  </sheetData>
  <mergeCells count="4">
    <mergeCell ref="A1:I1"/>
    <mergeCell ref="B2:C2"/>
    <mergeCell ref="E2:F2"/>
    <mergeCell ref="H2:I2"/>
  </mergeCells>
  <pageMargins left="0.7" right="0.7" top="0.75" bottom="0.75" header="0.3" footer="0.3"/>
  <pageSetup paperSize="9" orientation="portrait" horizontalDpi="204" verticalDpi="1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2"/>
  <dimension ref="A1:AW33"/>
  <sheetViews>
    <sheetView rightToLeft="1" zoomScale="40" zoomScaleNormal="40" workbookViewId="0">
      <selection activeCell="G25" sqref="G25"/>
    </sheetView>
  </sheetViews>
  <sheetFormatPr defaultRowHeight="15" x14ac:dyDescent="0.25"/>
  <cols>
    <col min="1" max="1" width="25.375" style="154" customWidth="1"/>
    <col min="2" max="2" width="10.375" style="154" bestFit="1" customWidth="1"/>
    <col min="3" max="19" width="9" style="154"/>
    <col min="20" max="21" width="9.5" style="154" bestFit="1" customWidth="1"/>
    <col min="22" max="16384" width="9" style="154"/>
  </cols>
  <sheetData>
    <row r="1" spans="1:49" x14ac:dyDescent="0.25">
      <c r="A1" s="369" t="s">
        <v>249</v>
      </c>
      <c r="B1" s="369"/>
      <c r="C1" s="369"/>
      <c r="D1" s="369"/>
      <c r="E1" s="369"/>
      <c r="F1" s="369"/>
      <c r="G1" s="369"/>
      <c r="H1" s="369"/>
      <c r="I1" s="369"/>
      <c r="J1" s="369"/>
      <c r="K1" s="369"/>
      <c r="L1" s="369"/>
      <c r="M1" s="369"/>
      <c r="N1" s="369"/>
      <c r="O1" s="369"/>
      <c r="P1" s="369"/>
      <c r="Q1" s="369"/>
      <c r="R1" s="369"/>
      <c r="S1" s="369"/>
      <c r="T1" s="369"/>
      <c r="U1" s="369"/>
      <c r="V1" s="152"/>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row>
    <row r="2" spans="1:49" x14ac:dyDescent="0.25">
      <c r="A2" s="155"/>
      <c r="B2" s="370" t="s">
        <v>50</v>
      </c>
      <c r="C2" s="370"/>
      <c r="D2" s="155"/>
      <c r="E2" s="370" t="s">
        <v>51</v>
      </c>
      <c r="F2" s="370"/>
      <c r="G2" s="155"/>
      <c r="H2" s="370" t="s">
        <v>53</v>
      </c>
      <c r="I2" s="370"/>
      <c r="J2" s="155"/>
      <c r="K2" s="370" t="s">
        <v>52</v>
      </c>
      <c r="L2" s="370"/>
      <c r="M2" s="155"/>
      <c r="N2" s="370" t="s">
        <v>54</v>
      </c>
      <c r="O2" s="370"/>
      <c r="P2" s="155"/>
      <c r="Q2" s="370" t="s">
        <v>55</v>
      </c>
      <c r="R2" s="370"/>
      <c r="S2" s="155"/>
      <c r="T2" s="370" t="s">
        <v>125</v>
      </c>
      <c r="U2" s="370"/>
      <c r="V2" s="152"/>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row>
    <row r="3" spans="1:49" x14ac:dyDescent="0.25">
      <c r="A3" s="156"/>
      <c r="B3" s="157">
        <v>44926</v>
      </c>
      <c r="C3" s="157">
        <v>45291</v>
      </c>
      <c r="D3" s="157"/>
      <c r="E3" s="157">
        <v>44926</v>
      </c>
      <c r="F3" s="157">
        <v>45291</v>
      </c>
      <c r="G3" s="157"/>
      <c r="H3" s="157">
        <v>44926</v>
      </c>
      <c r="I3" s="157">
        <v>45291</v>
      </c>
      <c r="J3" s="158"/>
      <c r="K3" s="157">
        <v>44926</v>
      </c>
      <c r="L3" s="157">
        <v>45291</v>
      </c>
      <c r="M3" s="157"/>
      <c r="N3" s="157">
        <v>44926</v>
      </c>
      <c r="O3" s="157">
        <v>45291</v>
      </c>
      <c r="P3" s="157"/>
      <c r="Q3" s="157">
        <v>44926</v>
      </c>
      <c r="R3" s="157">
        <v>45291</v>
      </c>
      <c r="S3" s="157"/>
      <c r="T3" s="157">
        <v>44926</v>
      </c>
      <c r="U3" s="157">
        <v>45291</v>
      </c>
      <c r="V3" s="152"/>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row>
    <row r="4" spans="1:49" x14ac:dyDescent="0.25">
      <c r="A4" s="156"/>
      <c r="B4" s="366" t="s">
        <v>49</v>
      </c>
      <c r="C4" s="366"/>
      <c r="D4" s="366"/>
      <c r="E4" s="366"/>
      <c r="F4" s="366"/>
      <c r="G4" s="366"/>
      <c r="H4" s="366"/>
      <c r="I4" s="366"/>
      <c r="J4" s="366"/>
      <c r="K4" s="366"/>
      <c r="L4" s="366"/>
      <c r="M4" s="366"/>
      <c r="N4" s="366"/>
      <c r="O4" s="366"/>
      <c r="P4" s="366"/>
      <c r="Q4" s="366"/>
      <c r="R4" s="366"/>
      <c r="S4" s="366"/>
      <c r="T4" s="366"/>
      <c r="U4" s="366"/>
      <c r="V4" s="152"/>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row>
    <row r="5" spans="1:49" x14ac:dyDescent="0.25">
      <c r="A5" s="159" t="s">
        <v>250</v>
      </c>
      <c r="B5" s="160">
        <v>48797</v>
      </c>
      <c r="C5" s="160">
        <v>53892</v>
      </c>
      <c r="D5" s="160"/>
      <c r="E5" s="160">
        <v>46745</v>
      </c>
      <c r="F5" s="160">
        <v>52641</v>
      </c>
      <c r="G5" s="160"/>
      <c r="H5" s="160">
        <v>25353</v>
      </c>
      <c r="I5" s="160">
        <v>28890</v>
      </c>
      <c r="J5" s="160"/>
      <c r="K5" s="160">
        <v>25072</v>
      </c>
      <c r="L5" s="160">
        <v>28434</v>
      </c>
      <c r="M5" s="160"/>
      <c r="N5" s="160">
        <v>10802</v>
      </c>
      <c r="O5" s="160">
        <v>12292</v>
      </c>
      <c r="P5" s="160"/>
      <c r="Q5" s="160">
        <v>1255.7</v>
      </c>
      <c r="R5" s="160">
        <v>1366.1</v>
      </c>
      <c r="S5" s="160"/>
      <c r="T5" s="160">
        <v>158191.34299999999</v>
      </c>
      <c r="U5" s="160">
        <v>177629.997</v>
      </c>
      <c r="V5" s="161"/>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row>
    <row r="6" spans="1:49" x14ac:dyDescent="0.25">
      <c r="A6" s="159" t="s">
        <v>251</v>
      </c>
      <c r="B6" s="160">
        <v>12020</v>
      </c>
      <c r="C6" s="160">
        <v>14141</v>
      </c>
      <c r="D6" s="160"/>
      <c r="E6" s="160">
        <v>14349</v>
      </c>
      <c r="F6" s="160">
        <v>13338</v>
      </c>
      <c r="G6" s="160"/>
      <c r="H6" s="160">
        <v>6878</v>
      </c>
      <c r="I6" s="160">
        <v>7469</v>
      </c>
      <c r="J6" s="160"/>
      <c r="K6" s="160">
        <v>8015</v>
      </c>
      <c r="L6" s="160">
        <v>8366</v>
      </c>
      <c r="M6" s="160"/>
      <c r="N6" s="160">
        <v>3448</v>
      </c>
      <c r="O6" s="160">
        <v>3569</v>
      </c>
      <c r="P6" s="160"/>
      <c r="Q6" s="160">
        <v>347.1</v>
      </c>
      <c r="R6" s="160">
        <v>365.8</v>
      </c>
      <c r="S6" s="160"/>
      <c r="T6" s="160">
        <v>45058.898000000001</v>
      </c>
      <c r="U6" s="160">
        <v>47253.896999999997</v>
      </c>
      <c r="V6" s="161"/>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row>
    <row r="7" spans="1:49" x14ac:dyDescent="0.25">
      <c r="A7" s="159" t="s">
        <v>252</v>
      </c>
      <c r="B7" s="160">
        <v>60817</v>
      </c>
      <c r="C7" s="160">
        <v>68033</v>
      </c>
      <c r="D7" s="160"/>
      <c r="E7" s="160">
        <v>61094</v>
      </c>
      <c r="F7" s="160">
        <v>65979</v>
      </c>
      <c r="G7" s="160"/>
      <c r="H7" s="160">
        <v>32231</v>
      </c>
      <c r="I7" s="160">
        <v>36359</v>
      </c>
      <c r="J7" s="160"/>
      <c r="K7" s="160">
        <v>33087</v>
      </c>
      <c r="L7" s="160">
        <v>36800</v>
      </c>
      <c r="M7" s="160"/>
      <c r="N7" s="160">
        <v>14250</v>
      </c>
      <c r="O7" s="160">
        <v>15861</v>
      </c>
      <c r="P7" s="160"/>
      <c r="Q7" s="160">
        <v>1602.8</v>
      </c>
      <c r="R7" s="160">
        <v>1731.9</v>
      </c>
      <c r="S7" s="160"/>
      <c r="T7" s="160">
        <v>203250.24100000001</v>
      </c>
      <c r="U7" s="160">
        <v>224883.894</v>
      </c>
      <c r="V7" s="161"/>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row>
    <row r="8" spans="1:49" x14ac:dyDescent="0.25">
      <c r="A8" s="159"/>
      <c r="B8" s="160"/>
      <c r="C8" s="160"/>
      <c r="D8" s="160"/>
      <c r="E8" s="160"/>
      <c r="F8" s="160"/>
      <c r="G8" s="160"/>
      <c r="H8" s="160"/>
      <c r="I8" s="160"/>
      <c r="J8" s="160"/>
      <c r="K8" s="160"/>
      <c r="L8" s="160"/>
      <c r="M8" s="160"/>
      <c r="N8" s="160"/>
      <c r="O8" s="160"/>
      <c r="P8" s="160"/>
      <c r="Q8" s="160"/>
      <c r="R8" s="160"/>
      <c r="S8" s="160"/>
      <c r="T8" s="160"/>
      <c r="U8" s="160"/>
      <c r="V8" s="161"/>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row>
    <row r="9" spans="1:49" x14ac:dyDescent="0.25">
      <c r="A9" s="159" t="s">
        <v>253</v>
      </c>
      <c r="B9" s="160">
        <v>392658</v>
      </c>
      <c r="C9" s="160">
        <v>426399</v>
      </c>
      <c r="D9" s="160"/>
      <c r="E9" s="160">
        <v>386550</v>
      </c>
      <c r="F9" s="160">
        <v>403897</v>
      </c>
      <c r="G9" s="160"/>
      <c r="H9" s="160">
        <v>227129</v>
      </c>
      <c r="I9" s="160">
        <v>245154</v>
      </c>
      <c r="J9" s="160"/>
      <c r="K9" s="160">
        <v>234383</v>
      </c>
      <c r="L9" s="160">
        <v>252842</v>
      </c>
      <c r="M9" s="160"/>
      <c r="N9" s="160">
        <v>94786</v>
      </c>
      <c r="O9" s="160">
        <v>97053</v>
      </c>
      <c r="P9" s="160"/>
      <c r="Q9" s="160">
        <v>10833.2</v>
      </c>
      <c r="R9" s="160">
        <v>11742.4</v>
      </c>
      <c r="S9" s="160"/>
      <c r="T9" s="160">
        <v>1346483.0379999999</v>
      </c>
      <c r="U9" s="160">
        <v>1437495.5589999999</v>
      </c>
      <c r="V9" s="161"/>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row>
    <row r="10" spans="1:49" x14ac:dyDescent="0.25">
      <c r="A10" s="159" t="s">
        <v>254</v>
      </c>
      <c r="B10" s="160">
        <v>690528</v>
      </c>
      <c r="C10" s="160">
        <v>711900</v>
      </c>
      <c r="D10" s="160"/>
      <c r="E10" s="160">
        <v>690312</v>
      </c>
      <c r="F10" s="160">
        <v>689175</v>
      </c>
      <c r="G10" s="160"/>
      <c r="H10" s="160">
        <v>380342</v>
      </c>
      <c r="I10" s="160">
        <v>395711</v>
      </c>
      <c r="J10" s="160"/>
      <c r="K10" s="160">
        <v>436295</v>
      </c>
      <c r="L10" s="160">
        <v>458835</v>
      </c>
      <c r="M10" s="160"/>
      <c r="N10" s="160">
        <v>192793</v>
      </c>
      <c r="O10" s="160">
        <v>215193</v>
      </c>
      <c r="P10" s="160"/>
      <c r="Q10" s="160">
        <v>19572.400000000001</v>
      </c>
      <c r="R10" s="160">
        <v>22467.3</v>
      </c>
      <c r="S10" s="160"/>
      <c r="T10" s="160">
        <v>2411003.4840000002</v>
      </c>
      <c r="U10" s="160">
        <v>2495460.86</v>
      </c>
      <c r="V10" s="161"/>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row>
    <row r="11" spans="1:49" x14ac:dyDescent="0.25">
      <c r="A11" s="159" t="s">
        <v>255</v>
      </c>
      <c r="B11" s="160">
        <v>51.75</v>
      </c>
      <c r="C11" s="160">
        <v>54.69</v>
      </c>
      <c r="D11" s="160"/>
      <c r="E11" s="160">
        <v>53.19435269849</v>
      </c>
      <c r="F11" s="160">
        <v>55.255631733594498</v>
      </c>
      <c r="G11" s="160"/>
      <c r="H11" s="160">
        <v>56.064541912278997</v>
      </c>
      <c r="I11" s="160">
        <v>58.1009878421373</v>
      </c>
      <c r="J11" s="160"/>
      <c r="K11" s="160">
        <v>51.727386286801398</v>
      </c>
      <c r="L11" s="160">
        <v>52.931446455731802</v>
      </c>
      <c r="M11" s="160"/>
      <c r="N11" s="160">
        <v>46.714351999999998</v>
      </c>
      <c r="O11" s="160">
        <v>42.499059000000003</v>
      </c>
      <c r="P11" s="160"/>
      <c r="Q11" s="160">
        <v>54.69</v>
      </c>
      <c r="R11" s="160">
        <v>5.1450000000000003E-2</v>
      </c>
      <c r="S11" s="160"/>
      <c r="T11" s="160">
        <v>52.44</v>
      </c>
      <c r="U11" s="160">
        <v>5.3950000000000005E-2</v>
      </c>
      <c r="V11" s="161"/>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row>
    <row r="12" spans="1:49" x14ac:dyDescent="0.25">
      <c r="A12" s="159" t="s">
        <v>256</v>
      </c>
      <c r="B12" s="160">
        <v>6610</v>
      </c>
      <c r="C12" s="160">
        <v>5834</v>
      </c>
      <c r="D12" s="160"/>
      <c r="E12" s="160">
        <v>4007</v>
      </c>
      <c r="F12" s="160">
        <v>4245</v>
      </c>
      <c r="G12" s="160"/>
      <c r="H12" s="160">
        <v>3633</v>
      </c>
      <c r="I12" s="160">
        <v>4209</v>
      </c>
      <c r="J12" s="160"/>
      <c r="K12" s="160">
        <v>1301</v>
      </c>
      <c r="L12" s="160">
        <v>1957</v>
      </c>
      <c r="M12" s="160"/>
      <c r="N12" s="160">
        <v>789</v>
      </c>
      <c r="O12" s="160">
        <v>886</v>
      </c>
      <c r="P12" s="160"/>
      <c r="Q12" s="160">
        <v>31.9</v>
      </c>
      <c r="R12" s="160">
        <v>15.4</v>
      </c>
      <c r="S12" s="160"/>
      <c r="T12" s="160">
        <v>16375.15</v>
      </c>
      <c r="U12" s="160">
        <v>17149.463</v>
      </c>
      <c r="V12" s="161"/>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row>
    <row r="13" spans="1:49" x14ac:dyDescent="0.25">
      <c r="A13" s="159" t="s">
        <v>257</v>
      </c>
      <c r="B13" s="160">
        <v>26375</v>
      </c>
      <c r="C13" s="160">
        <v>29943</v>
      </c>
      <c r="D13" s="160"/>
      <c r="E13" s="160">
        <v>25020</v>
      </c>
      <c r="F13" s="160">
        <v>29710</v>
      </c>
      <c r="G13" s="160"/>
      <c r="H13" s="160">
        <v>16685</v>
      </c>
      <c r="I13" s="160">
        <v>20406</v>
      </c>
      <c r="J13" s="160"/>
      <c r="K13" s="160">
        <v>16567</v>
      </c>
      <c r="L13" s="160">
        <v>20641</v>
      </c>
      <c r="M13" s="160"/>
      <c r="N13" s="160">
        <v>8061</v>
      </c>
      <c r="O13" s="160">
        <v>10360</v>
      </c>
      <c r="P13" s="160"/>
      <c r="Q13" s="160">
        <v>1128.4000000000001</v>
      </c>
      <c r="R13" s="160">
        <v>1276.8</v>
      </c>
      <c r="S13" s="160"/>
      <c r="T13" s="160">
        <v>93837.785999999993</v>
      </c>
      <c r="U13" s="160">
        <v>112373.448</v>
      </c>
      <c r="V13" s="161"/>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row>
    <row r="14" spans="1:49" x14ac:dyDescent="0.25">
      <c r="A14" s="159" t="s">
        <v>258</v>
      </c>
      <c r="B14" s="160">
        <v>425643</v>
      </c>
      <c r="C14" s="160">
        <v>462176</v>
      </c>
      <c r="D14" s="160"/>
      <c r="E14" s="160">
        <v>415577</v>
      </c>
      <c r="F14" s="160">
        <v>437852</v>
      </c>
      <c r="G14" s="160"/>
      <c r="H14" s="160">
        <v>247447</v>
      </c>
      <c r="I14" s="160">
        <v>269769</v>
      </c>
      <c r="J14" s="160"/>
      <c r="K14" s="160">
        <v>252251</v>
      </c>
      <c r="L14" s="160">
        <v>275440</v>
      </c>
      <c r="M14" s="160"/>
      <c r="N14" s="160">
        <v>103636</v>
      </c>
      <c r="O14" s="160">
        <v>108299</v>
      </c>
      <c r="P14" s="160"/>
      <c r="Q14" s="160">
        <v>11993.5</v>
      </c>
      <c r="R14" s="160">
        <v>13034.6</v>
      </c>
      <c r="S14" s="160"/>
      <c r="T14" s="160">
        <v>1456695.9739999999</v>
      </c>
      <c r="U14" s="160">
        <v>1567018.47</v>
      </c>
      <c r="V14" s="161"/>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row>
    <row r="15" spans="1:49" x14ac:dyDescent="0.25">
      <c r="A15" s="159"/>
      <c r="B15" s="367" t="s">
        <v>48</v>
      </c>
      <c r="C15" s="367"/>
      <c r="D15" s="367"/>
      <c r="E15" s="367"/>
      <c r="F15" s="367"/>
      <c r="G15" s="367"/>
      <c r="H15" s="367"/>
      <c r="I15" s="367"/>
      <c r="J15" s="367"/>
      <c r="K15" s="367"/>
      <c r="L15" s="367"/>
      <c r="M15" s="367"/>
      <c r="N15" s="367"/>
      <c r="O15" s="367"/>
      <c r="P15" s="367"/>
      <c r="Q15" s="367"/>
      <c r="R15" s="367"/>
      <c r="S15" s="367"/>
      <c r="T15" s="367"/>
      <c r="U15" s="367"/>
      <c r="V15" s="162"/>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row>
    <row r="16" spans="1:49" x14ac:dyDescent="0.25">
      <c r="A16" s="163" t="s">
        <v>259</v>
      </c>
      <c r="B16" s="164">
        <v>11.46</v>
      </c>
      <c r="C16" s="164">
        <v>11.66</v>
      </c>
      <c r="D16" s="164"/>
      <c r="E16" s="164">
        <v>11.25</v>
      </c>
      <c r="F16" s="164">
        <v>12.02</v>
      </c>
      <c r="G16" s="164"/>
      <c r="H16" s="164">
        <v>10.25</v>
      </c>
      <c r="I16" s="164">
        <v>10.709172333185901</v>
      </c>
      <c r="J16" s="165"/>
      <c r="K16" s="164">
        <v>9.94</v>
      </c>
      <c r="L16" s="164">
        <v>10.32</v>
      </c>
      <c r="M16" s="164"/>
      <c r="N16" s="164">
        <v>10.42</v>
      </c>
      <c r="O16" s="164">
        <v>11.35</v>
      </c>
      <c r="P16" s="164"/>
      <c r="Q16" s="164">
        <v>10.4698378288239</v>
      </c>
      <c r="R16" s="164">
        <v>10.48</v>
      </c>
      <c r="S16" s="164"/>
      <c r="T16" s="164">
        <v>10.86</v>
      </c>
      <c r="U16" s="164">
        <v>11.33</v>
      </c>
      <c r="V16" s="166"/>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row>
    <row r="17" spans="1:49" x14ac:dyDescent="0.25">
      <c r="A17" s="167" t="s">
        <v>260</v>
      </c>
      <c r="B17" s="164">
        <v>14.29</v>
      </c>
      <c r="C17" s="164">
        <v>14.72</v>
      </c>
      <c r="D17" s="165"/>
      <c r="E17" s="164">
        <v>14.7</v>
      </c>
      <c r="F17" s="164">
        <v>15.07</v>
      </c>
      <c r="G17" s="165"/>
      <c r="H17" s="164">
        <v>13.025660273962799</v>
      </c>
      <c r="I17" s="164">
        <v>13.478166323482</v>
      </c>
      <c r="J17" s="165"/>
      <c r="K17" s="164">
        <v>13.12</v>
      </c>
      <c r="L17" s="164">
        <v>13.36</v>
      </c>
      <c r="M17" s="165"/>
      <c r="N17" s="164">
        <v>13.750048</v>
      </c>
      <c r="O17" s="164">
        <v>14.645565</v>
      </c>
      <c r="P17" s="165"/>
      <c r="Q17" s="164">
        <v>13.36</v>
      </c>
      <c r="R17" s="164">
        <v>13.29</v>
      </c>
      <c r="S17" s="165"/>
      <c r="T17" s="164">
        <v>13.95</v>
      </c>
      <c r="U17" s="164">
        <v>14.35</v>
      </c>
      <c r="V17" s="166"/>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row>
    <row r="18" spans="1:49" x14ac:dyDescent="0.25">
      <c r="A18" s="168"/>
      <c r="B18" s="165"/>
      <c r="C18" s="165"/>
      <c r="D18" s="165"/>
      <c r="E18" s="165"/>
      <c r="F18" s="165"/>
      <c r="G18" s="165"/>
      <c r="H18" s="165"/>
      <c r="I18" s="165"/>
      <c r="J18" s="165"/>
      <c r="K18" s="165"/>
      <c r="L18" s="165"/>
      <c r="M18" s="165"/>
      <c r="N18" s="165"/>
      <c r="O18" s="165"/>
      <c r="P18" s="165"/>
      <c r="Q18" s="165"/>
      <c r="R18" s="165"/>
      <c r="S18" s="165"/>
      <c r="T18" s="165"/>
      <c r="U18" s="165"/>
      <c r="V18" s="169"/>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row>
    <row r="19" spans="1:49" x14ac:dyDescent="0.25">
      <c r="A19" s="170" t="s">
        <v>261</v>
      </c>
      <c r="B19" s="171">
        <v>10.210000000000001</v>
      </c>
      <c r="C19" s="171">
        <v>10.220000000000001</v>
      </c>
      <c r="D19" s="172"/>
      <c r="E19" s="171">
        <v>10.23</v>
      </c>
      <c r="F19" s="171">
        <v>10.23</v>
      </c>
      <c r="G19" s="172"/>
      <c r="H19" s="171">
        <v>9.19</v>
      </c>
      <c r="I19" s="171">
        <v>9.1999999999999993</v>
      </c>
      <c r="J19" s="172"/>
      <c r="K19" s="171">
        <v>9.6</v>
      </c>
      <c r="L19" s="171">
        <v>9.6</v>
      </c>
      <c r="M19" s="172"/>
      <c r="N19" s="171">
        <v>9.24</v>
      </c>
      <c r="O19" s="171">
        <v>9.24</v>
      </c>
      <c r="P19" s="172"/>
      <c r="Q19" s="171">
        <v>9.5</v>
      </c>
      <c r="R19" s="171">
        <v>9.5</v>
      </c>
      <c r="S19" s="172"/>
      <c r="T19" s="172"/>
      <c r="U19" s="172"/>
      <c r="V19" s="152"/>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row>
    <row r="20" spans="1:49" x14ac:dyDescent="0.25">
      <c r="A20" s="173" t="s">
        <v>262</v>
      </c>
      <c r="B20" s="174">
        <v>13.5</v>
      </c>
      <c r="C20" s="174">
        <v>13.5</v>
      </c>
      <c r="D20" s="174"/>
      <c r="E20" s="174">
        <v>13.5</v>
      </c>
      <c r="F20" s="174">
        <v>13.5</v>
      </c>
      <c r="G20" s="174"/>
      <c r="H20" s="174">
        <v>12.5</v>
      </c>
      <c r="I20" s="174">
        <v>12.5</v>
      </c>
      <c r="J20" s="174"/>
      <c r="K20" s="174">
        <v>12.5</v>
      </c>
      <c r="L20" s="174">
        <v>12.5</v>
      </c>
      <c r="M20" s="174"/>
      <c r="N20" s="174">
        <v>12.5</v>
      </c>
      <c r="O20" s="174">
        <v>12.5</v>
      </c>
      <c r="P20" s="174"/>
      <c r="Q20" s="174">
        <v>12.5</v>
      </c>
      <c r="R20" s="174">
        <v>12.5</v>
      </c>
      <c r="S20" s="174"/>
      <c r="T20" s="174"/>
      <c r="U20" s="174"/>
      <c r="V20" s="169"/>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row>
    <row r="21" spans="1:49" ht="16.5" x14ac:dyDescent="0.3">
      <c r="A21" s="187" t="s">
        <v>263</v>
      </c>
      <c r="B21" s="187"/>
      <c r="C21" s="187"/>
      <c r="D21" s="187"/>
      <c r="E21" s="187"/>
      <c r="F21" s="187"/>
      <c r="G21" s="187"/>
      <c r="H21" s="187"/>
      <c r="I21" s="187"/>
      <c r="J21" s="187"/>
      <c r="K21" s="187"/>
      <c r="L21" s="187"/>
      <c r="M21" s="187"/>
      <c r="N21" s="187"/>
      <c r="O21" s="187"/>
      <c r="P21" s="187"/>
      <c r="Q21" s="187"/>
      <c r="R21" s="187"/>
      <c r="S21" s="177"/>
      <c r="T21" s="177"/>
      <c r="U21" s="177"/>
      <c r="V21" s="175"/>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row>
    <row r="22" spans="1:49" ht="16.5" x14ac:dyDescent="0.3">
      <c r="A22" s="187" t="s">
        <v>264</v>
      </c>
      <c r="B22" s="187"/>
      <c r="C22" s="187"/>
      <c r="D22" s="187"/>
      <c r="E22" s="187"/>
      <c r="F22" s="187"/>
      <c r="G22" s="187"/>
      <c r="H22" s="187"/>
      <c r="I22" s="187"/>
      <c r="J22" s="187"/>
      <c r="K22" s="187"/>
      <c r="L22" s="187"/>
      <c r="M22" s="187"/>
      <c r="N22" s="187"/>
      <c r="O22" s="187"/>
      <c r="P22" s="187"/>
      <c r="Q22" s="187"/>
      <c r="R22" s="187"/>
      <c r="S22" s="187"/>
      <c r="T22" s="187"/>
      <c r="U22" s="187"/>
      <c r="V22" s="176"/>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row>
    <row r="23" spans="1:49" ht="16.5" x14ac:dyDescent="0.3">
      <c r="A23" s="187" t="s">
        <v>265</v>
      </c>
      <c r="B23" s="187"/>
      <c r="C23" s="187"/>
      <c r="D23" s="187"/>
      <c r="E23" s="187"/>
      <c r="F23" s="187"/>
      <c r="G23" s="187"/>
      <c r="H23" s="187"/>
      <c r="I23" s="187"/>
      <c r="J23" s="187"/>
      <c r="K23" s="187"/>
      <c r="L23" s="187"/>
      <c r="M23" s="187"/>
      <c r="N23" s="187"/>
      <c r="O23" s="187"/>
      <c r="P23" s="187"/>
      <c r="Q23" s="187"/>
      <c r="R23" s="187"/>
      <c r="S23" s="187"/>
      <c r="T23" s="187"/>
      <c r="U23" s="187"/>
      <c r="V23" s="176"/>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row>
    <row r="24" spans="1:49" ht="16.5" x14ac:dyDescent="0.3">
      <c r="A24" s="368" t="s">
        <v>248</v>
      </c>
      <c r="B24" s="368"/>
      <c r="C24" s="368"/>
      <c r="D24" s="368"/>
      <c r="E24" s="368"/>
      <c r="F24" s="368"/>
      <c r="G24" s="368"/>
      <c r="H24" s="368"/>
      <c r="I24" s="368"/>
      <c r="J24" s="368"/>
      <c r="K24" s="368"/>
      <c r="L24" s="368"/>
      <c r="M24" s="368"/>
      <c r="N24" s="368"/>
      <c r="O24" s="368"/>
      <c r="P24" s="368"/>
      <c r="Q24" s="368"/>
      <c r="R24" s="368"/>
      <c r="S24" s="187"/>
      <c r="T24" s="187"/>
      <c r="U24" s="187"/>
      <c r="V24" s="176"/>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row>
    <row r="25" spans="1:49" x14ac:dyDescent="0.25">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row>
    <row r="26" spans="1:49" x14ac:dyDescent="0.25">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row>
    <row r="27" spans="1:49" x14ac:dyDescent="0.25">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row>
    <row r="28" spans="1:49" x14ac:dyDescent="0.25">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row>
    <row r="29" spans="1:49" x14ac:dyDescent="0.25">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row>
    <row r="30" spans="1:49" x14ac:dyDescent="0.25">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row>
    <row r="31" spans="1:49" x14ac:dyDescent="0.25">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row>
    <row r="32" spans="1:49" x14ac:dyDescent="0.25">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row>
    <row r="33" spans="23:49" x14ac:dyDescent="0.25">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row>
  </sheetData>
  <mergeCells count="11">
    <mergeCell ref="B4:U4"/>
    <mergeCell ref="B15:U15"/>
    <mergeCell ref="A24:R24"/>
    <mergeCell ref="A1:U1"/>
    <mergeCell ref="B2:C2"/>
    <mergeCell ref="E2:F2"/>
    <mergeCell ref="H2:I2"/>
    <mergeCell ref="K2:L2"/>
    <mergeCell ref="N2:O2"/>
    <mergeCell ref="Q2:R2"/>
    <mergeCell ref="T2:U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X17"/>
  <sheetViews>
    <sheetView rightToLeft="1" zoomScale="40" zoomScaleNormal="40" workbookViewId="0">
      <selection activeCell="G25" sqref="G25"/>
    </sheetView>
  </sheetViews>
  <sheetFormatPr defaultRowHeight="14.25" x14ac:dyDescent="0.2"/>
  <cols>
    <col min="1" max="1" width="9" style="153"/>
    <col min="2" max="2" width="27" style="153" customWidth="1"/>
    <col min="3" max="3" width="10.375" style="153" bestFit="1" customWidth="1"/>
    <col min="4" max="20" width="9" style="153"/>
    <col min="21" max="22" width="9.5" style="153" bestFit="1" customWidth="1"/>
    <col min="23" max="16384" width="9" style="153"/>
  </cols>
  <sheetData>
    <row r="1" spans="1:24" ht="15" customHeight="1" x14ac:dyDescent="0.25">
      <c r="A1" s="178"/>
      <c r="B1" s="369" t="s">
        <v>266</v>
      </c>
      <c r="C1" s="369"/>
      <c r="D1" s="369"/>
      <c r="E1" s="369"/>
      <c r="F1" s="369"/>
      <c r="G1" s="369"/>
      <c r="H1" s="369"/>
      <c r="I1" s="369"/>
      <c r="J1" s="369"/>
      <c r="K1" s="369"/>
      <c r="L1" s="369"/>
      <c r="M1" s="369"/>
      <c r="N1" s="369"/>
      <c r="O1" s="369"/>
      <c r="P1" s="369"/>
      <c r="Q1" s="369"/>
      <c r="R1" s="369"/>
      <c r="S1" s="369"/>
      <c r="T1" s="369"/>
      <c r="U1" s="369"/>
      <c r="V1" s="369"/>
      <c r="W1" s="179"/>
      <c r="X1" s="180"/>
    </row>
    <row r="2" spans="1:24" ht="15" customHeight="1" x14ac:dyDescent="0.25">
      <c r="A2" s="178"/>
      <c r="B2" s="373" t="s">
        <v>267</v>
      </c>
      <c r="C2" s="373"/>
      <c r="D2" s="373"/>
      <c r="E2" s="373"/>
      <c r="F2" s="373"/>
      <c r="G2" s="373"/>
      <c r="H2" s="373"/>
      <c r="I2" s="373"/>
      <c r="J2" s="373"/>
      <c r="K2" s="373"/>
      <c r="L2" s="373"/>
      <c r="M2" s="373"/>
      <c r="N2" s="373"/>
      <c r="O2" s="373"/>
      <c r="P2" s="373"/>
      <c r="Q2" s="373"/>
      <c r="R2" s="373"/>
      <c r="S2" s="373"/>
      <c r="T2" s="373"/>
      <c r="U2" s="373"/>
      <c r="V2" s="373"/>
      <c r="W2" s="179"/>
      <c r="X2" s="180"/>
    </row>
    <row r="3" spans="1:24" ht="15" x14ac:dyDescent="0.25">
      <c r="A3" s="178"/>
      <c r="B3" s="155"/>
      <c r="C3" s="370" t="s">
        <v>50</v>
      </c>
      <c r="D3" s="370"/>
      <c r="E3" s="155"/>
      <c r="F3" s="370" t="s">
        <v>51</v>
      </c>
      <c r="G3" s="370"/>
      <c r="H3" s="155"/>
      <c r="I3" s="370" t="s">
        <v>53</v>
      </c>
      <c r="J3" s="370"/>
      <c r="K3" s="155"/>
      <c r="L3" s="370" t="s">
        <v>52</v>
      </c>
      <c r="M3" s="370"/>
      <c r="N3" s="155"/>
      <c r="O3" s="370" t="s">
        <v>54</v>
      </c>
      <c r="P3" s="370"/>
      <c r="Q3" s="155"/>
      <c r="R3" s="370" t="s">
        <v>55</v>
      </c>
      <c r="S3" s="370"/>
      <c r="T3" s="155"/>
      <c r="U3" s="370" t="s">
        <v>125</v>
      </c>
      <c r="V3" s="370"/>
      <c r="W3" s="179"/>
      <c r="X3" s="180"/>
    </row>
    <row r="4" spans="1:24" ht="15" x14ac:dyDescent="0.25">
      <c r="A4" s="178"/>
      <c r="B4" s="156"/>
      <c r="C4" s="181">
        <v>44926</v>
      </c>
      <c r="D4" s="181">
        <v>45291</v>
      </c>
      <c r="E4" s="181"/>
      <c r="F4" s="181">
        <v>44926</v>
      </c>
      <c r="G4" s="181">
        <v>45291</v>
      </c>
      <c r="H4" s="181"/>
      <c r="I4" s="181">
        <v>44926</v>
      </c>
      <c r="J4" s="181">
        <v>45291</v>
      </c>
      <c r="K4" s="182"/>
      <c r="L4" s="181">
        <v>44926</v>
      </c>
      <c r="M4" s="181">
        <v>45291</v>
      </c>
      <c r="N4" s="181"/>
      <c r="O4" s="181">
        <v>44926</v>
      </c>
      <c r="P4" s="181">
        <v>45291</v>
      </c>
      <c r="Q4" s="181"/>
      <c r="R4" s="181">
        <v>44926</v>
      </c>
      <c r="S4" s="181">
        <v>45291</v>
      </c>
      <c r="T4" s="181"/>
      <c r="U4" s="181">
        <v>44926</v>
      </c>
      <c r="V4" s="181">
        <v>45291</v>
      </c>
      <c r="W4" s="179"/>
      <c r="X4" s="180"/>
    </row>
    <row r="5" spans="1:24" ht="15" x14ac:dyDescent="0.25">
      <c r="A5" s="178"/>
      <c r="B5" s="156"/>
      <c r="C5" s="371" t="s">
        <v>49</v>
      </c>
      <c r="D5" s="371"/>
      <c r="E5" s="371"/>
      <c r="F5" s="371"/>
      <c r="G5" s="371"/>
      <c r="H5" s="371"/>
      <c r="I5" s="371"/>
      <c r="J5" s="371"/>
      <c r="K5" s="371"/>
      <c r="L5" s="371"/>
      <c r="M5" s="371"/>
      <c r="N5" s="371"/>
      <c r="O5" s="371"/>
      <c r="P5" s="371"/>
      <c r="Q5" s="371"/>
      <c r="R5" s="371"/>
      <c r="S5" s="371"/>
      <c r="T5" s="371"/>
      <c r="U5" s="371"/>
      <c r="V5" s="371"/>
      <c r="W5" s="179"/>
      <c r="X5" s="180"/>
    </row>
    <row r="6" spans="1:24" ht="15" x14ac:dyDescent="0.25">
      <c r="A6" s="178"/>
      <c r="B6" s="159" t="s">
        <v>268</v>
      </c>
      <c r="C6" s="183">
        <v>48797</v>
      </c>
      <c r="D6" s="183">
        <v>53892</v>
      </c>
      <c r="E6" s="183"/>
      <c r="F6" s="183">
        <v>46745</v>
      </c>
      <c r="G6" s="183">
        <v>52641</v>
      </c>
      <c r="H6" s="183"/>
      <c r="I6" s="183">
        <v>25353</v>
      </c>
      <c r="J6" s="183">
        <v>28890</v>
      </c>
      <c r="K6" s="183"/>
      <c r="L6" s="183">
        <v>25072</v>
      </c>
      <c r="M6" s="183">
        <v>28434</v>
      </c>
      <c r="N6" s="183"/>
      <c r="O6" s="183">
        <v>10802</v>
      </c>
      <c r="P6" s="183">
        <v>12292</v>
      </c>
      <c r="Q6" s="183"/>
      <c r="R6" s="183">
        <v>1255.7</v>
      </c>
      <c r="S6" s="183">
        <v>1366.1</v>
      </c>
      <c r="T6" s="183"/>
      <c r="U6" s="183">
        <v>158024.70000000001</v>
      </c>
      <c r="V6" s="183">
        <v>177515.1</v>
      </c>
      <c r="W6" s="184"/>
      <c r="X6" s="185"/>
    </row>
    <row r="7" spans="1:24" ht="15" x14ac:dyDescent="0.25">
      <c r="A7" s="178"/>
      <c r="B7" s="159"/>
      <c r="C7" s="183"/>
      <c r="D7" s="183"/>
      <c r="E7" s="183"/>
      <c r="F7" s="183"/>
      <c r="G7" s="183"/>
      <c r="H7" s="183"/>
      <c r="I7" s="183"/>
      <c r="J7" s="183"/>
      <c r="K7" s="183"/>
      <c r="L7" s="183"/>
      <c r="M7" s="183"/>
      <c r="N7" s="183"/>
      <c r="O7" s="183"/>
      <c r="P7" s="183"/>
      <c r="Q7" s="183"/>
      <c r="R7" s="183"/>
      <c r="S7" s="183"/>
      <c r="T7" s="183"/>
      <c r="U7" s="183"/>
      <c r="V7" s="183"/>
      <c r="W7" s="184"/>
      <c r="X7" s="185"/>
    </row>
    <row r="8" spans="1:24" ht="15" x14ac:dyDescent="0.25">
      <c r="A8" s="178"/>
      <c r="B8" s="159" t="s">
        <v>269</v>
      </c>
      <c r="C8" s="183">
        <v>648773</v>
      </c>
      <c r="D8" s="183">
        <v>682277</v>
      </c>
      <c r="E8" s="183"/>
      <c r="F8" s="183">
        <v>628533</v>
      </c>
      <c r="G8" s="183">
        <v>648724</v>
      </c>
      <c r="H8" s="183"/>
      <c r="I8" s="183">
        <v>362683</v>
      </c>
      <c r="J8" s="183">
        <v>381827</v>
      </c>
      <c r="K8" s="183"/>
      <c r="L8" s="183">
        <v>423013</v>
      </c>
      <c r="M8" s="183">
        <v>442835</v>
      </c>
      <c r="N8" s="183"/>
      <c r="O8" s="183">
        <v>192716</v>
      </c>
      <c r="P8" s="183">
        <v>217965</v>
      </c>
      <c r="Q8" s="183"/>
      <c r="R8" s="183">
        <v>19045.8</v>
      </c>
      <c r="S8" s="183">
        <v>21980.400000000001</v>
      </c>
      <c r="T8" s="183"/>
      <c r="U8" s="183">
        <v>2274763.7999999998</v>
      </c>
      <c r="V8" s="183">
        <v>2395608.4</v>
      </c>
      <c r="W8" s="184"/>
      <c r="X8" s="186"/>
    </row>
    <row r="9" spans="1:24" ht="15" x14ac:dyDescent="0.25">
      <c r="A9" s="178"/>
      <c r="B9" s="159" t="s">
        <v>270</v>
      </c>
      <c r="C9" s="183">
        <v>38849</v>
      </c>
      <c r="D9" s="183">
        <v>42010</v>
      </c>
      <c r="E9" s="183"/>
      <c r="F9" s="183">
        <v>22633</v>
      </c>
      <c r="G9" s="183">
        <v>27683</v>
      </c>
      <c r="H9" s="183"/>
      <c r="I9" s="183">
        <v>8823</v>
      </c>
      <c r="J9" s="183">
        <v>9448</v>
      </c>
      <c r="K9" s="183"/>
      <c r="L9" s="183">
        <v>8366</v>
      </c>
      <c r="M9" s="183">
        <v>8615</v>
      </c>
      <c r="N9" s="183"/>
      <c r="O9" s="183">
        <v>3454</v>
      </c>
      <c r="P9" s="183">
        <v>3460</v>
      </c>
      <c r="Q9" s="183"/>
      <c r="R9" s="183">
        <v>19.2</v>
      </c>
      <c r="S9" s="183">
        <v>8.4</v>
      </c>
      <c r="T9" s="183"/>
      <c r="U9" s="183">
        <v>82144.2</v>
      </c>
      <c r="V9" s="183">
        <v>91224.4</v>
      </c>
      <c r="W9" s="184"/>
      <c r="X9" s="186"/>
    </row>
    <row r="10" spans="1:24" ht="15" x14ac:dyDescent="0.25">
      <c r="A10" s="178"/>
      <c r="B10" s="159" t="s">
        <v>271</v>
      </c>
      <c r="C10" s="183">
        <v>16221</v>
      </c>
      <c r="D10" s="183">
        <v>15177</v>
      </c>
      <c r="E10" s="183"/>
      <c r="F10" s="183">
        <v>15809</v>
      </c>
      <c r="G10" s="183">
        <v>11986</v>
      </c>
      <c r="H10" s="183"/>
      <c r="I10" s="183">
        <v>5067</v>
      </c>
      <c r="J10" s="183">
        <v>5008</v>
      </c>
      <c r="K10" s="183"/>
      <c r="L10" s="183">
        <v>2273</v>
      </c>
      <c r="M10" s="183">
        <v>2524</v>
      </c>
      <c r="N10" s="183"/>
      <c r="O10" s="183">
        <v>12</v>
      </c>
      <c r="P10" s="183">
        <v>57</v>
      </c>
      <c r="Q10" s="183"/>
      <c r="R10" s="183">
        <v>0</v>
      </c>
      <c r="S10" s="183">
        <v>0</v>
      </c>
      <c r="T10" s="183"/>
      <c r="U10" s="183">
        <v>39382</v>
      </c>
      <c r="V10" s="183">
        <v>34752</v>
      </c>
      <c r="W10" s="184"/>
      <c r="X10" s="186"/>
    </row>
    <row r="11" spans="1:24" ht="15" x14ac:dyDescent="0.25">
      <c r="A11" s="178"/>
      <c r="B11" s="159" t="s">
        <v>272</v>
      </c>
      <c r="C11" s="183">
        <v>63052</v>
      </c>
      <c r="D11" s="183">
        <v>70550</v>
      </c>
      <c r="E11" s="183"/>
      <c r="F11" s="183">
        <v>70140</v>
      </c>
      <c r="G11" s="183">
        <v>72003</v>
      </c>
      <c r="H11" s="183"/>
      <c r="I11" s="183">
        <v>35607</v>
      </c>
      <c r="J11" s="183">
        <v>37910</v>
      </c>
      <c r="K11" s="183"/>
      <c r="L11" s="183">
        <v>29358</v>
      </c>
      <c r="M11" s="183">
        <v>33509</v>
      </c>
      <c r="N11" s="183"/>
      <c r="O11" s="183">
        <v>11761</v>
      </c>
      <c r="P11" s="183">
        <v>12187</v>
      </c>
      <c r="Q11" s="183"/>
      <c r="R11" s="183">
        <v>715.9</v>
      </c>
      <c r="S11" s="183">
        <v>644.20000000000005</v>
      </c>
      <c r="T11" s="183"/>
      <c r="U11" s="183">
        <v>210633.9</v>
      </c>
      <c r="V11" s="183">
        <v>226803.20000000001</v>
      </c>
      <c r="W11" s="184"/>
      <c r="X11" s="186"/>
    </row>
    <row r="12" spans="1:24" ht="15" x14ac:dyDescent="0.25">
      <c r="A12" s="178"/>
      <c r="B12" s="267" t="s">
        <v>273</v>
      </c>
      <c r="C12" s="183">
        <v>766895</v>
      </c>
      <c r="D12" s="183">
        <v>810014</v>
      </c>
      <c r="E12" s="183"/>
      <c r="F12" s="183">
        <v>737115</v>
      </c>
      <c r="G12" s="183">
        <v>760396</v>
      </c>
      <c r="H12" s="183"/>
      <c r="I12" s="183">
        <v>412180</v>
      </c>
      <c r="J12" s="183">
        <v>434193</v>
      </c>
      <c r="K12" s="183"/>
      <c r="L12" s="183">
        <v>463010</v>
      </c>
      <c r="M12" s="183">
        <v>487483</v>
      </c>
      <c r="N12" s="183"/>
      <c r="O12" s="183">
        <v>207943</v>
      </c>
      <c r="P12" s="183">
        <v>233669</v>
      </c>
      <c r="Q12" s="183"/>
      <c r="R12" s="183">
        <v>19780.900000000001</v>
      </c>
      <c r="S12" s="183">
        <v>22633</v>
      </c>
      <c r="T12" s="183"/>
      <c r="U12" s="183">
        <v>2606923.9</v>
      </c>
      <c r="V12" s="183">
        <v>2748388</v>
      </c>
      <c r="W12" s="184"/>
      <c r="X12" s="186"/>
    </row>
    <row r="13" spans="1:24" ht="15" x14ac:dyDescent="0.25">
      <c r="A13" s="178"/>
      <c r="B13" s="159"/>
      <c r="C13" s="372" t="s">
        <v>48</v>
      </c>
      <c r="D13" s="372"/>
      <c r="E13" s="372"/>
      <c r="F13" s="372"/>
      <c r="G13" s="372"/>
      <c r="H13" s="372"/>
      <c r="I13" s="372"/>
      <c r="J13" s="372"/>
      <c r="K13" s="372"/>
      <c r="L13" s="372"/>
      <c r="M13" s="372"/>
      <c r="N13" s="372"/>
      <c r="O13" s="372"/>
      <c r="P13" s="372"/>
      <c r="Q13" s="372"/>
      <c r="R13" s="372"/>
      <c r="S13" s="372"/>
      <c r="T13" s="372"/>
      <c r="U13" s="372"/>
      <c r="V13" s="372"/>
      <c r="W13" s="188"/>
      <c r="X13" s="189"/>
    </row>
    <row r="14" spans="1:24" ht="15" x14ac:dyDescent="0.25">
      <c r="A14" s="178"/>
      <c r="B14" s="163" t="s">
        <v>274</v>
      </c>
      <c r="C14" s="190">
        <v>6.36</v>
      </c>
      <c r="D14" s="190">
        <v>6.65</v>
      </c>
      <c r="E14" s="191"/>
      <c r="F14" s="190">
        <v>6.34</v>
      </c>
      <c r="G14" s="190">
        <v>6.92</v>
      </c>
      <c r="H14" s="191"/>
      <c r="I14" s="190">
        <v>6.1509534669319201</v>
      </c>
      <c r="J14" s="190">
        <v>6.6537231139147801</v>
      </c>
      <c r="K14" s="192"/>
      <c r="L14" s="190">
        <v>5.42</v>
      </c>
      <c r="M14" s="190">
        <v>5.83</v>
      </c>
      <c r="N14" s="191"/>
      <c r="O14" s="190">
        <v>5.19</v>
      </c>
      <c r="P14" s="190">
        <v>5.26</v>
      </c>
      <c r="Q14" s="191"/>
      <c r="R14" s="190">
        <v>6.3480428089722896</v>
      </c>
      <c r="S14" s="190">
        <v>6.0358899320762198</v>
      </c>
      <c r="T14" s="191"/>
      <c r="U14" s="190">
        <v>6.06</v>
      </c>
      <c r="V14" s="190">
        <v>6.47</v>
      </c>
      <c r="W14" s="193"/>
      <c r="X14" s="194"/>
    </row>
    <row r="15" spans="1:24" ht="15" x14ac:dyDescent="0.25">
      <c r="A15" s="178"/>
      <c r="B15" s="168"/>
      <c r="C15" s="195"/>
      <c r="D15" s="195"/>
      <c r="E15" s="196"/>
      <c r="F15" s="195"/>
      <c r="G15" s="195"/>
      <c r="H15" s="196"/>
      <c r="I15" s="195"/>
      <c r="J15" s="195"/>
      <c r="K15" s="192"/>
      <c r="L15" s="195"/>
      <c r="M15" s="195"/>
      <c r="N15" s="196"/>
      <c r="O15" s="195"/>
      <c r="P15" s="195"/>
      <c r="Q15" s="196"/>
      <c r="R15" s="195"/>
      <c r="S15" s="195"/>
      <c r="T15" s="196"/>
      <c r="U15" s="195"/>
      <c r="V15" s="195"/>
      <c r="W15" s="197"/>
      <c r="X15" s="198"/>
    </row>
    <row r="16" spans="1:24" ht="15" x14ac:dyDescent="0.25">
      <c r="A16" s="178"/>
      <c r="B16" s="173" t="s">
        <v>275</v>
      </c>
      <c r="C16" s="199">
        <v>5.5</v>
      </c>
      <c r="D16" s="199">
        <v>5.5</v>
      </c>
      <c r="E16" s="200"/>
      <c r="F16" s="199">
        <v>5.5</v>
      </c>
      <c r="G16" s="199">
        <v>5.5</v>
      </c>
      <c r="H16" s="200"/>
      <c r="I16" s="199">
        <v>4.5</v>
      </c>
      <c r="J16" s="199">
        <v>4.5</v>
      </c>
      <c r="K16" s="200"/>
      <c r="L16" s="199">
        <v>4.5</v>
      </c>
      <c r="M16" s="199">
        <v>4.5</v>
      </c>
      <c r="N16" s="200"/>
      <c r="O16" s="199">
        <v>4.5</v>
      </c>
      <c r="P16" s="199">
        <v>4.5</v>
      </c>
      <c r="Q16" s="200"/>
      <c r="R16" s="199">
        <v>4.5</v>
      </c>
      <c r="S16" s="199">
        <v>4.5</v>
      </c>
      <c r="T16" s="200"/>
      <c r="U16" s="199"/>
      <c r="V16" s="199"/>
      <c r="W16" s="179"/>
      <c r="X16" s="180"/>
    </row>
    <row r="17" spans="1:24" ht="15.75" x14ac:dyDescent="0.25">
      <c r="A17" s="178"/>
      <c r="B17" s="368" t="s">
        <v>248</v>
      </c>
      <c r="C17" s="368"/>
      <c r="D17" s="368"/>
      <c r="E17" s="368"/>
      <c r="F17" s="368"/>
      <c r="G17" s="368"/>
      <c r="H17" s="368"/>
      <c r="I17" s="368"/>
      <c r="J17" s="368"/>
      <c r="K17" s="368"/>
      <c r="L17" s="368"/>
      <c r="M17" s="368"/>
      <c r="N17" s="368"/>
      <c r="O17" s="368"/>
      <c r="P17" s="368"/>
      <c r="Q17" s="368"/>
      <c r="R17" s="368"/>
      <c r="S17" s="368"/>
      <c r="T17" s="187"/>
      <c r="U17" s="187"/>
      <c r="V17" s="187"/>
      <c r="W17" s="201"/>
      <c r="X17" s="202"/>
    </row>
  </sheetData>
  <mergeCells count="12">
    <mergeCell ref="C5:V5"/>
    <mergeCell ref="C13:V13"/>
    <mergeCell ref="B17:S17"/>
    <mergeCell ref="B1:V1"/>
    <mergeCell ref="B2:V2"/>
    <mergeCell ref="C3:D3"/>
    <mergeCell ref="F3:G3"/>
    <mergeCell ref="I3:J3"/>
    <mergeCell ref="L3:M3"/>
    <mergeCell ref="O3:P3"/>
    <mergeCell ref="R3:S3"/>
    <mergeCell ref="U3:V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dimension ref="A1:M56"/>
  <sheetViews>
    <sheetView rightToLeft="1" zoomScale="40" zoomScaleNormal="40" workbookViewId="0">
      <selection activeCell="G25" sqref="G25"/>
    </sheetView>
  </sheetViews>
  <sheetFormatPr defaultRowHeight="14.25" x14ac:dyDescent="0.2"/>
  <cols>
    <col min="1" max="1" width="12.625" bestFit="1" customWidth="1"/>
    <col min="2" max="2" width="29.625" bestFit="1" customWidth="1"/>
    <col min="3" max="6" width="10.5" customWidth="1"/>
    <col min="10" max="13" width="12.375" bestFit="1" customWidth="1"/>
  </cols>
  <sheetData>
    <row r="1" spans="1:13" ht="14.25" customHeight="1" x14ac:dyDescent="0.25">
      <c r="A1" s="374" t="s">
        <v>276</v>
      </c>
      <c r="B1" s="374"/>
      <c r="C1" s="374"/>
      <c r="D1" s="374"/>
      <c r="E1" s="374"/>
      <c r="F1" s="374"/>
      <c r="G1" s="203"/>
    </row>
    <row r="2" spans="1:13" ht="15" x14ac:dyDescent="0.25">
      <c r="A2" s="375" t="s">
        <v>49</v>
      </c>
      <c r="B2" s="375"/>
      <c r="C2" s="375"/>
      <c r="D2" s="375"/>
      <c r="E2" s="375"/>
      <c r="F2" s="375"/>
      <c r="G2" s="203"/>
    </row>
    <row r="3" spans="1:13" ht="15" x14ac:dyDescent="0.25">
      <c r="A3" s="204"/>
      <c r="B3" s="205"/>
      <c r="C3" s="206" t="s">
        <v>277</v>
      </c>
      <c r="D3" s="206" t="s">
        <v>278</v>
      </c>
      <c r="E3" s="206" t="s">
        <v>279</v>
      </c>
      <c r="F3" s="206" t="s">
        <v>280</v>
      </c>
      <c r="G3" s="203"/>
    </row>
    <row r="4" spans="1:13" ht="15" x14ac:dyDescent="0.25">
      <c r="A4" s="349"/>
      <c r="B4" s="349"/>
      <c r="C4" s="349"/>
      <c r="D4" s="349"/>
      <c r="E4" s="349"/>
      <c r="F4" s="349"/>
      <c r="G4" s="203"/>
    </row>
    <row r="5" spans="1:13" ht="15" x14ac:dyDescent="0.25">
      <c r="A5" s="24" t="s">
        <v>281</v>
      </c>
      <c r="B5" s="24">
        <v>2023</v>
      </c>
      <c r="C5" s="207">
        <v>42034.400000000001</v>
      </c>
      <c r="D5" s="207">
        <v>64993.5</v>
      </c>
      <c r="E5" s="207">
        <v>78601.3</v>
      </c>
      <c r="F5" s="207">
        <v>97930.4</v>
      </c>
      <c r="G5" s="203"/>
      <c r="J5" s="107"/>
      <c r="K5" s="107"/>
      <c r="L5" s="107"/>
      <c r="M5" s="107"/>
    </row>
    <row r="6" spans="1:13" ht="15" x14ac:dyDescent="0.25">
      <c r="A6" s="24"/>
      <c r="B6" s="24">
        <v>2022</v>
      </c>
      <c r="C6" s="207">
        <v>74726.2</v>
      </c>
      <c r="D6" s="207">
        <v>62743.1</v>
      </c>
      <c r="E6" s="207">
        <v>51893.1</v>
      </c>
      <c r="F6" s="207">
        <v>45153.8</v>
      </c>
      <c r="G6" s="203"/>
      <c r="J6" s="107"/>
      <c r="K6" s="107"/>
      <c r="L6" s="107"/>
      <c r="M6" s="107"/>
    </row>
    <row r="7" spans="1:13" ht="15" x14ac:dyDescent="0.25">
      <c r="A7" s="24"/>
      <c r="B7" s="24">
        <v>2021</v>
      </c>
      <c r="C7" s="207">
        <v>45457.8</v>
      </c>
      <c r="D7" s="207">
        <v>41217.800000000003</v>
      </c>
      <c r="E7" s="207">
        <v>35835.9</v>
      </c>
      <c r="F7" s="207">
        <v>28885.5</v>
      </c>
      <c r="G7" s="203"/>
      <c r="J7" s="107"/>
      <c r="K7" s="107"/>
      <c r="L7" s="107"/>
      <c r="M7" s="107"/>
    </row>
    <row r="8" spans="1:13" ht="15" x14ac:dyDescent="0.25">
      <c r="A8" s="24"/>
      <c r="B8" s="24">
        <v>2020</v>
      </c>
      <c r="C8" s="207">
        <v>14811.6</v>
      </c>
      <c r="D8" s="207">
        <v>13454</v>
      </c>
      <c r="E8" s="207">
        <v>11715.4</v>
      </c>
      <c r="F8" s="207">
        <v>10843.8</v>
      </c>
      <c r="G8" s="203"/>
      <c r="J8" s="107"/>
      <c r="K8" s="107"/>
      <c r="L8" s="107"/>
      <c r="M8" s="107"/>
    </row>
    <row r="9" spans="1:13" ht="15" x14ac:dyDescent="0.25">
      <c r="A9" s="24"/>
      <c r="B9" s="24">
        <v>2019</v>
      </c>
      <c r="C9" s="207">
        <v>9067.7000000000007</v>
      </c>
      <c r="D9" s="207">
        <v>8439</v>
      </c>
      <c r="E9" s="207">
        <v>7731.5</v>
      </c>
      <c r="F9" s="207">
        <v>8001.1</v>
      </c>
      <c r="G9" s="203"/>
      <c r="J9" s="107"/>
      <c r="K9" s="107"/>
      <c r="L9" s="107"/>
      <c r="M9" s="107"/>
    </row>
    <row r="10" spans="1:13" ht="15" x14ac:dyDescent="0.25">
      <c r="A10" s="24"/>
      <c r="B10" s="24" t="s">
        <v>282</v>
      </c>
      <c r="C10" s="207">
        <v>16546.099999999999</v>
      </c>
      <c r="D10" s="207">
        <v>15219.3</v>
      </c>
      <c r="E10" s="207">
        <v>13669.1</v>
      </c>
      <c r="F10" s="207">
        <v>12708.4</v>
      </c>
      <c r="G10" s="203"/>
      <c r="J10" s="107"/>
      <c r="K10" s="107"/>
      <c r="L10" s="107"/>
      <c r="M10" s="107"/>
    </row>
    <row r="11" spans="1:13" ht="15" x14ac:dyDescent="0.25">
      <c r="A11" s="24"/>
      <c r="B11" s="24" t="s">
        <v>283</v>
      </c>
      <c r="C11" s="207">
        <v>71482</v>
      </c>
      <c r="D11" s="207">
        <v>73958</v>
      </c>
      <c r="E11" s="207">
        <v>84577</v>
      </c>
      <c r="F11" s="207">
        <v>90487</v>
      </c>
      <c r="G11" s="203"/>
      <c r="J11" s="107"/>
      <c r="K11" s="107"/>
      <c r="L11" s="107"/>
      <c r="M11" s="107"/>
    </row>
    <row r="12" spans="1:13" ht="15" x14ac:dyDescent="0.25">
      <c r="A12" s="24"/>
      <c r="B12" s="24" t="s">
        <v>284</v>
      </c>
      <c r="C12" s="207">
        <v>2229</v>
      </c>
      <c r="D12" s="207">
        <v>2614</v>
      </c>
      <c r="E12" s="207">
        <v>2731</v>
      </c>
      <c r="F12" s="207">
        <v>2120</v>
      </c>
      <c r="G12" s="203"/>
      <c r="J12" s="107"/>
      <c r="K12" s="107"/>
      <c r="L12" s="107"/>
      <c r="M12" s="107"/>
    </row>
    <row r="13" spans="1:13" ht="15" x14ac:dyDescent="0.25">
      <c r="A13" s="24"/>
      <c r="B13" s="208" t="s">
        <v>285</v>
      </c>
      <c r="C13" s="209">
        <v>276354.8</v>
      </c>
      <c r="D13" s="209">
        <v>282638.7</v>
      </c>
      <c r="E13" s="209">
        <v>286754.3</v>
      </c>
      <c r="F13" s="209">
        <v>296130</v>
      </c>
      <c r="G13" s="203"/>
      <c r="J13" s="107"/>
      <c r="K13" s="107"/>
      <c r="L13" s="107"/>
      <c r="M13" s="107"/>
    </row>
    <row r="14" spans="1:13" ht="15" x14ac:dyDescent="0.25">
      <c r="A14" s="349"/>
      <c r="B14" s="349"/>
      <c r="C14" s="349"/>
      <c r="D14" s="349"/>
      <c r="E14" s="349"/>
      <c r="F14" s="349"/>
      <c r="G14" s="203"/>
      <c r="J14" s="107"/>
      <c r="K14" s="107"/>
      <c r="L14" s="107"/>
      <c r="M14" s="107"/>
    </row>
    <row r="15" spans="1:13" ht="15" x14ac:dyDescent="0.25">
      <c r="A15" s="24" t="s">
        <v>286</v>
      </c>
      <c r="B15" s="24">
        <v>2023</v>
      </c>
      <c r="C15" s="207">
        <v>62872.5</v>
      </c>
      <c r="D15" s="207">
        <v>98323.3</v>
      </c>
      <c r="E15" s="207">
        <v>122017.1</v>
      </c>
      <c r="F15" s="207">
        <v>134834.05300000001</v>
      </c>
      <c r="G15" s="203"/>
      <c r="J15" s="107"/>
      <c r="K15" s="107"/>
      <c r="L15" s="107"/>
      <c r="M15" s="107"/>
    </row>
    <row r="16" spans="1:13" ht="15" x14ac:dyDescent="0.25">
      <c r="A16" s="24"/>
      <c r="B16" s="24">
        <v>2022</v>
      </c>
      <c r="C16" s="207">
        <v>97519.4</v>
      </c>
      <c r="D16" s="207">
        <v>82711</v>
      </c>
      <c r="E16" s="207">
        <v>70650.100000000006</v>
      </c>
      <c r="F16" s="207">
        <v>62266.972999999998</v>
      </c>
      <c r="G16" s="203"/>
      <c r="J16" s="107"/>
      <c r="K16" s="107"/>
      <c r="L16" s="107"/>
      <c r="M16" s="107"/>
    </row>
    <row r="17" spans="1:13" ht="15" x14ac:dyDescent="0.25">
      <c r="A17" s="24"/>
      <c r="B17" s="24">
        <v>2021</v>
      </c>
      <c r="C17" s="207">
        <v>58849.5</v>
      </c>
      <c r="D17" s="207">
        <v>52154.6</v>
      </c>
      <c r="E17" s="207">
        <v>46685.8</v>
      </c>
      <c r="F17" s="207">
        <v>43287.4</v>
      </c>
      <c r="G17" s="203"/>
      <c r="J17" s="107"/>
      <c r="K17" s="107"/>
      <c r="L17" s="107"/>
      <c r="M17" s="107"/>
    </row>
    <row r="18" spans="1:13" ht="15" x14ac:dyDescent="0.25">
      <c r="A18" s="24"/>
      <c r="B18" s="24">
        <v>2020</v>
      </c>
      <c r="C18" s="207">
        <v>34913.5</v>
      </c>
      <c r="D18" s="207">
        <v>31357.1</v>
      </c>
      <c r="E18" s="207">
        <v>27589.4</v>
      </c>
      <c r="F18" s="207">
        <v>25149.9</v>
      </c>
      <c r="G18" s="203"/>
      <c r="J18" s="107"/>
      <c r="K18" s="107"/>
      <c r="L18" s="107"/>
      <c r="M18" s="107"/>
    </row>
    <row r="19" spans="1:13" ht="15" x14ac:dyDescent="0.25">
      <c r="A19" s="24"/>
      <c r="B19" s="24">
        <v>2019</v>
      </c>
      <c r="C19" s="207">
        <v>17764.2</v>
      </c>
      <c r="D19" s="207">
        <v>15514.6</v>
      </c>
      <c r="E19" s="207">
        <v>13751.6</v>
      </c>
      <c r="F19" s="207">
        <v>11907.5</v>
      </c>
      <c r="G19" s="203"/>
      <c r="J19" s="107"/>
      <c r="K19" s="107"/>
      <c r="L19" s="107"/>
      <c r="M19" s="107"/>
    </row>
    <row r="20" spans="1:13" ht="15" x14ac:dyDescent="0.25">
      <c r="A20" s="24"/>
      <c r="B20" s="24" t="s">
        <v>282</v>
      </c>
      <c r="C20" s="207">
        <v>36863.4</v>
      </c>
      <c r="D20" s="207">
        <v>32004.7</v>
      </c>
      <c r="E20" s="207">
        <v>31250.5</v>
      </c>
      <c r="F20" s="207">
        <v>27522.5</v>
      </c>
      <c r="G20" s="203"/>
      <c r="J20" s="107"/>
      <c r="K20" s="107"/>
      <c r="L20" s="107"/>
      <c r="M20" s="107"/>
    </row>
    <row r="21" spans="1:13" ht="15" x14ac:dyDescent="0.25">
      <c r="A21" s="24"/>
      <c r="B21" s="24" t="s">
        <v>283</v>
      </c>
      <c r="C21" s="207">
        <v>123124.6</v>
      </c>
      <c r="D21" s="207">
        <v>126233.60000000001</v>
      </c>
      <c r="E21" s="207">
        <v>129743.8</v>
      </c>
      <c r="F21" s="207">
        <v>141485.92199999999</v>
      </c>
      <c r="G21" s="203"/>
      <c r="J21" s="107"/>
      <c r="K21" s="107"/>
      <c r="L21" s="107"/>
      <c r="M21" s="107"/>
    </row>
    <row r="22" spans="1:13" ht="15" x14ac:dyDescent="0.25">
      <c r="A22" s="24"/>
      <c r="B22" s="24" t="s">
        <v>284</v>
      </c>
      <c r="C22" s="207">
        <v>1861</v>
      </c>
      <c r="D22" s="207">
        <v>1459</v>
      </c>
      <c r="E22" s="207">
        <v>2793</v>
      </c>
      <c r="F22" s="207">
        <v>1954</v>
      </c>
      <c r="G22" s="203"/>
      <c r="J22" s="107"/>
      <c r="K22" s="107"/>
      <c r="L22" s="107"/>
      <c r="M22" s="107"/>
    </row>
    <row r="23" spans="1:13" ht="15" x14ac:dyDescent="0.25">
      <c r="A23" s="24"/>
      <c r="B23" s="208" t="s">
        <v>285</v>
      </c>
      <c r="C23" s="209">
        <v>433768.1</v>
      </c>
      <c r="D23" s="209">
        <v>439757.9</v>
      </c>
      <c r="E23" s="209">
        <v>444481.3</v>
      </c>
      <c r="F23" s="209">
        <v>448408.24800000002</v>
      </c>
      <c r="G23" s="203"/>
      <c r="J23" s="107"/>
      <c r="K23" s="107"/>
      <c r="L23" s="107"/>
      <c r="M23" s="107"/>
    </row>
    <row r="24" spans="1:13" ht="15" x14ac:dyDescent="0.25">
      <c r="A24" s="349"/>
      <c r="B24" s="349"/>
      <c r="C24" s="349"/>
      <c r="D24" s="349"/>
      <c r="E24" s="349"/>
      <c r="F24" s="349"/>
      <c r="G24" s="203"/>
      <c r="J24" s="107"/>
      <c r="K24" s="107"/>
      <c r="L24" s="107"/>
      <c r="M24" s="107"/>
    </row>
    <row r="25" spans="1:13" ht="15" x14ac:dyDescent="0.25">
      <c r="A25" s="24" t="s">
        <v>287</v>
      </c>
      <c r="B25" s="24">
        <v>2023</v>
      </c>
      <c r="C25" s="207">
        <v>17602.7</v>
      </c>
      <c r="D25" s="207">
        <v>35172</v>
      </c>
      <c r="E25" s="207">
        <v>54393.599999999999</v>
      </c>
      <c r="F25" s="207">
        <v>70679.899999999994</v>
      </c>
      <c r="G25" s="203"/>
      <c r="J25" s="107"/>
      <c r="K25" s="107"/>
      <c r="L25" s="107"/>
      <c r="M25" s="107"/>
    </row>
    <row r="26" spans="1:13" ht="15" x14ac:dyDescent="0.25">
      <c r="A26" s="24"/>
      <c r="B26" s="24">
        <v>2022</v>
      </c>
      <c r="C26" s="207">
        <v>113396.3</v>
      </c>
      <c r="D26" s="207">
        <v>112593.3</v>
      </c>
      <c r="E26" s="207">
        <v>110611.2</v>
      </c>
      <c r="F26" s="207">
        <v>108894.9</v>
      </c>
      <c r="G26" s="203"/>
      <c r="J26" s="107"/>
      <c r="K26" s="107"/>
      <c r="L26" s="107"/>
      <c r="M26" s="107"/>
    </row>
    <row r="27" spans="1:13" ht="15" x14ac:dyDescent="0.25">
      <c r="A27" s="24"/>
      <c r="B27" s="24">
        <v>2021</v>
      </c>
      <c r="C27" s="207">
        <v>111119</v>
      </c>
      <c r="D27" s="207">
        <v>109165.6</v>
      </c>
      <c r="E27" s="207">
        <v>106695.7</v>
      </c>
      <c r="F27" s="207">
        <v>104717.6</v>
      </c>
      <c r="G27" s="203"/>
      <c r="J27" s="107"/>
      <c r="K27" s="107"/>
      <c r="L27" s="107"/>
      <c r="M27" s="107"/>
    </row>
    <row r="28" spans="1:13" ht="15" x14ac:dyDescent="0.25">
      <c r="A28" s="24"/>
      <c r="B28" s="24">
        <v>2020</v>
      </c>
      <c r="C28" s="207">
        <v>69201.2</v>
      </c>
      <c r="D28" s="207">
        <v>67948.100000000006</v>
      </c>
      <c r="E28" s="207">
        <v>66681.2</v>
      </c>
      <c r="F28" s="207">
        <v>65518.9</v>
      </c>
      <c r="G28" s="203"/>
      <c r="J28" s="107"/>
      <c r="K28" s="107"/>
      <c r="L28" s="107"/>
      <c r="M28" s="107"/>
    </row>
    <row r="29" spans="1:13" ht="15" x14ac:dyDescent="0.25">
      <c r="A29" s="24"/>
      <c r="B29" s="24">
        <v>2019</v>
      </c>
      <c r="C29" s="207">
        <v>51125</v>
      </c>
      <c r="D29" s="207">
        <v>50103.8</v>
      </c>
      <c r="E29" s="207">
        <v>49431</v>
      </c>
      <c r="F29" s="207">
        <v>48512.7</v>
      </c>
      <c r="G29" s="203"/>
      <c r="J29" s="107"/>
      <c r="K29" s="107"/>
      <c r="L29" s="107"/>
      <c r="M29" s="107"/>
    </row>
    <row r="30" spans="1:13" ht="15" x14ac:dyDescent="0.25">
      <c r="A30" s="24"/>
      <c r="B30" s="24" t="s">
        <v>282</v>
      </c>
      <c r="C30" s="207">
        <v>198389.7</v>
      </c>
      <c r="D30" s="207">
        <v>192934.8</v>
      </c>
      <c r="E30" s="207">
        <v>189390.8</v>
      </c>
      <c r="F30" s="207">
        <v>184069.1</v>
      </c>
      <c r="G30" s="203"/>
      <c r="J30" s="107"/>
      <c r="K30" s="107"/>
      <c r="L30" s="107"/>
      <c r="M30" s="107"/>
    </row>
    <row r="31" spans="1:13" ht="15" x14ac:dyDescent="0.25">
      <c r="A31" s="24"/>
      <c r="B31" s="24" t="s">
        <v>283</v>
      </c>
      <c r="C31" s="207">
        <v>0</v>
      </c>
      <c r="D31" s="207">
        <v>0</v>
      </c>
      <c r="E31" s="207">
        <v>0</v>
      </c>
      <c r="F31" s="207">
        <v>0</v>
      </c>
      <c r="G31" s="203"/>
      <c r="J31" s="107"/>
      <c r="K31" s="107"/>
      <c r="L31" s="107"/>
      <c r="M31" s="107"/>
    </row>
    <row r="32" spans="1:13" ht="15" x14ac:dyDescent="0.25">
      <c r="A32" s="24"/>
      <c r="B32" s="24" t="s">
        <v>284</v>
      </c>
      <c r="C32" s="207">
        <v>0</v>
      </c>
      <c r="D32" s="207">
        <v>0</v>
      </c>
      <c r="E32" s="207">
        <v>0</v>
      </c>
      <c r="F32" s="207">
        <v>1000</v>
      </c>
      <c r="G32" s="203"/>
      <c r="J32" s="107"/>
      <c r="K32" s="107"/>
      <c r="L32" s="107"/>
      <c r="M32" s="107"/>
    </row>
    <row r="33" spans="1:13" ht="15" x14ac:dyDescent="0.25">
      <c r="A33" s="24"/>
      <c r="B33" s="208" t="s">
        <v>285</v>
      </c>
      <c r="C33" s="209">
        <v>560833.9</v>
      </c>
      <c r="D33" s="209">
        <v>567917.6</v>
      </c>
      <c r="E33" s="209">
        <v>577203.5</v>
      </c>
      <c r="F33" s="209">
        <v>582394.1</v>
      </c>
      <c r="G33" s="203"/>
      <c r="J33" s="107"/>
      <c r="K33" s="107"/>
      <c r="L33" s="107"/>
      <c r="M33" s="107"/>
    </row>
    <row r="34" spans="1:13" ht="15" x14ac:dyDescent="0.25">
      <c r="A34" s="349"/>
      <c r="B34" s="349"/>
      <c r="C34" s="349"/>
      <c r="D34" s="349"/>
      <c r="E34" s="349"/>
      <c r="F34" s="349"/>
      <c r="G34" s="203"/>
      <c r="J34" s="107"/>
      <c r="K34" s="107"/>
      <c r="L34" s="107"/>
      <c r="M34" s="107"/>
    </row>
    <row r="35" spans="1:13" ht="15" x14ac:dyDescent="0.25">
      <c r="A35" s="24" t="s">
        <v>288</v>
      </c>
      <c r="B35" s="24">
        <v>2023</v>
      </c>
      <c r="C35" s="207">
        <v>27533.1</v>
      </c>
      <c r="D35" s="207">
        <v>40832</v>
      </c>
      <c r="E35" s="207">
        <v>51988.4</v>
      </c>
      <c r="F35" s="207">
        <v>56184.368999999999</v>
      </c>
      <c r="G35" s="203"/>
      <c r="J35" s="107"/>
      <c r="K35" s="107"/>
      <c r="L35" s="107"/>
      <c r="M35" s="107"/>
    </row>
    <row r="36" spans="1:13" ht="15" x14ac:dyDescent="0.25">
      <c r="A36" s="24"/>
      <c r="B36" s="24">
        <v>2022</v>
      </c>
      <c r="C36" s="207">
        <v>43868</v>
      </c>
      <c r="D36" s="207">
        <v>37292.5</v>
      </c>
      <c r="E36" s="207">
        <v>32085.8</v>
      </c>
      <c r="F36" s="207">
        <v>27972.917000000001</v>
      </c>
      <c r="G36" s="203"/>
      <c r="J36" s="107"/>
      <c r="K36" s="107"/>
      <c r="L36" s="107"/>
      <c r="M36" s="107"/>
    </row>
    <row r="37" spans="1:13" ht="15" x14ac:dyDescent="0.25">
      <c r="A37" s="24"/>
      <c r="B37" s="24">
        <v>2021</v>
      </c>
      <c r="C37" s="207">
        <v>22941.599999999999</v>
      </c>
      <c r="D37" s="207">
        <v>19822.599999999999</v>
      </c>
      <c r="E37" s="207">
        <v>17204.3</v>
      </c>
      <c r="F37" s="207">
        <v>14942.963</v>
      </c>
      <c r="G37" s="203"/>
      <c r="J37" s="107"/>
      <c r="K37" s="107"/>
      <c r="L37" s="107"/>
      <c r="M37" s="107"/>
    </row>
    <row r="38" spans="1:13" ht="15" x14ac:dyDescent="0.25">
      <c r="A38" s="24"/>
      <c r="B38" s="24">
        <v>2020</v>
      </c>
      <c r="C38" s="207">
        <v>11043.7</v>
      </c>
      <c r="D38" s="207">
        <v>9492.6</v>
      </c>
      <c r="E38" s="207">
        <v>8215.4</v>
      </c>
      <c r="F38" s="207">
        <v>7156.7</v>
      </c>
      <c r="G38" s="203"/>
      <c r="J38" s="107"/>
      <c r="K38" s="107"/>
      <c r="L38" s="107"/>
      <c r="M38" s="107"/>
    </row>
    <row r="39" spans="1:13" ht="15" x14ac:dyDescent="0.25">
      <c r="A39" s="24"/>
      <c r="B39" s="24">
        <v>2019</v>
      </c>
      <c r="C39" s="207">
        <v>6824.3</v>
      </c>
      <c r="D39" s="207">
        <v>5655.2</v>
      </c>
      <c r="E39" s="207">
        <v>4781.8</v>
      </c>
      <c r="F39" s="207">
        <v>4047.8</v>
      </c>
      <c r="G39" s="203"/>
      <c r="J39" s="107"/>
      <c r="K39" s="107"/>
      <c r="L39" s="107"/>
      <c r="M39" s="107"/>
    </row>
    <row r="40" spans="1:13" ht="15" x14ac:dyDescent="0.25">
      <c r="A40" s="24"/>
      <c r="B40" s="24" t="s">
        <v>282</v>
      </c>
      <c r="C40" s="207">
        <v>10340.799999999999</v>
      </c>
      <c r="D40" s="207">
        <v>9154.9</v>
      </c>
      <c r="E40" s="207">
        <v>8377.6</v>
      </c>
      <c r="F40" s="207">
        <v>7318.8</v>
      </c>
      <c r="G40" s="203"/>
      <c r="J40" s="107"/>
      <c r="K40" s="107"/>
      <c r="L40" s="107"/>
      <c r="M40" s="107"/>
    </row>
    <row r="41" spans="1:13" ht="15" x14ac:dyDescent="0.25">
      <c r="A41" s="24"/>
      <c r="B41" s="24" t="s">
        <v>283</v>
      </c>
      <c r="C41" s="207">
        <v>24746.3</v>
      </c>
      <c r="D41" s="207">
        <v>28397.7</v>
      </c>
      <c r="E41" s="207">
        <v>28684.5</v>
      </c>
      <c r="F41" s="207">
        <v>29702.27</v>
      </c>
      <c r="G41" s="203"/>
      <c r="J41" s="107"/>
      <c r="K41" s="107"/>
      <c r="L41" s="107"/>
      <c r="M41" s="107"/>
    </row>
    <row r="42" spans="1:13" ht="15" x14ac:dyDescent="0.25">
      <c r="A42" s="24"/>
      <c r="B42" s="24" t="s">
        <v>284</v>
      </c>
      <c r="C42" s="207">
        <v>3029</v>
      </c>
      <c r="D42" s="207">
        <v>275</v>
      </c>
      <c r="E42" s="207">
        <v>305</v>
      </c>
      <c r="F42" s="207">
        <v>486</v>
      </c>
      <c r="G42" s="203"/>
      <c r="J42" s="107"/>
      <c r="K42" s="107"/>
      <c r="L42" s="107"/>
      <c r="M42" s="107"/>
    </row>
    <row r="43" spans="1:13" ht="15" x14ac:dyDescent="0.25">
      <c r="A43" s="24"/>
      <c r="B43" s="208" t="s">
        <v>285</v>
      </c>
      <c r="C43" s="209">
        <v>150326.79999999999</v>
      </c>
      <c r="D43" s="209">
        <v>150922.5</v>
      </c>
      <c r="E43" s="209">
        <v>151642.79999999999</v>
      </c>
      <c r="F43" s="209">
        <v>147811.81899999999</v>
      </c>
      <c r="G43" s="203"/>
      <c r="J43" s="107"/>
      <c r="K43" s="107"/>
      <c r="L43" s="107"/>
      <c r="M43" s="107"/>
    </row>
    <row r="44" spans="1:13" ht="15" x14ac:dyDescent="0.25">
      <c r="A44" s="349"/>
      <c r="B44" s="349"/>
      <c r="C44" s="349"/>
      <c r="D44" s="349"/>
      <c r="E44" s="349"/>
      <c r="F44" s="349"/>
      <c r="G44" s="203"/>
      <c r="J44" s="107"/>
      <c r="K44" s="107"/>
      <c r="L44" s="107"/>
      <c r="M44" s="107"/>
    </row>
    <row r="45" spans="1:13" ht="15" x14ac:dyDescent="0.25">
      <c r="A45" s="24" t="s">
        <v>289</v>
      </c>
      <c r="B45" s="24">
        <v>2023</v>
      </c>
      <c r="C45" s="207">
        <v>159406.70000000001</v>
      </c>
      <c r="D45" s="207">
        <v>259547.8</v>
      </c>
      <c r="E45" s="207">
        <v>335190.40000000002</v>
      </c>
      <c r="F45" s="207">
        <v>392542.41399999999</v>
      </c>
      <c r="G45" s="203"/>
      <c r="J45" s="107"/>
      <c r="K45" s="107"/>
      <c r="L45" s="107"/>
      <c r="M45" s="107"/>
    </row>
    <row r="46" spans="1:13" ht="15" x14ac:dyDescent="0.25">
      <c r="A46" s="24"/>
      <c r="B46" s="24">
        <v>2022</v>
      </c>
      <c r="C46" s="207">
        <v>355648.9</v>
      </c>
      <c r="D46" s="207">
        <v>316095.90000000002</v>
      </c>
      <c r="E46" s="207">
        <v>286095.2</v>
      </c>
      <c r="F46" s="207">
        <v>263204.59000000003</v>
      </c>
      <c r="G46" s="203"/>
      <c r="J46" s="107"/>
      <c r="K46" s="107"/>
      <c r="L46" s="107"/>
      <c r="M46" s="107"/>
    </row>
    <row r="47" spans="1:13" ht="15" x14ac:dyDescent="0.25">
      <c r="A47" s="24"/>
      <c r="B47" s="24">
        <v>2021</v>
      </c>
      <c r="C47" s="207">
        <v>252027.9</v>
      </c>
      <c r="D47" s="207">
        <v>233548.6</v>
      </c>
      <c r="E47" s="207">
        <v>217724.7</v>
      </c>
      <c r="F47" s="207">
        <v>202354.46299999999</v>
      </c>
      <c r="G47" s="203"/>
      <c r="J47" s="107"/>
      <c r="K47" s="107"/>
      <c r="L47" s="107"/>
      <c r="M47" s="107"/>
    </row>
    <row r="48" spans="1:13" ht="15" x14ac:dyDescent="0.25">
      <c r="A48" s="24"/>
      <c r="B48" s="24">
        <v>2020</v>
      </c>
      <c r="C48" s="207">
        <v>134903</v>
      </c>
      <c r="D48" s="207">
        <v>126983.8</v>
      </c>
      <c r="E48" s="207">
        <v>117530.4</v>
      </c>
      <c r="F48" s="207">
        <v>111819.3</v>
      </c>
      <c r="G48" s="203"/>
      <c r="J48" s="107"/>
      <c r="K48" s="107"/>
      <c r="L48" s="107"/>
      <c r="M48" s="107"/>
    </row>
    <row r="49" spans="1:13" ht="15" x14ac:dyDescent="0.25">
      <c r="A49" s="24"/>
      <c r="B49" s="24">
        <v>2019</v>
      </c>
      <c r="C49" s="207">
        <v>88764.2</v>
      </c>
      <c r="D49" s="207">
        <v>83237.600000000006</v>
      </c>
      <c r="E49" s="207">
        <v>78725.899999999994</v>
      </c>
      <c r="F49" s="207">
        <v>75237.100000000006</v>
      </c>
      <c r="G49" s="203"/>
      <c r="J49" s="107"/>
      <c r="K49" s="107"/>
      <c r="L49" s="107"/>
      <c r="M49" s="107"/>
    </row>
    <row r="50" spans="1:13" ht="15" x14ac:dyDescent="0.25">
      <c r="A50" s="24"/>
      <c r="B50" s="24" t="s">
        <v>282</v>
      </c>
      <c r="C50" s="207">
        <v>268845</v>
      </c>
      <c r="D50" s="207">
        <v>255431.7</v>
      </c>
      <c r="E50" s="207">
        <v>247863</v>
      </c>
      <c r="F50" s="207">
        <v>236526.8</v>
      </c>
      <c r="G50" s="203"/>
      <c r="J50" s="107"/>
      <c r="K50" s="107"/>
      <c r="L50" s="107"/>
      <c r="M50" s="107"/>
    </row>
    <row r="51" spans="1:13" ht="15" x14ac:dyDescent="0.25">
      <c r="A51" s="24"/>
      <c r="B51" s="24" t="s">
        <v>283</v>
      </c>
      <c r="C51" s="207">
        <v>244372.9</v>
      </c>
      <c r="D51" s="207">
        <v>253501.3</v>
      </c>
      <c r="E51" s="207">
        <v>270265.3</v>
      </c>
      <c r="F51" s="207">
        <v>280814.19199999998</v>
      </c>
      <c r="G51" s="203"/>
      <c r="J51" s="107"/>
      <c r="K51" s="107"/>
      <c r="L51" s="107"/>
      <c r="M51" s="107"/>
    </row>
    <row r="52" spans="1:13" ht="15" x14ac:dyDescent="0.25">
      <c r="A52" s="24"/>
      <c r="B52" s="24" t="s">
        <v>284</v>
      </c>
      <c r="C52" s="207">
        <v>7752</v>
      </c>
      <c r="D52" s="207">
        <v>5108</v>
      </c>
      <c r="E52" s="207">
        <v>6576</v>
      </c>
      <c r="F52" s="207">
        <v>5213</v>
      </c>
      <c r="G52" s="203"/>
      <c r="J52" s="107"/>
      <c r="K52" s="107"/>
      <c r="L52" s="107"/>
      <c r="M52" s="107"/>
    </row>
    <row r="53" spans="1:13" ht="15" x14ac:dyDescent="0.25">
      <c r="A53" s="102"/>
      <c r="B53" s="210" t="s">
        <v>285</v>
      </c>
      <c r="C53" s="211">
        <v>1511720.6</v>
      </c>
      <c r="D53" s="211">
        <v>1533454.7</v>
      </c>
      <c r="E53" s="211">
        <v>1559970.9</v>
      </c>
      <c r="F53" s="211">
        <v>1567711.8589999999</v>
      </c>
      <c r="G53" s="203"/>
      <c r="J53" s="107"/>
      <c r="K53" s="107"/>
      <c r="L53" s="107"/>
      <c r="M53" s="107"/>
    </row>
    <row r="54" spans="1:13" ht="15" x14ac:dyDescent="0.25">
      <c r="A54" s="349" t="s">
        <v>290</v>
      </c>
      <c r="B54" s="349"/>
      <c r="C54" s="349"/>
      <c r="D54" s="349"/>
      <c r="E54" s="349"/>
      <c r="F54" s="349"/>
      <c r="G54" s="203"/>
    </row>
    <row r="55" spans="1:13" ht="15" x14ac:dyDescent="0.25">
      <c r="A55" s="349" t="s">
        <v>291</v>
      </c>
      <c r="B55" s="349"/>
      <c r="C55" s="349"/>
      <c r="D55" s="349"/>
      <c r="E55" s="349"/>
      <c r="F55" s="349"/>
      <c r="G55" s="203"/>
    </row>
    <row r="56" spans="1:13" x14ac:dyDescent="0.2">
      <c r="A56" s="203"/>
      <c r="B56" s="203"/>
      <c r="C56" s="203"/>
      <c r="D56" s="203"/>
      <c r="E56" s="203"/>
      <c r="F56" s="203"/>
      <c r="G56" s="203"/>
    </row>
  </sheetData>
  <mergeCells count="9">
    <mergeCell ref="A44:F44"/>
    <mergeCell ref="A54:F54"/>
    <mergeCell ref="A55:F55"/>
    <mergeCell ref="A1:F1"/>
    <mergeCell ref="A2:F2"/>
    <mergeCell ref="A4:F4"/>
    <mergeCell ref="A14:F14"/>
    <mergeCell ref="A24:F24"/>
    <mergeCell ref="A34:F3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5"/>
  <dimension ref="A1:J49"/>
  <sheetViews>
    <sheetView rightToLeft="1" zoomScale="40" zoomScaleNormal="40" workbookViewId="0">
      <selection activeCell="G25" sqref="G25"/>
    </sheetView>
  </sheetViews>
  <sheetFormatPr defaultRowHeight="14.25" x14ac:dyDescent="0.2"/>
  <cols>
    <col min="1" max="1" width="33.375" customWidth="1"/>
  </cols>
  <sheetData>
    <row r="1" spans="1:10" ht="16.5" x14ac:dyDescent="0.25">
      <c r="A1" s="340" t="s">
        <v>292</v>
      </c>
      <c r="B1" s="340"/>
      <c r="C1" s="340"/>
      <c r="D1" s="340"/>
      <c r="E1" s="340"/>
      <c r="F1" s="340"/>
      <c r="G1" s="340"/>
      <c r="H1" s="340"/>
      <c r="I1" s="340"/>
      <c r="J1" s="203"/>
    </row>
    <row r="2" spans="1:10" ht="27" x14ac:dyDescent="0.25">
      <c r="A2" s="212" t="s">
        <v>293</v>
      </c>
      <c r="B2" s="213" t="s">
        <v>294</v>
      </c>
      <c r="C2" s="214" t="s">
        <v>50</v>
      </c>
      <c r="D2" s="214" t="s">
        <v>295</v>
      </c>
      <c r="E2" s="214" t="s">
        <v>52</v>
      </c>
      <c r="F2" s="214" t="s">
        <v>53</v>
      </c>
      <c r="G2" s="214" t="s">
        <v>296</v>
      </c>
      <c r="H2" s="214" t="s">
        <v>55</v>
      </c>
      <c r="I2" s="214" t="s">
        <v>125</v>
      </c>
      <c r="J2" s="203"/>
    </row>
    <row r="3" spans="1:10" ht="15" x14ac:dyDescent="0.25">
      <c r="A3" s="215" t="s">
        <v>297</v>
      </c>
      <c r="B3" s="216">
        <v>2019</v>
      </c>
      <c r="C3" s="217">
        <v>0.21343148849219401</v>
      </c>
      <c r="D3" s="217">
        <v>0.42903170534223423</v>
      </c>
      <c r="E3" s="217">
        <v>0.17780921604061997</v>
      </c>
      <c r="F3" s="217">
        <v>0.37706772464219551</v>
      </c>
      <c r="G3" s="217">
        <v>0.15535467020905336</v>
      </c>
      <c r="H3" s="217">
        <v>0.34385395991166029</v>
      </c>
      <c r="I3" s="217">
        <v>0.28755850007141398</v>
      </c>
      <c r="J3" s="203"/>
    </row>
    <row r="4" spans="1:10" ht="15" x14ac:dyDescent="0.25">
      <c r="A4" s="215" t="s">
        <v>298</v>
      </c>
      <c r="B4" s="216">
        <v>2020</v>
      </c>
      <c r="C4" s="217">
        <v>0.84854855287711506</v>
      </c>
      <c r="D4" s="217">
        <v>0.6318735733327272</v>
      </c>
      <c r="E4" s="217">
        <v>0.42305551746666775</v>
      </c>
      <c r="F4" s="217">
        <v>0.8852913824365255</v>
      </c>
      <c r="G4" s="217">
        <v>0.50299738744891431</v>
      </c>
      <c r="H4" s="217">
        <v>0.92480537543124464</v>
      </c>
      <c r="I4" s="217">
        <v>0.67829462409596442</v>
      </c>
      <c r="J4" s="203"/>
    </row>
    <row r="5" spans="1:10" ht="15" x14ac:dyDescent="0.25">
      <c r="A5" s="218"/>
      <c r="B5" s="216">
        <v>2021</v>
      </c>
      <c r="C5" s="217">
        <v>-0.23374238250271306</v>
      </c>
      <c r="D5" s="217">
        <v>-0.3413198259017301</v>
      </c>
      <c r="E5" s="217">
        <v>-0.10126822919522833</v>
      </c>
      <c r="F5" s="217">
        <v>-0.32378027345556809</v>
      </c>
      <c r="G5" s="217">
        <v>-0.21126760563380279</v>
      </c>
      <c r="H5" s="217">
        <v>-0.48289375517532568</v>
      </c>
      <c r="I5" s="217">
        <v>-0.25089279692729838</v>
      </c>
      <c r="J5" s="203"/>
    </row>
    <row r="6" spans="1:10" ht="15" x14ac:dyDescent="0.25">
      <c r="A6" s="218"/>
      <c r="B6" s="216">
        <v>2022</v>
      </c>
      <c r="C6" s="217">
        <v>0.11904517559163401</v>
      </c>
      <c r="D6" s="217">
        <v>-1.7754691043012007E-2</v>
      </c>
      <c r="E6" s="217">
        <v>0.17141605124437742</v>
      </c>
      <c r="F6" s="217">
        <v>0.16660662824207492</v>
      </c>
      <c r="G6" s="217">
        <v>0.10498822083376011</v>
      </c>
      <c r="H6" s="217">
        <v>0.55422313811268742</v>
      </c>
      <c r="I6" s="217">
        <v>0.10440474702834554</v>
      </c>
      <c r="J6" s="203"/>
    </row>
    <row r="7" spans="1:10" ht="15" x14ac:dyDescent="0.25">
      <c r="A7" s="218"/>
      <c r="B7" s="216">
        <v>2023</v>
      </c>
      <c r="C7" s="217">
        <v>0.56780454384413059</v>
      </c>
      <c r="D7" s="217">
        <v>0.45490196078431372</v>
      </c>
      <c r="E7" s="217">
        <v>0.44108495362991973</v>
      </c>
      <c r="F7" s="217">
        <v>0.56780798734316829</v>
      </c>
      <c r="G7" s="217">
        <v>0.42099966454209992</v>
      </c>
      <c r="H7" s="217">
        <v>0.87225090464131705</v>
      </c>
      <c r="I7" s="217">
        <v>0.50429048643971763</v>
      </c>
      <c r="J7" s="203"/>
    </row>
    <row r="8" spans="1:10" ht="15" x14ac:dyDescent="0.25">
      <c r="A8" s="218"/>
      <c r="B8" s="216"/>
      <c r="C8" s="219"/>
      <c r="D8" s="219"/>
      <c r="E8" s="219"/>
      <c r="F8" s="219"/>
      <c r="G8" s="219"/>
      <c r="H8" s="219"/>
      <c r="I8" s="219"/>
      <c r="J8" s="203"/>
    </row>
    <row r="9" spans="1:10" ht="15" x14ac:dyDescent="0.25">
      <c r="A9" s="220" t="s">
        <v>299</v>
      </c>
      <c r="B9" s="221">
        <v>2019</v>
      </c>
      <c r="C9" s="217">
        <v>0.23337508659720232</v>
      </c>
      <c r="D9" s="217">
        <v>0.11826089293693536</v>
      </c>
      <c r="E9" s="217">
        <v>0.11046458108245599</v>
      </c>
      <c r="F9" s="217">
        <v>0.21640408544682527</v>
      </c>
      <c r="G9" s="217">
        <v>9.3437953821387157E-2</v>
      </c>
      <c r="H9" s="217">
        <v>0.24414563007277776</v>
      </c>
      <c r="I9" s="217">
        <v>0.16442057767861848</v>
      </c>
      <c r="J9" s="203"/>
    </row>
    <row r="10" spans="1:10" ht="15" x14ac:dyDescent="0.25">
      <c r="A10" s="20"/>
      <c r="B10" s="221">
        <v>2020</v>
      </c>
      <c r="C10" s="217">
        <v>0.17596322401881376</v>
      </c>
      <c r="D10" s="217">
        <v>8.5397096498719044E-2</v>
      </c>
      <c r="E10" s="217">
        <v>0.11009929100896121</v>
      </c>
      <c r="F10" s="217">
        <v>0.18963107663693182</v>
      </c>
      <c r="G10" s="217">
        <v>9.5396056240311333E-2</v>
      </c>
      <c r="H10" s="217">
        <v>0.20771995737225221</v>
      </c>
      <c r="I10" s="217">
        <v>0.13372550224296109</v>
      </c>
      <c r="J10" s="203"/>
    </row>
    <row r="11" spans="1:10" ht="15" x14ac:dyDescent="0.25">
      <c r="A11" s="220"/>
      <c r="B11" s="221">
        <v>2021</v>
      </c>
      <c r="C11" s="217">
        <v>-2.5907406927640615E-2</v>
      </c>
      <c r="D11" s="217">
        <v>-5.5349160957037305E-2</v>
      </c>
      <c r="E11" s="217">
        <v>4.6795427209347387E-2</v>
      </c>
      <c r="F11" s="217">
        <v>2.5902421876445446E-2</v>
      </c>
      <c r="G11" s="217">
        <v>-7.8247261345852897E-3</v>
      </c>
      <c r="H11" s="217">
        <v>0.15167291121805646</v>
      </c>
      <c r="I11" s="217">
        <v>-7.1413061319073332E-3</v>
      </c>
      <c r="J11" s="203"/>
    </row>
    <row r="12" spans="1:10" ht="15" x14ac:dyDescent="0.25">
      <c r="A12" s="220"/>
      <c r="B12" s="221">
        <v>2022</v>
      </c>
      <c r="C12" s="217">
        <v>6.7732599905584862E-2</v>
      </c>
      <c r="D12" s="217">
        <v>-2.4095652129802008E-2</v>
      </c>
      <c r="E12" s="217">
        <v>8.6674657490108137E-2</v>
      </c>
      <c r="F12" s="217">
        <v>0.10274757663086194</v>
      </c>
      <c r="G12" s="217">
        <v>2.4753320359179216E-2</v>
      </c>
      <c r="H12" s="217">
        <v>0.17442555615729247</v>
      </c>
      <c r="I12" s="217">
        <v>5.0528958882365825E-2</v>
      </c>
      <c r="J12" s="203"/>
    </row>
    <row r="13" spans="1:10" ht="15" x14ac:dyDescent="0.25">
      <c r="A13" s="220"/>
      <c r="B13" s="221">
        <v>2023</v>
      </c>
      <c r="C13" s="217">
        <v>0.12364999777101522</v>
      </c>
      <c r="D13" s="217">
        <v>9.1945701357466061E-2</v>
      </c>
      <c r="E13" s="217">
        <v>8.712414431643975E-2</v>
      </c>
      <c r="F13" s="217">
        <v>0.16695760645924371</v>
      </c>
      <c r="G13" s="217">
        <v>2.5997987252599799E-2</v>
      </c>
      <c r="H13" s="217">
        <v>0.52740752373661026</v>
      </c>
      <c r="I13" s="217">
        <v>0.11179635438640298</v>
      </c>
      <c r="J13" s="203"/>
    </row>
    <row r="14" spans="1:10" ht="15" x14ac:dyDescent="0.25">
      <c r="A14" s="220"/>
      <c r="B14" s="20"/>
      <c r="C14" s="217"/>
      <c r="D14" s="217"/>
      <c r="E14" s="217"/>
      <c r="F14" s="217"/>
      <c r="G14" s="217"/>
      <c r="H14" s="217"/>
      <c r="I14" s="217"/>
      <c r="J14" s="203"/>
    </row>
    <row r="15" spans="1:10" ht="15" x14ac:dyDescent="0.25">
      <c r="A15" s="220" t="s">
        <v>300</v>
      </c>
      <c r="B15" s="221">
        <v>2019</v>
      </c>
      <c r="C15" s="217">
        <v>1.1644262191836421</v>
      </c>
      <c r="D15" s="217">
        <v>1.5814034745856669</v>
      </c>
      <c r="E15" s="217">
        <v>0.8202479639149034</v>
      </c>
      <c r="F15" s="217">
        <v>1.3793028072418863</v>
      </c>
      <c r="G15" s="217">
        <v>1.0469553861914465</v>
      </c>
      <c r="H15" s="217">
        <v>1.0390167081341497</v>
      </c>
      <c r="I15" s="217">
        <v>1.232517114095701</v>
      </c>
      <c r="J15" s="203"/>
    </row>
    <row r="16" spans="1:10" ht="15" x14ac:dyDescent="0.25">
      <c r="A16" s="220" t="s">
        <v>301</v>
      </c>
      <c r="B16" s="221">
        <v>2020</v>
      </c>
      <c r="C16" s="217">
        <v>1.7596322401881377</v>
      </c>
      <c r="D16" s="217">
        <v>1.9953047832115152</v>
      </c>
      <c r="E16" s="217">
        <v>0.98121456053041245</v>
      </c>
      <c r="F16" s="217">
        <v>1.9539793951547961</v>
      </c>
      <c r="G16" s="217">
        <v>1.3843268615781543</v>
      </c>
      <c r="H16" s="217">
        <v>1.7276881671874715</v>
      </c>
      <c r="I16" s="217">
        <v>1.6572329876602863</v>
      </c>
      <c r="J16" s="203"/>
    </row>
    <row r="17" spans="1:10" ht="15" x14ac:dyDescent="0.25">
      <c r="A17" s="20"/>
      <c r="B17" s="221">
        <v>2021</v>
      </c>
      <c r="C17" s="217">
        <v>1.298824667305716</v>
      </c>
      <c r="D17" s="217">
        <v>1.4273374537708712</v>
      </c>
      <c r="E17" s="217">
        <v>0.7688342454785746</v>
      </c>
      <c r="F17" s="217">
        <v>1.406131473292753</v>
      </c>
      <c r="G17" s="217">
        <v>1.0524256651017214</v>
      </c>
      <c r="H17" s="217">
        <v>0.92807424593967514</v>
      </c>
      <c r="I17" s="217">
        <v>1.2182380862582709</v>
      </c>
      <c r="J17" s="203"/>
    </row>
    <row r="18" spans="1:10" ht="15" x14ac:dyDescent="0.25">
      <c r="A18" s="20"/>
      <c r="B18" s="221">
        <v>2022</v>
      </c>
      <c r="C18" s="217">
        <v>1.279222511853205</v>
      </c>
      <c r="D18" s="217">
        <v>1.4038887846153065</v>
      </c>
      <c r="E18" s="217">
        <v>0.9292554356932039</v>
      </c>
      <c r="F18" s="217">
        <v>1.3136134398742469</v>
      </c>
      <c r="G18" s="217">
        <v>1.0200075113523848</v>
      </c>
      <c r="H18" s="217">
        <v>1.1295461418895634</v>
      </c>
      <c r="I18" s="217">
        <v>1.2223817710454508</v>
      </c>
      <c r="J18" s="203"/>
    </row>
    <row r="19" spans="1:10" ht="15" x14ac:dyDescent="0.25">
      <c r="A19" s="215"/>
      <c r="B19" s="221">
        <v>2023</v>
      </c>
      <c r="C19" s="217">
        <v>1.5760095541326551</v>
      </c>
      <c r="D19" s="217">
        <v>1.6878431372549019</v>
      </c>
      <c r="E19" s="217">
        <v>1.2352200112320326</v>
      </c>
      <c r="F19" s="217">
        <v>1.602640896627</v>
      </c>
      <c r="G19" s="217">
        <v>1.3569272056356927</v>
      </c>
      <c r="H19" s="217">
        <v>1.3878800965823208</v>
      </c>
      <c r="I19" s="217">
        <v>1.5199211614384402</v>
      </c>
      <c r="J19" s="203"/>
    </row>
    <row r="20" spans="1:10" ht="15" x14ac:dyDescent="0.25">
      <c r="A20" s="222"/>
      <c r="B20" s="24"/>
      <c r="C20" s="223"/>
      <c r="D20" s="223"/>
      <c r="E20" s="223"/>
      <c r="F20" s="224"/>
      <c r="G20" s="217"/>
      <c r="H20" s="217"/>
      <c r="I20" s="217"/>
      <c r="J20" s="203"/>
    </row>
    <row r="21" spans="1:10" ht="15" x14ac:dyDescent="0.25">
      <c r="A21" s="222" t="s">
        <v>302</v>
      </c>
      <c r="B21" s="221">
        <v>2019</v>
      </c>
      <c r="C21" s="217">
        <v>1.9639195818142374</v>
      </c>
      <c r="D21" s="217">
        <v>3.0647041629850125</v>
      </c>
      <c r="E21" s="217">
        <v>1.7809991230662643</v>
      </c>
      <c r="F21" s="217">
        <v>2.5640605275669297</v>
      </c>
      <c r="G21" s="217">
        <v>1.8586272501097616</v>
      </c>
      <c r="H21" s="217">
        <v>1.6270162981185876</v>
      </c>
      <c r="I21" s="217">
        <v>2.3010506003371978</v>
      </c>
      <c r="J21" s="203"/>
    </row>
    <row r="22" spans="1:10" ht="15" x14ac:dyDescent="0.25">
      <c r="A22" s="222" t="s">
        <v>303</v>
      </c>
      <c r="B22" s="221">
        <v>2020</v>
      </c>
      <c r="C22" s="217">
        <v>2.8692982426961957</v>
      </c>
      <c r="D22" s="217">
        <v>3.4113380069032031</v>
      </c>
      <c r="E22" s="217">
        <v>1.5026738399245034</v>
      </c>
      <c r="F22" s="217">
        <v>3.8991266579730772</v>
      </c>
      <c r="G22" s="217">
        <v>2.1561676802497645</v>
      </c>
      <c r="H22" s="217">
        <v>2.6154652023914888</v>
      </c>
      <c r="I22" s="217">
        <v>2.8325855639285131</v>
      </c>
      <c r="J22" s="203"/>
    </row>
    <row r="23" spans="1:10" ht="15" x14ac:dyDescent="0.25">
      <c r="A23" s="24"/>
      <c r="B23" s="221">
        <v>2021</v>
      </c>
      <c r="C23" s="217">
        <v>1.8541067557881465</v>
      </c>
      <c r="D23" s="217">
        <v>2.2631656924655257</v>
      </c>
      <c r="E23" s="217">
        <v>1.2503153207497504</v>
      </c>
      <c r="F23" s="217">
        <v>2.909397028622176</v>
      </c>
      <c r="G23" s="217">
        <v>1.6774256651017214</v>
      </c>
      <c r="H23" s="217">
        <v>1.1978060718355701</v>
      </c>
      <c r="I23" s="217">
        <v>1.9940741670850248</v>
      </c>
      <c r="J23" s="203"/>
    </row>
    <row r="24" spans="1:10" ht="15" x14ac:dyDescent="0.25">
      <c r="A24" s="24"/>
      <c r="B24" s="221">
        <v>2022</v>
      </c>
      <c r="C24" s="217">
        <v>1.54</v>
      </c>
      <c r="D24" s="217">
        <v>1.62759789175726</v>
      </c>
      <c r="E24" s="217">
        <v>1.27</v>
      </c>
      <c r="F24" s="217">
        <v>2.74</v>
      </c>
      <c r="G24" s="217">
        <v>1.1471880000000001</v>
      </c>
      <c r="H24" s="217">
        <v>1.1599999999999999E-2</v>
      </c>
      <c r="I24" s="217">
        <v>1.66</v>
      </c>
      <c r="J24" s="203"/>
    </row>
    <row r="25" spans="1:10" ht="15" x14ac:dyDescent="0.25">
      <c r="A25" s="225"/>
      <c r="B25" s="221">
        <v>2023</v>
      </c>
      <c r="C25" s="217">
        <v>1.78</v>
      </c>
      <c r="D25" s="217">
        <v>2.0247360482654599</v>
      </c>
      <c r="E25" s="217">
        <v>1.87</v>
      </c>
      <c r="F25" s="217">
        <v>3.4569999999999999</v>
      </c>
      <c r="G25" s="217">
        <v>1.4827239999999999</v>
      </c>
      <c r="H25" s="217">
        <v>1.2557</v>
      </c>
      <c r="I25" s="217">
        <v>2.12</v>
      </c>
      <c r="J25" s="203"/>
    </row>
    <row r="26" spans="1:10" ht="15" x14ac:dyDescent="0.25">
      <c r="A26" s="220"/>
      <c r="B26" s="20"/>
      <c r="C26" s="217"/>
      <c r="D26" s="217"/>
      <c r="E26" s="217"/>
      <c r="F26" s="217"/>
      <c r="G26" s="217"/>
      <c r="H26" s="217"/>
      <c r="I26" s="217"/>
      <c r="J26" s="203"/>
    </row>
    <row r="27" spans="1:10" ht="15" x14ac:dyDescent="0.25">
      <c r="A27" s="220" t="s">
        <v>304</v>
      </c>
      <c r="B27" s="221">
        <v>2019</v>
      </c>
      <c r="C27" s="217">
        <v>1.1056450879267754</v>
      </c>
      <c r="D27" s="217">
        <v>1.6059291711322472</v>
      </c>
      <c r="E27" s="217">
        <v>1.34107877384315</v>
      </c>
      <c r="F27" s="217">
        <v>0.90113721439852235</v>
      </c>
      <c r="G27" s="217">
        <v>1.0120568733183983</v>
      </c>
      <c r="H27" s="217">
        <v>1.5049434830821988</v>
      </c>
      <c r="I27" s="217">
        <v>1.2420753915047669</v>
      </c>
      <c r="J27" s="203"/>
    </row>
    <row r="28" spans="1:10" ht="15" x14ac:dyDescent="0.25">
      <c r="A28" s="220" t="s">
        <v>305</v>
      </c>
      <c r="B28" s="221">
        <v>2020</v>
      </c>
      <c r="C28" s="217">
        <v>1.4289943485535423</v>
      </c>
      <c r="D28" s="217">
        <v>1.278034113380069</v>
      </c>
      <c r="E28" s="217">
        <v>1.1284169093152874</v>
      </c>
      <c r="F28" s="217">
        <v>0.95594844112864263</v>
      </c>
      <c r="G28" s="217">
        <v>0.80327815538716696</v>
      </c>
      <c r="H28" s="217">
        <v>1.2923793869551867</v>
      </c>
      <c r="I28" s="217">
        <v>1.1935586829331026</v>
      </c>
      <c r="J28" s="203"/>
    </row>
    <row r="29" spans="1:10" ht="15" x14ac:dyDescent="0.25">
      <c r="A29" s="220"/>
      <c r="B29" s="221">
        <v>2021</v>
      </c>
      <c r="C29" s="217">
        <v>1.0210396930260139</v>
      </c>
      <c r="D29" s="217">
        <v>0.99963939183012829</v>
      </c>
      <c r="E29" s="217">
        <v>0.91580113405793118</v>
      </c>
      <c r="F29" s="217">
        <v>0.76134618586837866</v>
      </c>
      <c r="G29" s="217">
        <v>0.67390453834115804</v>
      </c>
      <c r="H29" s="217">
        <v>1.1371369073483475</v>
      </c>
      <c r="I29" s="217">
        <v>0.92429887076473771</v>
      </c>
      <c r="J29" s="203"/>
    </row>
    <row r="30" spans="1:10" ht="15" x14ac:dyDescent="0.25">
      <c r="A30" s="20"/>
      <c r="B30" s="221">
        <v>2022</v>
      </c>
      <c r="C30" s="217">
        <v>0.50876418792717726</v>
      </c>
      <c r="D30" s="217">
        <v>0.8945827901243335</v>
      </c>
      <c r="E30" s="217">
        <v>0.86674657490108131</v>
      </c>
      <c r="F30" s="217">
        <v>0.6692919832329054</v>
      </c>
      <c r="G30" s="217">
        <v>0.48226296561849158</v>
      </c>
      <c r="H30" s="217">
        <v>1.0233434847131473</v>
      </c>
      <c r="I30" s="217">
        <v>0.71735747966342056</v>
      </c>
      <c r="J30" s="203"/>
    </row>
    <row r="31" spans="1:10" ht="15" x14ac:dyDescent="0.25">
      <c r="A31" s="20"/>
      <c r="B31" s="221">
        <v>2023</v>
      </c>
      <c r="C31" s="217">
        <v>0.88197408277276323</v>
      </c>
      <c r="D31" s="217">
        <v>1.0637707390648568</v>
      </c>
      <c r="E31" s="217">
        <v>1.1647921315058514</v>
      </c>
      <c r="F31" s="217">
        <v>0.95192457623573346</v>
      </c>
      <c r="G31" s="217">
        <v>0.6038242200603825</v>
      </c>
      <c r="H31" s="217">
        <v>1.1065088370206055</v>
      </c>
      <c r="I31" s="217">
        <v>0.98243070636163821</v>
      </c>
      <c r="J31" s="203"/>
    </row>
    <row r="32" spans="1:10" ht="15" x14ac:dyDescent="0.25">
      <c r="A32" s="20"/>
      <c r="B32" s="20"/>
      <c r="C32" s="217"/>
      <c r="D32" s="217"/>
      <c r="E32" s="217"/>
      <c r="F32" s="217"/>
      <c r="G32" s="217"/>
      <c r="H32" s="217"/>
      <c r="I32" s="217"/>
      <c r="J32" s="203"/>
    </row>
    <row r="33" spans="1:10" ht="15" x14ac:dyDescent="0.25">
      <c r="A33" s="220" t="s">
        <v>306</v>
      </c>
      <c r="B33" s="221">
        <v>2019</v>
      </c>
      <c r="C33" s="217">
        <v>117.53164556962025</v>
      </c>
      <c r="D33" s="217">
        <v>109.68619246861924</v>
      </c>
      <c r="E33" s="217">
        <v>65.462427745664741</v>
      </c>
      <c r="F33" s="217">
        <v>166.5858095815646</v>
      </c>
      <c r="G33" s="217">
        <v>109.78865406006675</v>
      </c>
      <c r="H33" s="217">
        <v>70.959752321981426</v>
      </c>
      <c r="I33" s="217">
        <v>109.23522298361978</v>
      </c>
      <c r="J33" s="203"/>
    </row>
    <row r="34" spans="1:10" ht="15" x14ac:dyDescent="0.25">
      <c r="A34" s="220" t="s">
        <v>307</v>
      </c>
      <c r="B34" s="221">
        <v>2020</v>
      </c>
      <c r="C34" s="217">
        <v>132.9608938547486</v>
      </c>
      <c r="D34" s="217">
        <v>175.96544715447155</v>
      </c>
      <c r="E34" s="217">
        <v>95.246604717655472</v>
      </c>
      <c r="F34" s="217">
        <v>220.5978260869565</v>
      </c>
      <c r="G34" s="217">
        <v>183.94062078272603</v>
      </c>
      <c r="H34" s="217">
        <v>135.56953179594689</v>
      </c>
      <c r="I34" s="217">
        <v>152.09283050145049</v>
      </c>
      <c r="J34" s="203"/>
    </row>
    <row r="35" spans="1:10" ht="15" x14ac:dyDescent="0.25">
      <c r="A35" s="220"/>
      <c r="B35" s="221">
        <v>2021</v>
      </c>
      <c r="C35" s="217">
        <v>140.42853115308711</v>
      </c>
      <c r="D35" s="217">
        <v>165.07270693512305</v>
      </c>
      <c r="E35" s="217">
        <v>92.375249500997995</v>
      </c>
      <c r="F35" s="217">
        <v>199.81773997569866</v>
      </c>
      <c r="G35" s="217">
        <v>167.63425253991292</v>
      </c>
      <c r="H35" s="217">
        <v>84.066330209084356</v>
      </c>
      <c r="I35" s="217">
        <v>146.74467223613212</v>
      </c>
      <c r="J35" s="203"/>
    </row>
    <row r="36" spans="1:10" ht="15" x14ac:dyDescent="0.25">
      <c r="A36" s="220"/>
      <c r="B36" s="221">
        <v>2022</v>
      </c>
      <c r="C36" s="217">
        <v>280.93797276853252</v>
      </c>
      <c r="D36" s="217">
        <v>183.32860788205275</v>
      </c>
      <c r="E36" s="217">
        <v>115.3903345724907</v>
      </c>
      <c r="F36" s="217">
        <v>222.07951070336392</v>
      </c>
      <c r="G36" s="217">
        <v>232.21238938053096</v>
      </c>
      <c r="H36" s="217">
        <v>111.54639175257732</v>
      </c>
      <c r="I36" s="217">
        <v>191.98994831918827</v>
      </c>
      <c r="J36" s="203"/>
    </row>
    <row r="37" spans="1:10" ht="15" x14ac:dyDescent="0.25">
      <c r="A37" s="20"/>
      <c r="B37" s="221">
        <v>2023</v>
      </c>
      <c r="C37" s="217">
        <v>198.5634477254589</v>
      </c>
      <c r="D37" s="217">
        <v>180.2404718693285</v>
      </c>
      <c r="E37" s="217">
        <v>111.28485796194944</v>
      </c>
      <c r="F37" s="217">
        <v>189.49260886935676</v>
      </c>
      <c r="G37" s="217">
        <v>247.63888888888889</v>
      </c>
      <c r="H37" s="217">
        <v>127.14370195150799</v>
      </c>
      <c r="I37" s="217">
        <v>171.66065811850143</v>
      </c>
      <c r="J37" s="203"/>
    </row>
    <row r="38" spans="1:10" ht="15" x14ac:dyDescent="0.25">
      <c r="A38" s="20"/>
      <c r="B38" s="20"/>
      <c r="C38" s="217"/>
      <c r="D38" s="217"/>
      <c r="E38" s="217"/>
      <c r="F38" s="217"/>
      <c r="G38" s="217"/>
      <c r="H38" s="217"/>
      <c r="I38" s="217"/>
      <c r="J38" s="203"/>
    </row>
    <row r="39" spans="1:10" ht="15" x14ac:dyDescent="0.25">
      <c r="A39" s="220" t="s">
        <v>308</v>
      </c>
      <c r="B39" s="221">
        <v>2020</v>
      </c>
      <c r="C39" s="217">
        <v>6.3832405839717126</v>
      </c>
      <c r="D39" s="217">
        <v>7.807827309536874</v>
      </c>
      <c r="E39" s="217">
        <v>3.4263867267843748</v>
      </c>
      <c r="F39" s="217">
        <v>8.0377599634245822</v>
      </c>
      <c r="G39" s="217">
        <v>4.7513740284236885</v>
      </c>
      <c r="H39" s="217">
        <v>4.2835467731156189</v>
      </c>
      <c r="I39" s="217">
        <v>6.2532769690320897</v>
      </c>
      <c r="J39" s="203"/>
    </row>
    <row r="40" spans="1:10" ht="15" x14ac:dyDescent="0.25">
      <c r="A40" s="220" t="s">
        <v>309</v>
      </c>
      <c r="B40" s="221">
        <v>2021</v>
      </c>
      <c r="C40" s="217">
        <v>3.5634198928584793</v>
      </c>
      <c r="D40" s="217">
        <v>5.8119414417058719</v>
      </c>
      <c r="E40" s="217">
        <v>2.583984996216151</v>
      </c>
      <c r="F40" s="217">
        <v>5.2295139595552182</v>
      </c>
      <c r="G40" s="217">
        <v>4.1656885758998436</v>
      </c>
      <c r="H40" s="217">
        <v>2.4554614545842113</v>
      </c>
      <c r="I40" s="217">
        <v>4.2849746231586217</v>
      </c>
      <c r="J40" s="203"/>
    </row>
    <row r="41" spans="1:10" ht="15" x14ac:dyDescent="0.25">
      <c r="A41" s="220"/>
      <c r="B41" s="221">
        <v>2022</v>
      </c>
      <c r="C41" s="217">
        <v>2.42</v>
      </c>
      <c r="D41" s="217">
        <v>4.16347504958632</v>
      </c>
      <c r="E41" s="217">
        <v>3.07</v>
      </c>
      <c r="F41" s="217">
        <v>6.1</v>
      </c>
      <c r="G41" s="217">
        <v>3.0898970000000001</v>
      </c>
      <c r="H41" s="217">
        <v>2.5999999999999999E-2</v>
      </c>
      <c r="I41" s="217">
        <v>3.67</v>
      </c>
      <c r="J41" s="203"/>
    </row>
    <row r="42" spans="1:10" ht="15" x14ac:dyDescent="0.25">
      <c r="A42" s="220"/>
      <c r="B42" s="221">
        <v>2023</v>
      </c>
      <c r="C42" s="217">
        <v>3.24</v>
      </c>
      <c r="D42" s="217">
        <v>5.3113725490196098</v>
      </c>
      <c r="E42" s="217">
        <v>3.99</v>
      </c>
      <c r="F42" s="217">
        <v>7.2469000000000001</v>
      </c>
      <c r="G42" s="217">
        <v>3.1390470000000001</v>
      </c>
      <c r="H42" s="217">
        <v>3.169</v>
      </c>
      <c r="I42" s="217">
        <v>4.6100000000000003</v>
      </c>
      <c r="J42" s="203"/>
    </row>
    <row r="43" spans="1:10" ht="15" x14ac:dyDescent="0.25">
      <c r="A43" s="220"/>
      <c r="B43" s="20"/>
      <c r="C43" s="20"/>
      <c r="D43" s="20"/>
      <c r="E43" s="20"/>
      <c r="F43" s="20"/>
      <c r="G43" s="20"/>
      <c r="H43" s="20"/>
      <c r="I43" s="20"/>
      <c r="J43" s="203"/>
    </row>
    <row r="44" spans="1:10" ht="15" x14ac:dyDescent="0.25">
      <c r="A44" s="376" t="s">
        <v>310</v>
      </c>
      <c r="B44" s="376"/>
      <c r="C44" s="376"/>
      <c r="D44" s="376"/>
      <c r="E44" s="376"/>
      <c r="F44" s="376"/>
      <c r="G44" s="376"/>
      <c r="H44" s="376"/>
      <c r="I44" s="376"/>
      <c r="J44" s="203"/>
    </row>
    <row r="45" spans="1:10" ht="15" x14ac:dyDescent="0.25">
      <c r="A45" s="376" t="s">
        <v>311</v>
      </c>
      <c r="B45" s="376"/>
      <c r="C45" s="376"/>
      <c r="D45" s="376"/>
      <c r="E45" s="376"/>
      <c r="F45" s="376"/>
      <c r="G45" s="376"/>
      <c r="H45" s="376"/>
      <c r="I45" s="376"/>
      <c r="J45" s="203"/>
    </row>
    <row r="46" spans="1:10" ht="15" x14ac:dyDescent="0.25">
      <c r="A46" s="234" t="s">
        <v>312</v>
      </c>
      <c r="B46" s="234"/>
      <c r="C46" s="234"/>
      <c r="D46" s="234"/>
      <c r="E46" s="234"/>
      <c r="F46" s="234"/>
      <c r="G46" s="234"/>
      <c r="H46" s="234"/>
      <c r="I46" s="234"/>
      <c r="J46" s="203"/>
    </row>
    <row r="47" spans="1:10" ht="15" x14ac:dyDescent="0.25">
      <c r="A47" s="376" t="s">
        <v>313</v>
      </c>
      <c r="B47" s="376"/>
      <c r="C47" s="376"/>
      <c r="D47" s="376"/>
      <c r="E47" s="376"/>
      <c r="F47" s="376"/>
      <c r="G47" s="376"/>
      <c r="H47" s="376"/>
      <c r="I47" s="376"/>
      <c r="J47" s="203"/>
    </row>
    <row r="48" spans="1:10" ht="15" x14ac:dyDescent="0.25">
      <c r="A48" s="376" t="s">
        <v>127</v>
      </c>
      <c r="B48" s="376"/>
      <c r="C48" s="376"/>
      <c r="D48" s="376"/>
      <c r="E48" s="376"/>
      <c r="F48" s="376"/>
      <c r="G48" s="376"/>
      <c r="H48" s="376"/>
      <c r="I48" s="376"/>
      <c r="J48" s="203"/>
    </row>
    <row r="49" spans="1:10" x14ac:dyDescent="0.2">
      <c r="A49" s="203"/>
      <c r="B49" s="203"/>
      <c r="C49" s="203"/>
      <c r="D49" s="203"/>
      <c r="E49" s="203"/>
      <c r="F49" s="203"/>
      <c r="G49" s="203"/>
      <c r="H49" s="203"/>
      <c r="I49" s="203"/>
      <c r="J49" s="203"/>
    </row>
  </sheetData>
  <mergeCells count="5">
    <mergeCell ref="A48:I48"/>
    <mergeCell ref="A1:I1"/>
    <mergeCell ref="A44:I44"/>
    <mergeCell ref="A45:I45"/>
    <mergeCell ref="A47:I4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6"/>
  <dimension ref="A1:J82"/>
  <sheetViews>
    <sheetView rightToLeft="1" zoomScale="40" zoomScaleNormal="40" workbookViewId="0">
      <selection activeCell="G25" sqref="G25"/>
    </sheetView>
  </sheetViews>
  <sheetFormatPr defaultRowHeight="14.25" x14ac:dyDescent="0.2"/>
  <cols>
    <col min="1" max="1" width="38.125" customWidth="1"/>
  </cols>
  <sheetData>
    <row r="1" spans="1:10" ht="15" x14ac:dyDescent="0.25">
      <c r="A1" s="378" t="s">
        <v>314</v>
      </c>
      <c r="B1" s="378"/>
      <c r="C1" s="378"/>
      <c r="D1" s="378"/>
      <c r="E1" s="378"/>
      <c r="F1" s="378"/>
      <c r="G1" s="378"/>
      <c r="H1" s="378"/>
      <c r="I1" s="378"/>
      <c r="J1" s="20"/>
    </row>
    <row r="2" spans="1:10" ht="15" x14ac:dyDescent="0.25">
      <c r="A2" s="379" t="s">
        <v>315</v>
      </c>
      <c r="B2" s="379"/>
      <c r="C2" s="379"/>
      <c r="D2" s="379"/>
      <c r="E2" s="379"/>
      <c r="F2" s="379"/>
      <c r="G2" s="379"/>
      <c r="H2" s="379"/>
      <c r="I2" s="379"/>
      <c r="J2" s="20"/>
    </row>
    <row r="3" spans="1:10" ht="15" x14ac:dyDescent="0.25">
      <c r="A3" s="226"/>
      <c r="B3" s="227"/>
      <c r="C3" s="228"/>
      <c r="D3" s="229"/>
      <c r="E3" s="229"/>
      <c r="F3" s="229"/>
      <c r="G3" s="229"/>
      <c r="H3" s="229"/>
      <c r="I3" s="229"/>
      <c r="J3" s="20"/>
    </row>
    <row r="4" spans="1:10" ht="27" x14ac:dyDescent="0.25">
      <c r="A4" s="212" t="s">
        <v>293</v>
      </c>
      <c r="B4" s="213" t="s">
        <v>294</v>
      </c>
      <c r="C4" s="214" t="s">
        <v>50</v>
      </c>
      <c r="D4" s="214" t="s">
        <v>51</v>
      </c>
      <c r="E4" s="214" t="s">
        <v>52</v>
      </c>
      <c r="F4" s="214" t="s">
        <v>53</v>
      </c>
      <c r="G4" s="214" t="s">
        <v>54</v>
      </c>
      <c r="H4" s="214" t="s">
        <v>55</v>
      </c>
      <c r="I4" s="230" t="s">
        <v>125</v>
      </c>
      <c r="J4" s="20"/>
    </row>
    <row r="5" spans="1:10" ht="15" x14ac:dyDescent="0.25">
      <c r="A5" s="231" t="s">
        <v>316</v>
      </c>
      <c r="B5" s="216"/>
      <c r="C5" s="219"/>
      <c r="D5" s="219"/>
      <c r="E5" s="219"/>
      <c r="F5" s="219"/>
      <c r="G5" s="219"/>
      <c r="H5" s="219"/>
      <c r="I5" s="219"/>
      <c r="J5" s="20"/>
    </row>
    <row r="6" spans="1:10" ht="15" x14ac:dyDescent="0.25">
      <c r="A6" s="232" t="s">
        <v>317</v>
      </c>
      <c r="B6" s="221">
        <v>2019</v>
      </c>
      <c r="C6" s="217">
        <v>60.652680489562847</v>
      </c>
      <c r="D6" s="217">
        <v>56.862659459023611</v>
      </c>
      <c r="E6" s="217">
        <v>24.337091390061094</v>
      </c>
      <c r="F6" s="217">
        <v>61.233066107076304</v>
      </c>
      <c r="G6" s="217">
        <v>46.805660313636309</v>
      </c>
      <c r="H6" s="217">
        <v>17.069693326996731</v>
      </c>
      <c r="I6" s="217">
        <v>51.12719976300005</v>
      </c>
      <c r="J6" s="20"/>
    </row>
    <row r="7" spans="1:10" ht="15" x14ac:dyDescent="0.25">
      <c r="A7" s="218"/>
      <c r="B7" s="221">
        <v>2020</v>
      </c>
      <c r="C7" s="217">
        <v>61.223892412958079</v>
      </c>
      <c r="D7" s="217">
        <v>56.707243816828104</v>
      </c>
      <c r="E7" s="217">
        <v>27.10499358762371</v>
      </c>
      <c r="F7" s="217">
        <v>61.380722052795363</v>
      </c>
      <c r="G7" s="217">
        <v>46.156514574999733</v>
      </c>
      <c r="H7" s="217">
        <v>17.906363455737587</v>
      </c>
      <c r="I7" s="217">
        <v>51.079124017256404</v>
      </c>
      <c r="J7" s="20"/>
    </row>
    <row r="8" spans="1:10" ht="15" x14ac:dyDescent="0.25">
      <c r="A8" s="218"/>
      <c r="B8" s="221">
        <v>2021</v>
      </c>
      <c r="C8" s="217">
        <v>62.093721483861117</v>
      </c>
      <c r="D8" s="217">
        <v>58.086987635891973</v>
      </c>
      <c r="E8" s="217">
        <v>26.659866706150311</v>
      </c>
      <c r="F8" s="217">
        <v>60.463190808340585</v>
      </c>
      <c r="G8" s="217">
        <v>46.309663536776213</v>
      </c>
      <c r="H8" s="217">
        <v>15.542784058767104</v>
      </c>
      <c r="I8" s="217">
        <v>51.660804303542015</v>
      </c>
      <c r="J8" s="20"/>
    </row>
    <row r="9" spans="1:10" ht="15" x14ac:dyDescent="0.25">
      <c r="A9" s="218"/>
      <c r="B9" s="221">
        <v>2022</v>
      </c>
      <c r="C9" s="217">
        <v>62.356024212394537</v>
      </c>
      <c r="D9" s="217">
        <v>58.596821403026411</v>
      </c>
      <c r="E9" s="217">
        <v>28.02491332534251</v>
      </c>
      <c r="F9" s="217">
        <v>59.299679067330366</v>
      </c>
      <c r="G9" s="217">
        <v>49.63382157123835</v>
      </c>
      <c r="H9" s="217">
        <v>20.799544242901653</v>
      </c>
      <c r="I9" s="217">
        <v>52.135790852680316</v>
      </c>
      <c r="J9" s="20"/>
    </row>
    <row r="10" spans="1:10" ht="15" x14ac:dyDescent="0.25">
      <c r="A10" s="218"/>
      <c r="B10" s="221">
        <v>2023</v>
      </c>
      <c r="C10" s="217">
        <v>62.622413874357882</v>
      </c>
      <c r="D10" s="217">
        <v>60.233429786572934</v>
      </c>
      <c r="E10" s="217">
        <v>29.120106856093376</v>
      </c>
      <c r="F10" s="217">
        <v>60.630331519238155</v>
      </c>
      <c r="G10" s="217">
        <v>51.763194572719186</v>
      </c>
      <c r="H10" s="217">
        <v>25.59889545421828</v>
      </c>
      <c r="I10" s="217">
        <v>53.401543848743493</v>
      </c>
      <c r="J10" s="20"/>
    </row>
    <row r="11" spans="1:10" ht="15" x14ac:dyDescent="0.25">
      <c r="A11" s="220"/>
      <c r="B11" s="110"/>
      <c r="C11" s="217"/>
      <c r="D11" s="217"/>
      <c r="E11" s="217"/>
      <c r="F11" s="217"/>
      <c r="G11" s="217"/>
      <c r="H11" s="217"/>
      <c r="I11" s="217"/>
      <c r="J11" s="20"/>
    </row>
    <row r="12" spans="1:10" ht="15" x14ac:dyDescent="0.25">
      <c r="A12" s="232" t="s">
        <v>318</v>
      </c>
      <c r="B12" s="221">
        <v>2019</v>
      </c>
      <c r="C12" s="217">
        <v>0.26189940524606431</v>
      </c>
      <c r="D12" s="217">
        <v>0.62333825701624812</v>
      </c>
      <c r="E12" s="217">
        <v>0.44194935499283328</v>
      </c>
      <c r="F12" s="217">
        <v>0.31325021641930906</v>
      </c>
      <c r="G12" s="217">
        <v>0.15874161194891406</v>
      </c>
      <c r="H12" s="217">
        <v>0.13101867016049787</v>
      </c>
      <c r="I12" s="217">
        <v>0.39128871029752821</v>
      </c>
      <c r="J12" s="20"/>
    </row>
    <row r="13" spans="1:10" ht="15" x14ac:dyDescent="0.25">
      <c r="A13" s="232" t="s">
        <v>319</v>
      </c>
      <c r="B13" s="221">
        <v>2020</v>
      </c>
      <c r="C13" s="217">
        <v>1.1436612372187027</v>
      </c>
      <c r="D13" s="217">
        <v>0.67623666565507923</v>
      </c>
      <c r="E13" s="217">
        <v>0.94332604264309827</v>
      </c>
      <c r="F13" s="217">
        <v>1.0004655296457743</v>
      </c>
      <c r="G13" s="217">
        <v>0.81262623890271968</v>
      </c>
      <c r="H13" s="217">
        <v>0.28748676047813587</v>
      </c>
      <c r="I13" s="217">
        <v>0.9265298224291334</v>
      </c>
      <c r="J13" s="20"/>
    </row>
    <row r="14" spans="1:10" ht="15" x14ac:dyDescent="0.25">
      <c r="A14" s="233"/>
      <c r="B14" s="221">
        <v>2021</v>
      </c>
      <c r="C14" s="217">
        <v>-0.28835277319339103</v>
      </c>
      <c r="D14" s="217">
        <v>-0.27431013407509364</v>
      </c>
      <c r="E14" s="217">
        <v>-0.12067523277978143</v>
      </c>
      <c r="F14" s="217">
        <v>-0.40850985702155002</v>
      </c>
      <c r="G14" s="217">
        <v>-0.44775804169218747</v>
      </c>
      <c r="H14" s="217">
        <v>3.6923726131448467E-2</v>
      </c>
      <c r="I14" s="217">
        <v>-0.29942911363734476</v>
      </c>
      <c r="J14" s="20"/>
    </row>
    <row r="15" spans="1:10" ht="15" x14ac:dyDescent="0.25">
      <c r="A15" s="220"/>
      <c r="B15" s="221">
        <v>2022</v>
      </c>
      <c r="C15" s="217">
        <v>0.10016151043557737</v>
      </c>
      <c r="D15" s="217">
        <v>-7.8346499296612929E-2</v>
      </c>
      <c r="E15" s="217">
        <v>0.38630902422479507</v>
      </c>
      <c r="F15" s="217">
        <v>0.12563681296682358</v>
      </c>
      <c r="G15" s="217">
        <v>0.13929732239591394</v>
      </c>
      <c r="H15" s="217">
        <v>0.43282724106448445</v>
      </c>
      <c r="I15" s="217">
        <v>8.7913609694335426E-2</v>
      </c>
      <c r="J15" s="20"/>
    </row>
    <row r="16" spans="1:10" ht="15" x14ac:dyDescent="0.25">
      <c r="A16" s="220"/>
      <c r="B16" s="221">
        <v>2023</v>
      </c>
      <c r="C16" s="217">
        <v>0.5832395760036424</v>
      </c>
      <c r="D16" s="217">
        <v>0.55979172040237291</v>
      </c>
      <c r="E16" s="217">
        <v>0.91945874945270312</v>
      </c>
      <c r="F16" s="217">
        <v>0.63353865840348256</v>
      </c>
      <c r="G16" s="217">
        <v>0.50931858364016802</v>
      </c>
      <c r="H16" s="217">
        <v>0.37831343779555737</v>
      </c>
      <c r="I16" s="217">
        <v>0.61836830076062521</v>
      </c>
      <c r="J16" s="20"/>
    </row>
    <row r="17" spans="1:10" ht="15" x14ac:dyDescent="0.25">
      <c r="A17" s="220"/>
      <c r="B17" s="221"/>
      <c r="C17" s="217"/>
      <c r="D17" s="217"/>
      <c r="E17" s="217"/>
      <c r="F17" s="217"/>
      <c r="G17" s="217"/>
      <c r="H17" s="217"/>
      <c r="I17" s="217"/>
      <c r="J17" s="20"/>
    </row>
    <row r="18" spans="1:10" ht="15" x14ac:dyDescent="0.25">
      <c r="A18" s="220" t="s">
        <v>320</v>
      </c>
      <c r="B18" s="221">
        <v>2019</v>
      </c>
      <c r="C18" s="217">
        <v>1.3337256055702658</v>
      </c>
      <c r="D18" s="217">
        <v>2.2446085672082718</v>
      </c>
      <c r="E18" s="217">
        <v>2.3272017837235226</v>
      </c>
      <c r="F18" s="217">
        <v>1.5055644304825482</v>
      </c>
      <c r="G18" s="217">
        <v>1.419053803785747</v>
      </c>
      <c r="H18" s="217">
        <v>0.21836445026749643</v>
      </c>
      <c r="I18" s="217">
        <v>1.7437826788266373</v>
      </c>
      <c r="J18" s="20"/>
    </row>
    <row r="19" spans="1:10" ht="15" x14ac:dyDescent="0.25">
      <c r="A19" s="220" t="s">
        <v>321</v>
      </c>
      <c r="B19" s="221">
        <v>2020</v>
      </c>
      <c r="C19" s="217">
        <v>1.7777005074487391</v>
      </c>
      <c r="D19" s="217">
        <v>1.8620843663931563</v>
      </c>
      <c r="E19" s="217">
        <v>2.1589370471216651</v>
      </c>
      <c r="F19" s="217">
        <v>1.7021456684582505</v>
      </c>
      <c r="G19" s="217">
        <v>1.0099112217577153</v>
      </c>
      <c r="H19" s="217">
        <v>0.31774852473899229</v>
      </c>
      <c r="I19" s="217">
        <v>1.4634845791575046</v>
      </c>
      <c r="J19" s="20"/>
    </row>
    <row r="20" spans="1:10" ht="15" x14ac:dyDescent="0.25">
      <c r="A20" s="110"/>
      <c r="B20" s="221">
        <v>2021</v>
      </c>
      <c r="C20" s="217">
        <v>1.2294397982457768</v>
      </c>
      <c r="D20" s="217">
        <v>1.448550006256196</v>
      </c>
      <c r="E20" s="217">
        <v>1.6716262358926541</v>
      </c>
      <c r="F20" s="217">
        <v>0.95701466504486721</v>
      </c>
      <c r="G20" s="217">
        <v>0.73499904957019457</v>
      </c>
      <c r="H20" s="217">
        <v>0.39561135140837639</v>
      </c>
      <c r="I20" s="217">
        <v>1.2048579304031362</v>
      </c>
      <c r="J20" s="20"/>
    </row>
    <row r="21" spans="1:10" ht="15" x14ac:dyDescent="0.25">
      <c r="A21" s="220"/>
      <c r="B21" s="221">
        <v>2022</v>
      </c>
      <c r="C21" s="217">
        <v>0.48536598598573533</v>
      </c>
      <c r="D21" s="217">
        <v>1.1652418569418894</v>
      </c>
      <c r="E21" s="217">
        <v>1.4509582993205099</v>
      </c>
      <c r="F21" s="217">
        <v>0.88359956372271542</v>
      </c>
      <c r="G21" s="217">
        <v>0.53483292919912628</v>
      </c>
      <c r="H21" s="217">
        <v>0.65600378723835928</v>
      </c>
      <c r="I21" s="217">
        <v>0.8810212639941748</v>
      </c>
      <c r="J21" s="20"/>
    </row>
    <row r="22" spans="1:10" ht="15" x14ac:dyDescent="0.25">
      <c r="A22" s="233"/>
      <c r="B22" s="221">
        <v>2023</v>
      </c>
      <c r="C22" s="217">
        <v>0.9963989659726743</v>
      </c>
      <c r="D22" s="217">
        <v>1.3476915140572607</v>
      </c>
      <c r="E22" s="217">
        <v>1.6043616954735944</v>
      </c>
      <c r="F22" s="217">
        <v>1.2438684748654514</v>
      </c>
      <c r="G22" s="217">
        <v>0.66016771828518594</v>
      </c>
      <c r="H22" s="217">
        <v>0.60836890672528821</v>
      </c>
      <c r="I22" s="217">
        <v>1.191258618719004</v>
      </c>
      <c r="J22" s="20"/>
    </row>
    <row r="23" spans="1:10" ht="15" x14ac:dyDescent="0.25">
      <c r="A23" s="220"/>
      <c r="B23" s="221"/>
      <c r="C23" s="217"/>
      <c r="D23" s="217"/>
      <c r="E23" s="217"/>
      <c r="F23" s="217"/>
      <c r="G23" s="217"/>
      <c r="H23" s="217"/>
      <c r="I23" s="217"/>
      <c r="J23" s="20"/>
    </row>
    <row r="24" spans="1:10" ht="15" x14ac:dyDescent="0.25">
      <c r="A24" s="220" t="s">
        <v>306</v>
      </c>
      <c r="B24" s="221">
        <v>2019</v>
      </c>
      <c r="C24" s="217">
        <v>112.02422145328718</v>
      </c>
      <c r="D24" s="217">
        <v>105.47512503290339</v>
      </c>
      <c r="E24" s="217">
        <v>73.99486740804106</v>
      </c>
      <c r="F24" s="217">
        <v>108.06164789567279</v>
      </c>
      <c r="G24" s="217">
        <v>100.16949152542374</v>
      </c>
      <c r="H24" s="217">
        <v>252.5</v>
      </c>
      <c r="I24" s="217">
        <v>104.90639054492208</v>
      </c>
      <c r="J24" s="20"/>
    </row>
    <row r="25" spans="1:10" ht="15" x14ac:dyDescent="0.25">
      <c r="A25" s="220" t="s">
        <v>322</v>
      </c>
      <c r="B25" s="221">
        <v>2020</v>
      </c>
      <c r="C25" s="217">
        <v>130.92909535452321</v>
      </c>
      <c r="D25" s="217">
        <v>158.1180811808118</v>
      </c>
      <c r="E25" s="217">
        <v>95.313576843556163</v>
      </c>
      <c r="F25" s="217">
        <v>140.07956240676279</v>
      </c>
      <c r="G25" s="286">
        <v>204.88372093023256</v>
      </c>
      <c r="H25" s="217">
        <v>222.22222222222223</v>
      </c>
      <c r="I25" s="217">
        <v>168.56854300407463</v>
      </c>
      <c r="J25" s="20"/>
    </row>
    <row r="26" spans="1:10" ht="15" x14ac:dyDescent="0.25">
      <c r="A26" s="220"/>
      <c r="B26" s="221">
        <v>2021</v>
      </c>
      <c r="C26" s="217">
        <v>141.96832579185522</v>
      </c>
      <c r="D26" s="217">
        <v>157.60797342192691</v>
      </c>
      <c r="E26" s="217">
        <v>103.03527481542247</v>
      </c>
      <c r="F26" s="217">
        <v>180.49560351718625</v>
      </c>
      <c r="G26" s="217">
        <v>192.52873563218392</v>
      </c>
      <c r="H26" s="217">
        <v>156</v>
      </c>
      <c r="I26" s="217">
        <v>155.89546597950795</v>
      </c>
      <c r="J26" s="20"/>
    </row>
    <row r="27" spans="1:10" ht="15" x14ac:dyDescent="0.25">
      <c r="A27" s="110"/>
      <c r="B27" s="221">
        <v>2022</v>
      </c>
      <c r="C27" s="217">
        <v>380.05159071367154</v>
      </c>
      <c r="D27" s="217">
        <v>186.44130757800892</v>
      </c>
      <c r="E27" s="217">
        <v>133.91442155309034</v>
      </c>
      <c r="F27" s="217">
        <v>197.265625</v>
      </c>
      <c r="G27" s="217">
        <v>262.70096463022509</v>
      </c>
      <c r="H27" s="217">
        <v>101.03092783505154</v>
      </c>
      <c r="I27" s="217">
        <v>215.40365801723249</v>
      </c>
      <c r="J27" s="20"/>
    </row>
    <row r="28" spans="1:10" ht="15" x14ac:dyDescent="0.25">
      <c r="A28" s="234"/>
      <c r="B28" s="221">
        <v>2023</v>
      </c>
      <c r="C28" s="217">
        <v>221.79003021148037</v>
      </c>
      <c r="D28" s="217">
        <v>185.55622009569376</v>
      </c>
      <c r="E28" s="217">
        <v>157.17998700454839</v>
      </c>
      <c r="F28" s="217">
        <v>170.60010085728695</v>
      </c>
      <c r="G28" s="217">
        <v>277.88697788697789</v>
      </c>
      <c r="H28" s="217">
        <v>115.96638655462186</v>
      </c>
      <c r="I28" s="217">
        <v>191.4642405124068</v>
      </c>
      <c r="J28" s="20"/>
    </row>
    <row r="29" spans="1:10" ht="15" x14ac:dyDescent="0.25">
      <c r="A29" s="234"/>
      <c r="B29" s="221"/>
      <c r="C29" s="217"/>
      <c r="D29" s="217"/>
      <c r="E29" s="217"/>
      <c r="F29" s="217"/>
      <c r="G29" s="217"/>
      <c r="H29" s="217"/>
      <c r="I29" s="217"/>
      <c r="J29" s="20"/>
    </row>
    <row r="30" spans="1:10" ht="15" x14ac:dyDescent="0.25">
      <c r="A30" s="235" t="s">
        <v>323</v>
      </c>
      <c r="B30" s="221"/>
      <c r="C30" s="217"/>
      <c r="D30" s="217"/>
      <c r="E30" s="217"/>
      <c r="F30" s="217"/>
      <c r="G30" s="217"/>
      <c r="H30" s="217"/>
      <c r="I30" s="217"/>
      <c r="J30" s="20"/>
    </row>
    <row r="31" spans="1:10" ht="15" x14ac:dyDescent="0.25">
      <c r="A31" s="232" t="s">
        <v>324</v>
      </c>
      <c r="B31" s="221">
        <v>2019</v>
      </c>
      <c r="C31" s="217">
        <v>29.465091705562514</v>
      </c>
      <c r="D31" s="217">
        <v>29.977792485729744</v>
      </c>
      <c r="E31" s="217">
        <v>65.541349121370544</v>
      </c>
      <c r="F31" s="217">
        <v>20.177495068063457</v>
      </c>
      <c r="G31" s="217">
        <v>28.800279188102984</v>
      </c>
      <c r="H31" s="217">
        <v>71.172178580414297</v>
      </c>
      <c r="I31" s="217">
        <v>35.328312905577768</v>
      </c>
      <c r="J31" s="20"/>
    </row>
    <row r="32" spans="1:10" ht="15" x14ac:dyDescent="0.25">
      <c r="A32" s="234"/>
      <c r="B32" s="221">
        <v>2020</v>
      </c>
      <c r="C32" s="217">
        <v>30.012872923949956</v>
      </c>
      <c r="D32" s="217">
        <v>32.131388141168223</v>
      </c>
      <c r="E32" s="217">
        <v>63.044547866977474</v>
      </c>
      <c r="F32" s="217">
        <v>22.057990741847163</v>
      </c>
      <c r="G32" s="217">
        <v>30.717530109380252</v>
      </c>
      <c r="H32" s="217">
        <v>71.725701280638702</v>
      </c>
      <c r="I32" s="217">
        <v>36.815116726483012</v>
      </c>
      <c r="J32" s="20"/>
    </row>
    <row r="33" spans="1:10" ht="15" x14ac:dyDescent="0.25">
      <c r="A33" s="234"/>
      <c r="B33" s="221">
        <v>2021</v>
      </c>
      <c r="C33" s="217">
        <v>29.821728254330139</v>
      </c>
      <c r="D33" s="217">
        <v>32.038777957615963</v>
      </c>
      <c r="E33" s="217">
        <v>64.197111113548374</v>
      </c>
      <c r="F33" s="217">
        <v>24.815445244130327</v>
      </c>
      <c r="G33" s="217">
        <v>31.553208137715178</v>
      </c>
      <c r="H33" s="217">
        <v>74.677182655177788</v>
      </c>
      <c r="I33" s="217">
        <v>37.335481682626146</v>
      </c>
      <c r="J33" s="20"/>
    </row>
    <row r="34" spans="1:10" ht="15" x14ac:dyDescent="0.25">
      <c r="A34" s="234"/>
      <c r="B34" s="221">
        <v>2022</v>
      </c>
      <c r="C34" s="217">
        <v>31.147694565743521</v>
      </c>
      <c r="D34" s="217">
        <v>32.345749780602745</v>
      </c>
      <c r="E34" s="217">
        <v>63.37979610511799</v>
      </c>
      <c r="F34" s="217">
        <v>26.563318705789889</v>
      </c>
      <c r="G34" s="217">
        <v>30.279285738673224</v>
      </c>
      <c r="H34" s="217">
        <v>68.353718147994456</v>
      </c>
      <c r="I34" s="217">
        <v>37.825678236426818</v>
      </c>
      <c r="J34" s="20"/>
    </row>
    <row r="35" spans="1:10" ht="15" x14ac:dyDescent="0.25">
      <c r="A35" s="234"/>
      <c r="B35" s="221">
        <v>2023</v>
      </c>
      <c r="C35" s="217">
        <v>30.766765634572792</v>
      </c>
      <c r="D35" s="217">
        <v>31.781504282135437</v>
      </c>
      <c r="E35" s="217">
        <v>62.702973452939304</v>
      </c>
      <c r="F35" s="217">
        <v>26.26710935152753</v>
      </c>
      <c r="G35" s="217">
        <v>29.76440362042619</v>
      </c>
      <c r="H35" s="217">
        <v>64.34960706176426</v>
      </c>
      <c r="I35" s="217">
        <v>37.253675033114256</v>
      </c>
      <c r="J35" s="20"/>
    </row>
    <row r="36" spans="1:10" ht="15" x14ac:dyDescent="0.25">
      <c r="A36" s="234"/>
      <c r="B36" s="221"/>
      <c r="C36" s="217"/>
      <c r="D36" s="217"/>
      <c r="E36" s="217"/>
      <c r="F36" s="217"/>
      <c r="G36" s="217"/>
      <c r="H36" s="217"/>
      <c r="I36" s="217"/>
      <c r="J36" s="20"/>
    </row>
    <row r="37" spans="1:10" ht="15" x14ac:dyDescent="0.25">
      <c r="A37" s="232" t="s">
        <v>318</v>
      </c>
      <c r="B37" s="221">
        <v>2019</v>
      </c>
      <c r="C37" s="217">
        <v>2.6124232600667353E-2</v>
      </c>
      <c r="D37" s="217">
        <v>3.4742457524543864E-2</v>
      </c>
      <c r="E37" s="217">
        <v>3.2525613920962759E-2</v>
      </c>
      <c r="F37" s="217">
        <v>7.3125152344067385E-2</v>
      </c>
      <c r="G37" s="217">
        <v>1.1726537153578548E-2</v>
      </c>
      <c r="H37" s="217">
        <v>-4.1897429854537357E-2</v>
      </c>
      <c r="I37" s="217">
        <v>3.2148849702016057E-2</v>
      </c>
      <c r="J37" s="20"/>
    </row>
    <row r="38" spans="1:10" ht="15" x14ac:dyDescent="0.25">
      <c r="A38" s="232" t="s">
        <v>325</v>
      </c>
      <c r="B38" s="221">
        <v>2020</v>
      </c>
      <c r="C38" s="217">
        <v>0.19395309659972515</v>
      </c>
      <c r="D38" s="217">
        <v>0.3203443954889042</v>
      </c>
      <c r="E38" s="217">
        <v>0.17847547401550626</v>
      </c>
      <c r="F38" s="217">
        <v>0.1648726947264291</v>
      </c>
      <c r="G38" s="217">
        <v>0.14469226425748166</v>
      </c>
      <c r="H38" s="217">
        <v>0.13221017640614965</v>
      </c>
      <c r="I38" s="217">
        <v>0.21037476407972885</v>
      </c>
      <c r="J38" s="20"/>
    </row>
    <row r="39" spans="1:10" ht="15" x14ac:dyDescent="0.25">
      <c r="A39" s="234"/>
      <c r="B39" s="221">
        <v>2021</v>
      </c>
      <c r="C39" s="217">
        <v>-0.13996409197088747</v>
      </c>
      <c r="D39" s="217">
        <v>-0.19718703102641955</v>
      </c>
      <c r="E39" s="217">
        <v>-7.5740750232062823E-2</v>
      </c>
      <c r="F39" s="217">
        <v>1.1183597390493941E-2</v>
      </c>
      <c r="G39" s="217">
        <v>-1.8598884066955985E-2</v>
      </c>
      <c r="H39" s="217">
        <v>-7.685044902619502E-3</v>
      </c>
      <c r="I39" s="217">
        <v>-0.10324703433275861</v>
      </c>
      <c r="J39" s="20"/>
    </row>
    <row r="40" spans="1:10" ht="15" x14ac:dyDescent="0.25">
      <c r="A40" s="234"/>
      <c r="B40" s="221">
        <v>2022</v>
      </c>
      <c r="C40" s="217">
        <v>9.3575068928064165E-2</v>
      </c>
      <c r="D40" s="217">
        <v>5.5674484618943434E-2</v>
      </c>
      <c r="E40" s="217">
        <v>5.0329684854831906E-2</v>
      </c>
      <c r="F40" s="217">
        <v>9.7085882479850824E-2</v>
      </c>
      <c r="G40" s="217">
        <v>7.0474150081750009E-2</v>
      </c>
      <c r="H40" s="217">
        <v>9.4663840470849719E-2</v>
      </c>
      <c r="I40" s="217">
        <v>6.8447208646297608E-2</v>
      </c>
      <c r="J40" s="20"/>
    </row>
    <row r="41" spans="1:10" ht="15" x14ac:dyDescent="0.25">
      <c r="A41" s="234"/>
      <c r="B41" s="221">
        <v>2023</v>
      </c>
      <c r="C41" s="217">
        <v>0.16926046198149622</v>
      </c>
      <c r="D41" s="217">
        <v>8.9366187500954763E-2</v>
      </c>
      <c r="E41" s="217">
        <v>0.11958189907675028</v>
      </c>
      <c r="F41" s="217">
        <v>0.10859020950671089</v>
      </c>
      <c r="G41" s="217">
        <v>0.11283497884344146</v>
      </c>
      <c r="H41" s="217">
        <v>9.4568898018120628E-2</v>
      </c>
      <c r="I41" s="217">
        <v>0.12179038214844554</v>
      </c>
      <c r="J41" s="20"/>
    </row>
    <row r="42" spans="1:10" ht="15" x14ac:dyDescent="0.25">
      <c r="A42" s="234"/>
      <c r="B42" s="221"/>
      <c r="C42" s="217"/>
      <c r="D42" s="217"/>
      <c r="E42" s="217"/>
      <c r="F42" s="217"/>
      <c r="G42" s="217"/>
      <c r="H42" s="217"/>
      <c r="I42" s="217"/>
      <c r="J42" s="20"/>
    </row>
    <row r="43" spans="1:10" ht="15" x14ac:dyDescent="0.25">
      <c r="A43" s="220" t="s">
        <v>320</v>
      </c>
      <c r="B43" s="221">
        <v>2019</v>
      </c>
      <c r="C43" s="217">
        <v>0.98559604811608648</v>
      </c>
      <c r="D43" s="217">
        <v>0.7789034832115479</v>
      </c>
      <c r="E43" s="217">
        <v>1.1324827392480667</v>
      </c>
      <c r="F43" s="217">
        <v>0.9560436584242884</v>
      </c>
      <c r="G43" s="217">
        <v>0.76613376070046513</v>
      </c>
      <c r="H43" s="217">
        <v>1.884075048771227</v>
      </c>
      <c r="I43" s="217">
        <v>0.98977809111321857</v>
      </c>
      <c r="J43" s="20"/>
    </row>
    <row r="44" spans="1:10" ht="15" x14ac:dyDescent="0.25">
      <c r="A44" s="220" t="s">
        <v>326</v>
      </c>
      <c r="B44" s="221">
        <v>2020</v>
      </c>
      <c r="C44" s="217">
        <v>0.82679434321939971</v>
      </c>
      <c r="D44" s="217">
        <v>0.63361493997332141</v>
      </c>
      <c r="E44" s="217">
        <v>0.7522837184309511</v>
      </c>
      <c r="F44" s="217">
        <v>0.73957180205855333</v>
      </c>
      <c r="G44" s="217">
        <v>0.5505364201016375</v>
      </c>
      <c r="H44" s="217">
        <v>1.639406187436256</v>
      </c>
      <c r="I44" s="217">
        <v>0.74183916808036143</v>
      </c>
      <c r="J44" s="20"/>
    </row>
    <row r="45" spans="1:10" ht="15" x14ac:dyDescent="0.25">
      <c r="A45" s="110"/>
      <c r="B45" s="221">
        <v>2021</v>
      </c>
      <c r="C45" s="217">
        <v>0.60715457827371189</v>
      </c>
      <c r="D45" s="217">
        <v>0.49645761351341922</v>
      </c>
      <c r="E45" s="217">
        <v>0.74032312256903521</v>
      </c>
      <c r="F45" s="217">
        <v>0.50512581547064306</v>
      </c>
      <c r="G45" s="217">
        <v>0.51766893986360818</v>
      </c>
      <c r="H45" s="217">
        <v>1.3514700393035155</v>
      </c>
      <c r="I45" s="217">
        <v>0.62580345299651652</v>
      </c>
      <c r="J45" s="20"/>
    </row>
    <row r="46" spans="1:10" ht="15" x14ac:dyDescent="0.25">
      <c r="A46" s="220"/>
      <c r="B46" s="221">
        <v>2022</v>
      </c>
      <c r="C46" s="217">
        <v>0.46703985295346317</v>
      </c>
      <c r="D46" s="217">
        <v>0.44853246763430488</v>
      </c>
      <c r="E46" s="217">
        <v>0.67563789062698587</v>
      </c>
      <c r="F46" s="217">
        <v>0.35289947758548951</v>
      </c>
      <c r="G46" s="217">
        <v>0.40875007047415002</v>
      </c>
      <c r="H46" s="217">
        <v>1.1935875537628875</v>
      </c>
      <c r="I46" s="217">
        <v>0.53248751452156629</v>
      </c>
      <c r="J46" s="20"/>
    </row>
    <row r="47" spans="1:10" ht="15" x14ac:dyDescent="0.25">
      <c r="A47" s="233"/>
      <c r="B47" s="221">
        <v>2023</v>
      </c>
      <c r="C47" s="217">
        <v>0.5269284970283683</v>
      </c>
      <c r="D47" s="217">
        <v>0.5705687355830189</v>
      </c>
      <c r="E47" s="217">
        <v>1.0423474846649528</v>
      </c>
      <c r="F47" s="217">
        <v>0.37499819016317487</v>
      </c>
      <c r="G47" s="217">
        <v>0.57827926657263751</v>
      </c>
      <c r="H47" s="217">
        <v>1.3504031889039159</v>
      </c>
      <c r="I47" s="217">
        <v>0.71855123532329734</v>
      </c>
      <c r="J47" s="20"/>
    </row>
    <row r="48" spans="1:10" ht="15" x14ac:dyDescent="0.25">
      <c r="A48" s="220"/>
      <c r="B48" s="221"/>
      <c r="C48" s="217"/>
      <c r="D48" s="217"/>
      <c r="E48" s="217"/>
      <c r="F48" s="217"/>
      <c r="G48" s="217"/>
      <c r="H48" s="217"/>
      <c r="I48" s="217"/>
      <c r="J48" s="20"/>
    </row>
    <row r="49" spans="1:10" ht="15" x14ac:dyDescent="0.25">
      <c r="A49" s="220" t="s">
        <v>306</v>
      </c>
      <c r="B49" s="221">
        <v>2019</v>
      </c>
      <c r="C49" s="217">
        <v>56.265060240963862</v>
      </c>
      <c r="D49" s="217">
        <v>64.172661870503603</v>
      </c>
      <c r="E49" s="217">
        <v>43.994778067885115</v>
      </c>
      <c r="F49" s="217">
        <v>58.640226628895185</v>
      </c>
      <c r="G49" s="217">
        <v>61.734693877551017</v>
      </c>
      <c r="H49" s="217">
        <v>32.383599722029189</v>
      </c>
      <c r="I49" s="217">
        <v>53.430758153550762</v>
      </c>
      <c r="J49" s="20"/>
    </row>
    <row r="50" spans="1:10" ht="15" x14ac:dyDescent="0.25">
      <c r="A50" s="220" t="s">
        <v>327</v>
      </c>
      <c r="B50" s="221">
        <v>2020</v>
      </c>
      <c r="C50" s="217">
        <v>85.254691689008041</v>
      </c>
      <c r="D50" s="217">
        <v>120.89314194577352</v>
      </c>
      <c r="E50" s="217">
        <v>80.102040816326522</v>
      </c>
      <c r="F50" s="217">
        <v>82.165605095541409</v>
      </c>
      <c r="G50" s="217">
        <v>105.12820512820514</v>
      </c>
      <c r="H50" s="217">
        <v>43.855606758832565</v>
      </c>
      <c r="I50" s="217">
        <v>89.447763091001519</v>
      </c>
      <c r="J50" s="20"/>
    </row>
    <row r="51" spans="1:10" ht="15" x14ac:dyDescent="0.25">
      <c r="A51" s="234"/>
      <c r="B51" s="221">
        <v>2021</v>
      </c>
      <c r="C51" s="217">
        <v>77.742448330683629</v>
      </c>
      <c r="D51" s="217">
        <v>93.673110720562391</v>
      </c>
      <c r="E51" s="217">
        <v>61.846153846153854</v>
      </c>
      <c r="F51" s="217">
        <v>95.20295202952029</v>
      </c>
      <c r="G51" s="217">
        <v>95.209580838323348</v>
      </c>
      <c r="H51" s="217">
        <v>45.329000812347687</v>
      </c>
      <c r="I51" s="217">
        <v>75.146284855022714</v>
      </c>
      <c r="J51" s="20"/>
    </row>
    <row r="52" spans="1:10" ht="15" x14ac:dyDescent="0.25">
      <c r="A52" s="234"/>
      <c r="B52" s="221">
        <v>2022</v>
      </c>
      <c r="C52" s="217">
        <v>74.955277280858681</v>
      </c>
      <c r="D52" s="217">
        <v>90.734265734265733</v>
      </c>
      <c r="E52" s="217">
        <v>67.870579382994734</v>
      </c>
      <c r="F52" s="217">
        <v>124.45414847161571</v>
      </c>
      <c r="G52" s="217">
        <v>104.13793103448276</v>
      </c>
      <c r="H52" s="217">
        <v>42.241379310344826</v>
      </c>
      <c r="I52" s="217">
        <v>78.813559322033896</v>
      </c>
      <c r="J52" s="20"/>
    </row>
    <row r="53" spans="1:10" ht="15" x14ac:dyDescent="0.25">
      <c r="A53" s="234"/>
      <c r="B53" s="221">
        <v>2023</v>
      </c>
      <c r="C53" s="217">
        <v>92.151162790697668</v>
      </c>
      <c r="D53" s="217">
        <v>84.069611780455162</v>
      </c>
      <c r="E53" s="217">
        <v>53.367394333488164</v>
      </c>
      <c r="F53" s="217">
        <v>138.22393822393821</v>
      </c>
      <c r="G53" s="217">
        <v>92.195121951219519</v>
      </c>
      <c r="H53" s="217">
        <v>43.373493975903614</v>
      </c>
      <c r="I53" s="217">
        <v>72.060791435671959</v>
      </c>
      <c r="J53" s="20"/>
    </row>
    <row r="54" spans="1:10" ht="15" x14ac:dyDescent="0.25">
      <c r="A54" s="234"/>
      <c r="B54" s="221"/>
      <c r="C54" s="217"/>
      <c r="D54" s="217"/>
      <c r="E54" s="217"/>
      <c r="F54" s="217"/>
      <c r="G54" s="217"/>
      <c r="H54" s="217"/>
      <c r="I54" s="217"/>
      <c r="J54" s="20"/>
    </row>
    <row r="55" spans="1:10" ht="15" x14ac:dyDescent="0.25">
      <c r="A55" s="235" t="s">
        <v>328</v>
      </c>
      <c r="B55" s="221"/>
      <c r="C55" s="217"/>
      <c r="D55" s="217"/>
      <c r="E55" s="217"/>
      <c r="F55" s="217"/>
      <c r="G55" s="217"/>
      <c r="H55" s="217"/>
      <c r="I55" s="217"/>
      <c r="J55" s="20"/>
    </row>
    <row r="56" spans="1:10" ht="15" x14ac:dyDescent="0.25">
      <c r="A56" s="232" t="s">
        <v>329</v>
      </c>
      <c r="B56" s="221">
        <v>2019</v>
      </c>
      <c r="C56" s="217">
        <v>9.6838414868827112</v>
      </c>
      <c r="D56" s="217">
        <v>12.977117189153594</v>
      </c>
      <c r="E56" s="217">
        <v>9.9204945712472323</v>
      </c>
      <c r="F56" s="217">
        <v>17.792678328442381</v>
      </c>
      <c r="G56" s="217">
        <v>24.394060498260703</v>
      </c>
      <c r="H56" s="217">
        <v>11.758128092588969</v>
      </c>
      <c r="I56" s="217">
        <v>13.266327572234118</v>
      </c>
      <c r="J56" s="20"/>
    </row>
    <row r="57" spans="1:10" ht="15" x14ac:dyDescent="0.25">
      <c r="A57" s="234"/>
      <c r="B57" s="221">
        <v>2020</v>
      </c>
      <c r="C57" s="217">
        <v>8.5806187651972028</v>
      </c>
      <c r="D57" s="217">
        <v>10.987326811116558</v>
      </c>
      <c r="E57" s="217">
        <v>9.6923672557449247</v>
      </c>
      <c r="F57" s="217">
        <v>15.792372154884429</v>
      </c>
      <c r="G57" s="217">
        <v>23.125955315620018</v>
      </c>
      <c r="H57" s="217">
        <v>10.367935263623721</v>
      </c>
      <c r="I57" s="217">
        <v>11.849155550788529</v>
      </c>
      <c r="J57" s="20"/>
    </row>
    <row r="58" spans="1:10" ht="15" x14ac:dyDescent="0.25">
      <c r="A58" s="234"/>
      <c r="B58" s="221">
        <v>2021</v>
      </c>
      <c r="C58" s="217">
        <v>7.9619218690179068</v>
      </c>
      <c r="D58" s="217">
        <v>9.7151754540448216</v>
      </c>
      <c r="E58" s="217">
        <v>9.0819687713641244</v>
      </c>
      <c r="F58" s="217">
        <v>13.968806083368795</v>
      </c>
      <c r="G58" s="217">
        <v>22.137128325508606</v>
      </c>
      <c r="H58" s="217">
        <v>9.7800332860551098</v>
      </c>
      <c r="I58" s="217">
        <v>10.790696871565633</v>
      </c>
      <c r="J58" s="20"/>
    </row>
    <row r="59" spans="1:10" ht="15" x14ac:dyDescent="0.25">
      <c r="A59" s="234"/>
      <c r="B59" s="221">
        <v>2022</v>
      </c>
      <c r="C59" s="217">
        <v>7.9033794298740982</v>
      </c>
      <c r="D59" s="217">
        <v>8.8910419974534687</v>
      </c>
      <c r="E59" s="217">
        <v>8.5498588717472828</v>
      </c>
      <c r="F59" s="217">
        <v>13.453792245218757</v>
      </c>
      <c r="G59" s="217">
        <v>20.08689269008843</v>
      </c>
      <c r="H59" s="217">
        <v>10.846737609103888</v>
      </c>
      <c r="I59" s="217">
        <v>10.239333432200183</v>
      </c>
      <c r="J59" s="20"/>
    </row>
    <row r="60" spans="1:10" ht="15" x14ac:dyDescent="0.25">
      <c r="A60" s="234"/>
      <c r="B60" s="221">
        <v>2023</v>
      </c>
      <c r="C60" s="217">
        <v>7.0257787831660297</v>
      </c>
      <c r="D60" s="217">
        <v>8.3965296253859751</v>
      </c>
      <c r="E60" s="217">
        <v>8.1083132219237122</v>
      </c>
      <c r="F60" s="217">
        <v>12.476943496830087</v>
      </c>
      <c r="G60" s="217">
        <v>18.588268878776177</v>
      </c>
      <c r="H60" s="217">
        <v>10.051497484017457</v>
      </c>
      <c r="I60" s="217">
        <v>9.4549952876917942</v>
      </c>
      <c r="J60" s="20"/>
    </row>
    <row r="61" spans="1:10" ht="15" x14ac:dyDescent="0.25">
      <c r="A61" s="234"/>
      <c r="B61" s="221"/>
      <c r="C61" s="217"/>
      <c r="D61" s="217"/>
      <c r="E61" s="217"/>
      <c r="F61" s="217"/>
      <c r="G61" s="217"/>
      <c r="H61" s="217"/>
      <c r="I61" s="217"/>
      <c r="J61" s="20"/>
    </row>
    <row r="62" spans="1:10" ht="15" x14ac:dyDescent="0.25">
      <c r="A62" s="232" t="s">
        <v>330</v>
      </c>
      <c r="B62" s="221">
        <v>2019</v>
      </c>
      <c r="C62" s="217">
        <v>0.48415651985403041</v>
      </c>
      <c r="D62" s="217">
        <v>0.49448557966136802</v>
      </c>
      <c r="E62" s="217">
        <v>0.49326040242234809</v>
      </c>
      <c r="F62" s="217">
        <v>0.95826038883258091</v>
      </c>
      <c r="G62" s="217">
        <v>0.31842724629655267</v>
      </c>
      <c r="H62" s="217">
        <v>2.9877952131875101</v>
      </c>
      <c r="I62" s="217">
        <v>0.62677129490091987</v>
      </c>
      <c r="J62" s="20"/>
    </row>
    <row r="63" spans="1:10" ht="15" x14ac:dyDescent="0.25">
      <c r="A63" s="232" t="s">
        <v>331</v>
      </c>
      <c r="B63" s="221">
        <v>2020</v>
      </c>
      <c r="C63" s="217">
        <v>1.0505504729415414</v>
      </c>
      <c r="D63" s="217">
        <v>1.3239553165080677</v>
      </c>
      <c r="E63" s="217">
        <v>0.56588856988307745</v>
      </c>
      <c r="F63" s="217">
        <v>1.486988847583643</v>
      </c>
      <c r="G63" s="217">
        <v>0.36094313973655839</v>
      </c>
      <c r="H63" s="217">
        <v>7.508710801393728</v>
      </c>
      <c r="I63" s="217">
        <v>1.07671463620052</v>
      </c>
      <c r="J63" s="20"/>
    </row>
    <row r="64" spans="1:10" ht="15" x14ac:dyDescent="0.25">
      <c r="A64" s="234"/>
      <c r="B64" s="221">
        <v>2021</v>
      </c>
      <c r="C64" s="217">
        <v>-0.16269568675657112</v>
      </c>
      <c r="D64" s="217">
        <v>-1.2228808194740175</v>
      </c>
      <c r="E64" s="217">
        <v>-0.22542468400289831</v>
      </c>
      <c r="F64" s="217">
        <v>-0.56953642384105962</v>
      </c>
      <c r="G64" s="217">
        <v>8.8366544426280204E-3</v>
      </c>
      <c r="H64" s="217">
        <v>-4.9375471539944673</v>
      </c>
      <c r="I64" s="217">
        <v>-0.53431072423802506</v>
      </c>
      <c r="J64" s="20"/>
    </row>
    <row r="65" spans="1:10" ht="15" x14ac:dyDescent="0.25">
      <c r="A65" s="234"/>
      <c r="B65" s="221">
        <v>2022</v>
      </c>
      <c r="C65" s="217">
        <v>0.36878498518274616</v>
      </c>
      <c r="D65" s="217">
        <v>0.11410965938266673</v>
      </c>
      <c r="E65" s="217">
        <v>0.36555492745430562</v>
      </c>
      <c r="F65" s="217">
        <v>0.49291060670601838</v>
      </c>
      <c r="G65" s="217">
        <v>7.2238983555007866E-2</v>
      </c>
      <c r="H65" s="217">
        <v>3.6830501880430555</v>
      </c>
      <c r="I65" s="217">
        <v>0.32514615136597774</v>
      </c>
      <c r="J65" s="20"/>
    </row>
    <row r="66" spans="1:10" ht="15" x14ac:dyDescent="0.25">
      <c r="A66" s="234"/>
      <c r="B66" s="221">
        <v>2023</v>
      </c>
      <c r="C66" s="217">
        <v>2.1766836597799837</v>
      </c>
      <c r="D66" s="217">
        <v>1.0957240741276129</v>
      </c>
      <c r="E66" s="217">
        <v>1.2130288281542494</v>
      </c>
      <c r="F66" s="217">
        <v>1.243637028682903</v>
      </c>
      <c r="G66" s="217">
        <v>0.66850354577894211</v>
      </c>
      <c r="H66" s="217">
        <v>7.1089121801966009</v>
      </c>
      <c r="I66" s="217">
        <v>1.3753068014134919</v>
      </c>
      <c r="J66" s="20"/>
    </row>
    <row r="67" spans="1:10" ht="15" x14ac:dyDescent="0.25">
      <c r="A67" s="234"/>
      <c r="B67" s="221"/>
      <c r="C67" s="217"/>
      <c r="D67" s="217"/>
      <c r="E67" s="217"/>
      <c r="F67" s="217"/>
      <c r="G67" s="217"/>
      <c r="H67" s="217"/>
      <c r="I67" s="217"/>
      <c r="J67" s="20"/>
    </row>
    <row r="68" spans="1:10" ht="15" x14ac:dyDescent="0.25">
      <c r="A68" s="220" t="s">
        <v>320</v>
      </c>
      <c r="B68" s="221">
        <v>2019</v>
      </c>
      <c r="C68" s="217">
        <v>1.3296238754200238</v>
      </c>
      <c r="D68" s="217">
        <v>2.1980013462434629</v>
      </c>
      <c r="E68" s="217">
        <v>0.53721429966790391</v>
      </c>
      <c r="F68" s="217">
        <v>0.75555146042568877</v>
      </c>
      <c r="G68" s="217">
        <v>0.79376067192763844</v>
      </c>
      <c r="H68" s="217">
        <v>1.5850372483753368</v>
      </c>
      <c r="I68" s="217">
        <v>1.2406093254459163</v>
      </c>
      <c r="J68" s="20"/>
    </row>
    <row r="69" spans="1:10" ht="15" x14ac:dyDescent="0.25">
      <c r="A69" s="220" t="s">
        <v>332</v>
      </c>
      <c r="B69" s="221">
        <v>2020</v>
      </c>
      <c r="C69" s="217">
        <v>0.94975965265932694</v>
      </c>
      <c r="D69" s="217">
        <v>2.3110112890832792</v>
      </c>
      <c r="E69" s="217">
        <v>0.38280697374443473</v>
      </c>
      <c r="F69" s="217">
        <v>0.95075171891963028</v>
      </c>
      <c r="G69" s="217">
        <v>0.80626259785309151</v>
      </c>
      <c r="H69" s="217">
        <v>1.1585365853658536</v>
      </c>
      <c r="I69" s="217">
        <v>0.86440367644366334</v>
      </c>
      <c r="J69" s="20"/>
    </row>
    <row r="70" spans="1:10" ht="15" x14ac:dyDescent="0.25">
      <c r="A70" s="110"/>
      <c r="B70" s="221">
        <v>2021</v>
      </c>
      <c r="C70" s="217">
        <v>0.91109584583679815</v>
      </c>
      <c r="D70" s="217">
        <v>1.9853829774989931</v>
      </c>
      <c r="E70" s="217">
        <v>0.33008614443281542</v>
      </c>
      <c r="F70" s="217">
        <v>0.38079470198675497</v>
      </c>
      <c r="G70" s="217">
        <v>0.55229090266425129</v>
      </c>
      <c r="H70" s="217">
        <v>0.82991030262385779</v>
      </c>
      <c r="I70" s="217">
        <v>0.82877444863389182</v>
      </c>
      <c r="J70" s="20"/>
    </row>
    <row r="71" spans="1:10" ht="15" x14ac:dyDescent="0.25">
      <c r="A71" s="220"/>
      <c r="B71" s="221">
        <v>2022</v>
      </c>
      <c r="C71" s="217">
        <v>0.98123147843266378</v>
      </c>
      <c r="D71" s="217">
        <v>0.72174359559536716</v>
      </c>
      <c r="E71" s="217">
        <v>0.37309214245336347</v>
      </c>
      <c r="F71" s="217">
        <v>0.38337491632690318</v>
      </c>
      <c r="G71" s="217">
        <v>0.46317936514681513</v>
      </c>
      <c r="H71" s="217">
        <v>0.65490857216962783</v>
      </c>
      <c r="I71" s="217">
        <v>0.59704281397725834</v>
      </c>
      <c r="J71" s="20"/>
    </row>
    <row r="72" spans="1:10" ht="15" x14ac:dyDescent="0.25">
      <c r="A72" s="233"/>
      <c r="B72" s="221">
        <v>2023</v>
      </c>
      <c r="C72" s="217">
        <v>1.4187013683928094</v>
      </c>
      <c r="D72" s="217">
        <v>0.89334759605654979</v>
      </c>
      <c r="E72" s="217">
        <v>0.54286783976038933</v>
      </c>
      <c r="F72" s="217">
        <v>0.79556192276038651</v>
      </c>
      <c r="G72" s="217">
        <v>0.48782691178463344</v>
      </c>
      <c r="H72" s="217">
        <v>0.81374910487598473</v>
      </c>
      <c r="I72" s="217">
        <v>0.85331809630189315</v>
      </c>
      <c r="J72" s="20"/>
    </row>
    <row r="73" spans="1:10" ht="15" x14ac:dyDescent="0.25">
      <c r="A73" s="220"/>
      <c r="B73" s="221"/>
      <c r="C73" s="217"/>
      <c r="D73" s="217"/>
      <c r="E73" s="217"/>
      <c r="F73" s="217"/>
      <c r="G73" s="217"/>
      <c r="H73" s="217"/>
      <c r="I73" s="217"/>
      <c r="J73" s="20"/>
    </row>
    <row r="74" spans="1:10" ht="15" x14ac:dyDescent="0.25">
      <c r="A74" s="220" t="s">
        <v>306</v>
      </c>
      <c r="B74" s="221">
        <v>2019</v>
      </c>
      <c r="C74" s="217">
        <v>178.53260869565219</v>
      </c>
      <c r="D74" s="217">
        <v>93.050647820965835</v>
      </c>
      <c r="E74" s="217">
        <v>248.18181818181819</v>
      </c>
      <c r="F74" s="217">
        <v>291.46341463414632</v>
      </c>
      <c r="G74" s="217">
        <v>159.88372093023256</v>
      </c>
      <c r="H74" s="217">
        <v>289.5</v>
      </c>
      <c r="I74" s="217">
        <v>162.657223796034</v>
      </c>
      <c r="J74" s="20"/>
    </row>
    <row r="75" spans="1:10" ht="15" x14ac:dyDescent="0.25">
      <c r="A75" s="220" t="s">
        <v>333</v>
      </c>
      <c r="B75" s="221">
        <v>2020</v>
      </c>
      <c r="C75" s="217">
        <v>323.26530612244898</v>
      </c>
      <c r="D75" s="217">
        <v>131.20204603580564</v>
      </c>
      <c r="E75" s="217">
        <v>369.56521739130437</v>
      </c>
      <c r="F75" s="217">
        <v>340.48442906574394</v>
      </c>
      <c r="G75" s="217">
        <v>184.88372093023256</v>
      </c>
      <c r="H75" s="217">
        <v>924.06015037593988</v>
      </c>
      <c r="I75" s="217">
        <v>303.5584173515208</v>
      </c>
      <c r="J75" s="20"/>
    </row>
    <row r="76" spans="1:10" ht="15" x14ac:dyDescent="0.25">
      <c r="A76" s="234"/>
      <c r="B76" s="221">
        <v>2021</v>
      </c>
      <c r="C76" s="217">
        <v>288.49206349206349</v>
      </c>
      <c r="D76" s="217">
        <v>90.724637681159422</v>
      </c>
      <c r="E76" s="217">
        <v>309.7560975609756</v>
      </c>
      <c r="F76" s="217">
        <v>672.17391304347825</v>
      </c>
      <c r="G76" s="217">
        <v>260.8</v>
      </c>
      <c r="H76" s="217">
        <v>495.95959595959596</v>
      </c>
      <c r="I76" s="217">
        <v>235.29942779058842</v>
      </c>
      <c r="J76" s="20"/>
    </row>
    <row r="77" spans="1:10" ht="15" x14ac:dyDescent="0.25">
      <c r="A77" s="234"/>
      <c r="B77" s="221">
        <v>2022</v>
      </c>
      <c r="C77" s="217">
        <v>245.63758389261744</v>
      </c>
      <c r="D77" s="217">
        <v>366.798418972332</v>
      </c>
      <c r="E77" s="217">
        <v>517.17171717171721</v>
      </c>
      <c r="F77" s="217">
        <v>651.58730158730157</v>
      </c>
      <c r="G77" s="217">
        <v>315.59633027522938</v>
      </c>
      <c r="H77" s="217">
        <v>927.7227722772277</v>
      </c>
      <c r="I77" s="217">
        <v>383.42184412941674</v>
      </c>
      <c r="J77" s="20"/>
    </row>
    <row r="78" spans="1:10" ht="15" x14ac:dyDescent="0.25">
      <c r="A78" s="236"/>
      <c r="B78" s="237">
        <v>2023</v>
      </c>
      <c r="C78" s="238">
        <v>226.24113475177302</v>
      </c>
      <c r="D78" s="238">
        <v>359.87055016181228</v>
      </c>
      <c r="E78" s="238">
        <v>484.13793103448279</v>
      </c>
      <c r="F78" s="238">
        <v>383.90804597701151</v>
      </c>
      <c r="G78" s="238">
        <v>428.7037037037037</v>
      </c>
      <c r="H78" s="238">
        <v>1038.4000000000001</v>
      </c>
      <c r="I78" s="238">
        <v>347.05903805978727</v>
      </c>
      <c r="J78" s="20"/>
    </row>
    <row r="79" spans="1:10" ht="15" x14ac:dyDescent="0.25">
      <c r="A79" s="376" t="s">
        <v>334</v>
      </c>
      <c r="B79" s="376"/>
      <c r="C79" s="376"/>
      <c r="D79" s="376"/>
      <c r="E79" s="376"/>
      <c r="F79" s="376"/>
      <c r="G79" s="376"/>
      <c r="H79" s="376"/>
      <c r="I79" s="376"/>
      <c r="J79" s="376"/>
    </row>
    <row r="80" spans="1:10" ht="15" x14ac:dyDescent="0.25">
      <c r="A80" s="376" t="s">
        <v>311</v>
      </c>
      <c r="B80" s="376"/>
      <c r="C80" s="376"/>
      <c r="D80" s="376"/>
      <c r="E80" s="376"/>
      <c r="F80" s="376"/>
      <c r="G80" s="376"/>
      <c r="H80" s="376"/>
      <c r="I80" s="376"/>
      <c r="J80" s="376"/>
    </row>
    <row r="81" spans="1:10" ht="15" x14ac:dyDescent="0.25">
      <c r="A81" s="376" t="s">
        <v>335</v>
      </c>
      <c r="B81" s="376"/>
      <c r="C81" s="376"/>
      <c r="D81" s="376"/>
      <c r="E81" s="376"/>
      <c r="F81" s="376"/>
      <c r="G81" s="376"/>
      <c r="H81" s="376"/>
      <c r="I81" s="376"/>
      <c r="J81" s="234"/>
    </row>
    <row r="82" spans="1:10" ht="15" x14ac:dyDescent="0.25">
      <c r="A82" s="377" t="s">
        <v>127</v>
      </c>
      <c r="B82" s="377"/>
      <c r="C82" s="377"/>
      <c r="D82" s="377"/>
      <c r="E82" s="377"/>
      <c r="F82" s="377"/>
      <c r="G82" s="377"/>
      <c r="H82" s="377"/>
      <c r="I82" s="377"/>
      <c r="J82" s="110"/>
    </row>
  </sheetData>
  <mergeCells count="6">
    <mergeCell ref="A82:I82"/>
    <mergeCell ref="A1:I1"/>
    <mergeCell ref="A2:I2"/>
    <mergeCell ref="A79:J79"/>
    <mergeCell ref="A80:J80"/>
    <mergeCell ref="A81:I8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7"/>
  <dimension ref="A1:L31"/>
  <sheetViews>
    <sheetView rightToLeft="1" zoomScale="40" zoomScaleNormal="40" workbookViewId="0">
      <selection activeCell="G25" sqref="G25"/>
    </sheetView>
  </sheetViews>
  <sheetFormatPr defaultRowHeight="14.25" x14ac:dyDescent="0.2"/>
  <cols>
    <col min="1" max="1" width="20.625" bestFit="1" customWidth="1"/>
  </cols>
  <sheetData>
    <row r="1" spans="1:12" ht="16.5" x14ac:dyDescent="0.3">
      <c r="A1" s="381" t="s">
        <v>336</v>
      </c>
      <c r="B1" s="381"/>
      <c r="C1" s="381"/>
      <c r="D1" s="381"/>
      <c r="E1" s="381"/>
      <c r="F1" s="381"/>
      <c r="G1" s="381"/>
      <c r="H1" s="381"/>
      <c r="I1" s="381"/>
      <c r="J1" s="381"/>
      <c r="K1" s="381"/>
      <c r="L1" s="239"/>
    </row>
    <row r="2" spans="1:12" ht="15" x14ac:dyDescent="0.25">
      <c r="A2" s="268"/>
      <c r="B2" s="382" t="s">
        <v>381</v>
      </c>
      <c r="C2" s="382"/>
      <c r="D2" s="382"/>
      <c r="E2" s="382"/>
      <c r="F2" s="382"/>
      <c r="G2" s="382" t="s">
        <v>382</v>
      </c>
      <c r="H2" s="382"/>
      <c r="I2" s="382"/>
      <c r="J2" s="382"/>
      <c r="K2" s="382"/>
      <c r="L2" s="133"/>
    </row>
    <row r="3" spans="1:12" ht="27" x14ac:dyDescent="0.25">
      <c r="A3" s="268"/>
      <c r="B3" s="383" t="s">
        <v>337</v>
      </c>
      <c r="C3" s="383"/>
      <c r="D3" s="383" t="s">
        <v>338</v>
      </c>
      <c r="E3" s="383"/>
      <c r="F3" s="269" t="s">
        <v>361</v>
      </c>
      <c r="G3" s="383" t="s">
        <v>337</v>
      </c>
      <c r="H3" s="383"/>
      <c r="I3" s="383" t="s">
        <v>338</v>
      </c>
      <c r="J3" s="383"/>
      <c r="K3" s="269" t="s">
        <v>361</v>
      </c>
      <c r="L3" s="133"/>
    </row>
    <row r="4" spans="1:12" ht="15" x14ac:dyDescent="0.25">
      <c r="A4" s="270"/>
      <c r="B4" s="271">
        <v>2022</v>
      </c>
      <c r="C4" s="271">
        <v>2023</v>
      </c>
      <c r="D4" s="271">
        <v>2022</v>
      </c>
      <c r="E4" s="271">
        <v>2023</v>
      </c>
      <c r="F4" s="271">
        <v>2023</v>
      </c>
      <c r="G4" s="271">
        <v>2022</v>
      </c>
      <c r="H4" s="271">
        <v>2023</v>
      </c>
      <c r="I4" s="271">
        <v>2022</v>
      </c>
      <c r="J4" s="271">
        <v>2023</v>
      </c>
      <c r="K4" s="271">
        <v>2023</v>
      </c>
      <c r="L4" s="133"/>
    </row>
    <row r="5" spans="1:12" ht="15" x14ac:dyDescent="0.25">
      <c r="A5" s="270"/>
      <c r="B5" s="380" t="s">
        <v>49</v>
      </c>
      <c r="C5" s="380"/>
      <c r="D5" s="380" t="s">
        <v>48</v>
      </c>
      <c r="E5" s="380"/>
      <c r="F5" s="272" t="s">
        <v>48</v>
      </c>
      <c r="G5" s="380" t="s">
        <v>49</v>
      </c>
      <c r="H5" s="380"/>
      <c r="I5" s="380" t="s">
        <v>48</v>
      </c>
      <c r="J5" s="380"/>
      <c r="K5" s="272" t="s">
        <v>48</v>
      </c>
      <c r="L5" s="133"/>
    </row>
    <row r="6" spans="1:12" ht="15" x14ac:dyDescent="0.25">
      <c r="A6" s="208" t="s">
        <v>339</v>
      </c>
      <c r="B6" s="273">
        <v>1903622.1</v>
      </c>
      <c r="C6" s="273">
        <v>2037361.3</v>
      </c>
      <c r="D6" s="274">
        <v>91.893251750940507</v>
      </c>
      <c r="E6" s="274">
        <v>91.538523852834146</v>
      </c>
      <c r="F6" s="274">
        <v>7.0255120488462497</v>
      </c>
      <c r="G6" s="273">
        <v>1378690.1</v>
      </c>
      <c r="H6" s="273">
        <v>1466496.915</v>
      </c>
      <c r="I6" s="274">
        <v>94.190700543497968</v>
      </c>
      <c r="J6" s="274">
        <v>94.165176355944027</v>
      </c>
      <c r="K6" s="274">
        <v>6.3688580196521238</v>
      </c>
      <c r="L6" s="133"/>
    </row>
    <row r="7" spans="1:12" ht="15" x14ac:dyDescent="0.25">
      <c r="A7" s="208" t="s">
        <v>340</v>
      </c>
      <c r="B7" s="273">
        <v>1064938.8</v>
      </c>
      <c r="C7" s="273">
        <v>1159137.7</v>
      </c>
      <c r="D7" s="274">
        <v>51.407624048777592</v>
      </c>
      <c r="E7" s="274">
        <v>52.079988954423207</v>
      </c>
      <c r="F7" s="274">
        <v>8.8454754395276058</v>
      </c>
      <c r="G7" s="273">
        <v>674786.3</v>
      </c>
      <c r="H7" s="273">
        <v>736506.71400000004</v>
      </c>
      <c r="I7" s="274">
        <v>46.100711330381635</v>
      </c>
      <c r="J7" s="274">
        <v>47.291803959333137</v>
      </c>
      <c r="K7" s="274">
        <v>9.1466608020939422</v>
      </c>
      <c r="L7" s="133"/>
    </row>
    <row r="8" spans="1:12" ht="15" x14ac:dyDescent="0.25">
      <c r="A8" s="24" t="s">
        <v>341</v>
      </c>
      <c r="B8" s="273">
        <v>9687</v>
      </c>
      <c r="C8" s="273">
        <v>9433.9</v>
      </c>
      <c r="D8" s="274">
        <v>0.4676190351600566</v>
      </c>
      <c r="E8" s="274">
        <v>0.42386457432722019</v>
      </c>
      <c r="F8" s="274">
        <v>-2.612780014452365</v>
      </c>
      <c r="G8" s="273">
        <v>8128</v>
      </c>
      <c r="H8" s="273">
        <v>7998.9380000000001</v>
      </c>
      <c r="I8" s="274">
        <v>0.55529666457861093</v>
      </c>
      <c r="J8" s="274">
        <v>0.51361949672445251</v>
      </c>
      <c r="K8" s="274">
        <v>-1.5878690944881924</v>
      </c>
      <c r="L8" s="133"/>
    </row>
    <row r="9" spans="1:12" ht="15" x14ac:dyDescent="0.25">
      <c r="A9" s="24" t="s">
        <v>342</v>
      </c>
      <c r="B9" s="273">
        <v>3950</v>
      </c>
      <c r="C9" s="273">
        <v>4626.2</v>
      </c>
      <c r="D9" s="274">
        <v>0.19067773189658546</v>
      </c>
      <c r="E9" s="274">
        <v>0.207854894980081</v>
      </c>
      <c r="F9" s="274">
        <v>17.118987341772151</v>
      </c>
      <c r="G9" s="273">
        <v>2334</v>
      </c>
      <c r="H9" s="273">
        <v>3223.9090000000001</v>
      </c>
      <c r="I9" s="274">
        <v>0.15945649792402533</v>
      </c>
      <c r="J9" s="274">
        <v>0.20701029537489013</v>
      </c>
      <c r="K9" s="274">
        <v>38.12806341045416</v>
      </c>
      <c r="L9" s="133"/>
    </row>
    <row r="10" spans="1:12" ht="15" x14ac:dyDescent="0.25">
      <c r="A10" s="24" t="s">
        <v>343</v>
      </c>
      <c r="B10" s="273">
        <v>110492</v>
      </c>
      <c r="C10" s="273">
        <v>114360.7</v>
      </c>
      <c r="D10" s="274">
        <v>5.3337630260044362</v>
      </c>
      <c r="E10" s="274">
        <v>5.1382195513269089</v>
      </c>
      <c r="F10" s="274">
        <v>3.5013394634905604</v>
      </c>
      <c r="G10" s="273">
        <v>64226</v>
      </c>
      <c r="H10" s="273">
        <v>63630.817000000003</v>
      </c>
      <c r="I10" s="274">
        <v>4.3878547710661744</v>
      </c>
      <c r="J10" s="274">
        <v>4.085795914870916</v>
      </c>
      <c r="K10" s="274">
        <v>-0.92670102450720382</v>
      </c>
      <c r="L10" s="133"/>
    </row>
    <row r="11" spans="1:12" ht="15" x14ac:dyDescent="0.25">
      <c r="A11" s="24" t="s">
        <v>344</v>
      </c>
      <c r="B11" s="273">
        <v>422303.1</v>
      </c>
      <c r="C11" s="273">
        <v>488242.5</v>
      </c>
      <c r="D11" s="274">
        <v>20.385771463518207</v>
      </c>
      <c r="E11" s="274">
        <v>21.936706921947213</v>
      </c>
      <c r="F11" s="274">
        <v>15.614235367914663</v>
      </c>
      <c r="G11" s="273">
        <v>260378.59999999998</v>
      </c>
      <c r="H11" s="273">
        <v>296131.11699999997</v>
      </c>
      <c r="I11" s="274">
        <v>17.788800210094522</v>
      </c>
      <c r="J11" s="274">
        <v>19.014863632896009</v>
      </c>
      <c r="K11" s="274">
        <v>13.730973666806712</v>
      </c>
      <c r="L11" s="133"/>
    </row>
    <row r="12" spans="1:12" ht="15" x14ac:dyDescent="0.25">
      <c r="A12" s="275" t="s">
        <v>345</v>
      </c>
      <c r="B12" s="273">
        <v>322634.2</v>
      </c>
      <c r="C12" s="273">
        <v>357122.2</v>
      </c>
      <c r="D12" s="274">
        <v>15.57447025019477</v>
      </c>
      <c r="E12" s="274">
        <v>16.045479524459704</v>
      </c>
      <c r="F12" s="274">
        <v>10.689505328325399</v>
      </c>
      <c r="G12" s="273">
        <v>160620.29999999999</v>
      </c>
      <c r="H12" s="273">
        <v>185775.717</v>
      </c>
      <c r="I12" s="274">
        <v>10.973414967226359</v>
      </c>
      <c r="J12" s="274">
        <v>11.928837336801999</v>
      </c>
      <c r="K12" s="274">
        <v>15.661418264067507</v>
      </c>
      <c r="L12" s="133"/>
    </row>
    <row r="13" spans="1:12" ht="15" x14ac:dyDescent="0.25">
      <c r="A13" s="275" t="s">
        <v>346</v>
      </c>
      <c r="B13" s="273">
        <v>99668.9</v>
      </c>
      <c r="C13" s="273">
        <v>131120.29999999999</v>
      </c>
      <c r="D13" s="274">
        <v>4.8113012133234392</v>
      </c>
      <c r="E13" s="274">
        <v>5.8912273974875085</v>
      </c>
      <c r="F13" s="274">
        <v>31.555881523725059</v>
      </c>
      <c r="G13" s="273">
        <v>99758.3</v>
      </c>
      <c r="H13" s="273">
        <v>110355.4</v>
      </c>
      <c r="I13" s="274">
        <v>6.8153852428681647</v>
      </c>
      <c r="J13" s="274">
        <v>7.086026296094011</v>
      </c>
      <c r="K13" s="274">
        <v>10.622775247773863</v>
      </c>
      <c r="L13" s="133"/>
    </row>
    <row r="14" spans="1:12" ht="15" x14ac:dyDescent="0.25">
      <c r="A14" s="275" t="s">
        <v>347</v>
      </c>
      <c r="B14" s="273">
        <v>41405.599999999999</v>
      </c>
      <c r="C14" s="273">
        <v>46330.9</v>
      </c>
      <c r="D14" s="274">
        <v>1.9987660495739894</v>
      </c>
      <c r="E14" s="274">
        <v>2.0816446227643932</v>
      </c>
      <c r="F14" s="274">
        <v>11.895250883938413</v>
      </c>
      <c r="G14" s="273">
        <v>23019</v>
      </c>
      <c r="H14" s="273">
        <v>27715.3</v>
      </c>
      <c r="I14" s="274">
        <v>1.5726345868522447</v>
      </c>
      <c r="J14" s="274">
        <v>1.7796260500540468</v>
      </c>
      <c r="K14" s="274">
        <v>20.401841956644517</v>
      </c>
      <c r="L14" s="133"/>
    </row>
    <row r="15" spans="1:12" ht="15" x14ac:dyDescent="0.25">
      <c r="A15" s="275" t="s">
        <v>348</v>
      </c>
      <c r="B15" s="273">
        <v>130470.2</v>
      </c>
      <c r="C15" s="273">
        <v>135250</v>
      </c>
      <c r="D15" s="274">
        <v>6.2981675483781991</v>
      </c>
      <c r="E15" s="274">
        <v>6.0767745765543983</v>
      </c>
      <c r="F15" s="274">
        <v>3.6635185659253944</v>
      </c>
      <c r="G15" s="273">
        <v>100832.2</v>
      </c>
      <c r="H15" s="273">
        <v>107384.01300000001</v>
      </c>
      <c r="I15" s="274">
        <v>6.8887529948478603</v>
      </c>
      <c r="J15" s="274">
        <v>6.8952306810369164</v>
      </c>
      <c r="K15" s="274">
        <v>6.4977388175602835</v>
      </c>
      <c r="L15" s="133"/>
    </row>
    <row r="16" spans="1:12" ht="15" x14ac:dyDescent="0.25">
      <c r="A16" s="275" t="s">
        <v>349</v>
      </c>
      <c r="B16" s="273">
        <v>20990</v>
      </c>
      <c r="C16" s="273">
        <v>21766.400000000001</v>
      </c>
      <c r="D16" s="274">
        <v>1.0132469854453996</v>
      </c>
      <c r="E16" s="274">
        <v>0.97796307684372386</v>
      </c>
      <c r="F16" s="274">
        <v>3.6989042401143424</v>
      </c>
      <c r="G16" s="273">
        <v>17838</v>
      </c>
      <c r="H16" s="273">
        <v>18045.409</v>
      </c>
      <c r="I16" s="274">
        <v>1.2186739545710212</v>
      </c>
      <c r="J16" s="274">
        <v>1.158713055253948</v>
      </c>
      <c r="K16" s="274">
        <v>1.1627368539073757</v>
      </c>
      <c r="L16" s="133"/>
    </row>
    <row r="17" spans="1:12" ht="15" x14ac:dyDescent="0.25">
      <c r="A17" s="275" t="s">
        <v>350</v>
      </c>
      <c r="B17" s="273">
        <v>33769.699999999997</v>
      </c>
      <c r="C17" s="273">
        <v>35493.199999999997</v>
      </c>
      <c r="D17" s="274">
        <v>1.6301594437539548</v>
      </c>
      <c r="E17" s="274">
        <v>1.5947073966769727</v>
      </c>
      <c r="F17" s="274">
        <v>5.1036876252972263</v>
      </c>
      <c r="G17" s="273">
        <v>25467.1</v>
      </c>
      <c r="H17" s="273">
        <v>27063.965</v>
      </c>
      <c r="I17" s="274">
        <v>1.7398862803260262</v>
      </c>
      <c r="J17" s="274">
        <v>1.7378032037088171</v>
      </c>
      <c r="K17" s="274">
        <v>6.2703056099830734</v>
      </c>
      <c r="L17" s="133"/>
    </row>
    <row r="18" spans="1:12" ht="15" x14ac:dyDescent="0.25">
      <c r="A18" s="275" t="s">
        <v>351</v>
      </c>
      <c r="B18" s="273">
        <v>21225</v>
      </c>
      <c r="C18" s="273">
        <v>21856.9</v>
      </c>
      <c r="D18" s="274">
        <v>1.0245911036721587</v>
      </c>
      <c r="E18" s="274">
        <v>0.982029236541899</v>
      </c>
      <c r="F18" s="274">
        <v>2.9771495877503051</v>
      </c>
      <c r="G18" s="273">
        <v>13414</v>
      </c>
      <c r="H18" s="273">
        <v>13388.605</v>
      </c>
      <c r="I18" s="274">
        <v>0.91643078969703329</v>
      </c>
      <c r="J18" s="274">
        <v>0.85969519477991796</v>
      </c>
      <c r="K18" s="274">
        <v>-0.18931713135530437</v>
      </c>
      <c r="L18" s="133"/>
    </row>
    <row r="19" spans="1:12" ht="15" x14ac:dyDescent="0.25">
      <c r="A19" s="275" t="s">
        <v>352</v>
      </c>
      <c r="B19" s="273">
        <v>165298.6</v>
      </c>
      <c r="C19" s="273">
        <v>191288.4</v>
      </c>
      <c r="D19" s="274">
        <v>7.9794334515647911</v>
      </c>
      <c r="E19" s="274">
        <v>8.5945766056175099</v>
      </c>
      <c r="F19" s="274">
        <v>15.722940182191492</v>
      </c>
      <c r="G19" s="273">
        <v>93094.7</v>
      </c>
      <c r="H19" s="273">
        <v>105887.459</v>
      </c>
      <c r="I19" s="274">
        <v>6.3601348917256901</v>
      </c>
      <c r="J19" s="274">
        <v>6.7991355103653879</v>
      </c>
      <c r="K19" s="274">
        <v>13.741661985053932</v>
      </c>
      <c r="L19" s="133"/>
    </row>
    <row r="20" spans="1:12" ht="15" x14ac:dyDescent="0.25">
      <c r="A20" s="275" t="s">
        <v>353</v>
      </c>
      <c r="B20" s="273">
        <v>49596.3</v>
      </c>
      <c r="C20" s="273">
        <v>50243.6</v>
      </c>
      <c r="D20" s="274">
        <v>2.3941544289778789</v>
      </c>
      <c r="E20" s="274">
        <v>2.2574420045439449</v>
      </c>
      <c r="F20" s="274">
        <v>1.305137681641555</v>
      </c>
      <c r="G20" s="273">
        <v>33763.4</v>
      </c>
      <c r="H20" s="273">
        <v>33315.063999999998</v>
      </c>
      <c r="I20" s="274">
        <v>2.3066810291379762</v>
      </c>
      <c r="J20" s="274">
        <v>2.1391922784028234</v>
      </c>
      <c r="K20" s="274">
        <v>-1.3278757471107849</v>
      </c>
      <c r="L20" s="133"/>
    </row>
    <row r="21" spans="1:12" ht="15" x14ac:dyDescent="0.25">
      <c r="A21" s="275" t="s">
        <v>354</v>
      </c>
      <c r="B21" s="273">
        <v>39556.300000000003</v>
      </c>
      <c r="C21" s="273">
        <v>40245</v>
      </c>
      <c r="D21" s="274">
        <v>1.9094950800559249</v>
      </c>
      <c r="E21" s="274">
        <v>1.8082054922989408</v>
      </c>
      <c r="F21" s="274">
        <v>1.7410627384259802</v>
      </c>
      <c r="G21" s="273">
        <v>32291.3</v>
      </c>
      <c r="H21" s="273">
        <v>32596</v>
      </c>
      <c r="I21" s="274">
        <v>2.2061086595604453</v>
      </c>
      <c r="J21" s="274">
        <v>2.0930204878735466</v>
      </c>
      <c r="K21" s="274">
        <v>0.9435978111751453</v>
      </c>
      <c r="L21" s="133"/>
    </row>
    <row r="22" spans="1:12" ht="15" x14ac:dyDescent="0.25">
      <c r="A22" s="276" t="s">
        <v>355</v>
      </c>
      <c r="B22" s="273">
        <v>838683.3</v>
      </c>
      <c r="C22" s="273">
        <v>878223.6</v>
      </c>
      <c r="D22" s="274">
        <v>40.48562770216293</v>
      </c>
      <c r="E22" s="274">
        <v>39.458534898410932</v>
      </c>
      <c r="F22" s="274">
        <v>4.7145686577996671</v>
      </c>
      <c r="G22" s="273">
        <v>703903.8</v>
      </c>
      <c r="H22" s="273">
        <v>729991.2</v>
      </c>
      <c r="I22" s="274">
        <v>48.08998921311634</v>
      </c>
      <c r="J22" s="274">
        <v>46.873436543361017</v>
      </c>
      <c r="K22" s="274">
        <v>3.7061030214639912</v>
      </c>
      <c r="L22" s="133"/>
    </row>
    <row r="23" spans="1:12" ht="15" x14ac:dyDescent="0.25">
      <c r="A23" s="275" t="s">
        <v>356</v>
      </c>
      <c r="B23" s="273">
        <v>589594.1</v>
      </c>
      <c r="C23" s="273">
        <v>615917.19999999995</v>
      </c>
      <c r="D23" s="274">
        <v>28.461383728508505</v>
      </c>
      <c r="E23" s="274">
        <v>27.673123713290721</v>
      </c>
      <c r="F23" s="274">
        <v>4.4646138758851261</v>
      </c>
      <c r="G23" s="273">
        <v>554003.6</v>
      </c>
      <c r="H23" s="273">
        <v>582394.1</v>
      </c>
      <c r="I23" s="274">
        <v>37.848960536976243</v>
      </c>
      <c r="J23" s="274">
        <v>37.396084897431443</v>
      </c>
      <c r="K23" s="274">
        <v>5.1246056884828972</v>
      </c>
      <c r="L23" s="133"/>
    </row>
    <row r="24" spans="1:12" ht="15" x14ac:dyDescent="0.25">
      <c r="A24" s="275" t="s">
        <v>357</v>
      </c>
      <c r="B24" s="273">
        <v>249089.2</v>
      </c>
      <c r="C24" s="273">
        <v>262306.40000000002</v>
      </c>
      <c r="D24" s="274">
        <v>12.02424397365442</v>
      </c>
      <c r="E24" s="274">
        <v>11.785411185120212</v>
      </c>
      <c r="F24" s="274">
        <v>5.3062115900649243</v>
      </c>
      <c r="G24" s="273">
        <v>149900.20000000001</v>
      </c>
      <c r="H24" s="273">
        <v>147597.1</v>
      </c>
      <c r="I24" s="274">
        <v>10.241028676140097</v>
      </c>
      <c r="J24" s="274">
        <v>9.4773516459295841</v>
      </c>
      <c r="K24" s="274">
        <v>-1.5364222329256383</v>
      </c>
      <c r="L24" s="133"/>
    </row>
    <row r="25" spans="1:12" ht="15" x14ac:dyDescent="0.25">
      <c r="A25" s="273"/>
      <c r="B25" s="273"/>
      <c r="C25" s="273"/>
      <c r="D25" s="274"/>
      <c r="E25" s="274"/>
      <c r="F25" s="274"/>
      <c r="G25" s="273"/>
      <c r="H25" s="273"/>
      <c r="I25" s="274"/>
      <c r="J25" s="274"/>
      <c r="K25" s="274"/>
      <c r="L25" s="133"/>
    </row>
    <row r="26" spans="1:12" ht="15" x14ac:dyDescent="0.25">
      <c r="A26" s="276" t="s">
        <v>358</v>
      </c>
      <c r="B26" s="273">
        <v>167936</v>
      </c>
      <c r="C26" s="273">
        <v>188326</v>
      </c>
      <c r="D26" s="274">
        <v>8.1067482490594873</v>
      </c>
      <c r="E26" s="274">
        <v>8.4614761471658664</v>
      </c>
      <c r="F26" s="274">
        <v>12.141530106707311</v>
      </c>
      <c r="G26" s="273">
        <v>85032</v>
      </c>
      <c r="H26" s="273">
        <v>90869.589000000007</v>
      </c>
      <c r="I26" s="274">
        <v>5.8092994565020231</v>
      </c>
      <c r="J26" s="274">
        <v>5.8348236440559793</v>
      </c>
      <c r="K26" s="274">
        <v>6.8651672311600409</v>
      </c>
      <c r="L26" s="133"/>
    </row>
    <row r="27" spans="1:12" ht="15" x14ac:dyDescent="0.25">
      <c r="A27" s="275"/>
      <c r="B27" s="273"/>
      <c r="C27" s="273"/>
      <c r="D27" s="274"/>
      <c r="E27" s="274"/>
      <c r="F27" s="274"/>
      <c r="G27" s="273"/>
      <c r="H27" s="273"/>
      <c r="I27" s="274"/>
      <c r="J27" s="274"/>
      <c r="K27" s="274"/>
      <c r="L27" s="133"/>
    </row>
    <row r="28" spans="1:12" ht="15" x14ac:dyDescent="0.25">
      <c r="A28" s="277" t="s">
        <v>246</v>
      </c>
      <c r="B28" s="278">
        <v>2071558.1</v>
      </c>
      <c r="C28" s="278">
        <v>2225687.2999999998</v>
      </c>
      <c r="D28" s="279">
        <v>100</v>
      </c>
      <c r="E28" s="279">
        <v>100</v>
      </c>
      <c r="F28" s="279">
        <v>7.4402547531734475</v>
      </c>
      <c r="G28" s="278">
        <v>1463722.1</v>
      </c>
      <c r="H28" s="278">
        <v>1557366.504</v>
      </c>
      <c r="I28" s="280">
        <v>100</v>
      </c>
      <c r="J28" s="280">
        <v>100</v>
      </c>
      <c r="K28" s="280">
        <v>6.3976901079788151</v>
      </c>
      <c r="L28" s="133"/>
    </row>
    <row r="29" spans="1:12" ht="15" x14ac:dyDescent="0.25">
      <c r="A29" s="333" t="s">
        <v>359</v>
      </c>
      <c r="B29" s="333"/>
      <c r="C29" s="333"/>
      <c r="D29" s="333"/>
      <c r="E29" s="333"/>
      <c r="F29" s="333"/>
      <c r="G29" s="333"/>
      <c r="H29" s="333"/>
      <c r="I29" s="333"/>
      <c r="J29" s="333"/>
      <c r="K29" s="333"/>
      <c r="L29" s="133"/>
    </row>
    <row r="30" spans="1:12" ht="15" x14ac:dyDescent="0.25">
      <c r="A30" s="333" t="s">
        <v>360</v>
      </c>
      <c r="B30" s="333"/>
      <c r="C30" s="333"/>
      <c r="D30" s="333"/>
      <c r="E30" s="333"/>
      <c r="F30" s="333"/>
      <c r="G30" s="333"/>
      <c r="H30" s="333"/>
      <c r="I30" s="333"/>
      <c r="J30" s="333"/>
      <c r="K30" s="333"/>
      <c r="L30" s="133"/>
    </row>
    <row r="31" spans="1:12" ht="15" x14ac:dyDescent="0.25">
      <c r="A31" s="349" t="s">
        <v>291</v>
      </c>
      <c r="B31" s="349"/>
      <c r="C31" s="349"/>
      <c r="D31" s="349"/>
      <c r="E31" s="349"/>
      <c r="F31" s="349"/>
      <c r="G31" s="349"/>
      <c r="H31" s="349"/>
      <c r="I31" s="349"/>
      <c r="J31" s="349"/>
      <c r="K31" s="349"/>
      <c r="L31" s="349"/>
    </row>
  </sheetData>
  <mergeCells count="14">
    <mergeCell ref="A1:K1"/>
    <mergeCell ref="B2:F2"/>
    <mergeCell ref="G2:K2"/>
    <mergeCell ref="B3:C3"/>
    <mergeCell ref="D3:E3"/>
    <mergeCell ref="G3:H3"/>
    <mergeCell ref="I3:J3"/>
    <mergeCell ref="A31:L31"/>
    <mergeCell ref="B5:C5"/>
    <mergeCell ref="D5:E5"/>
    <mergeCell ref="G5:H5"/>
    <mergeCell ref="I5:J5"/>
    <mergeCell ref="A29:K29"/>
    <mergeCell ref="A30:K3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8"/>
  <dimension ref="A1:AA43"/>
  <sheetViews>
    <sheetView rightToLeft="1" zoomScale="40" zoomScaleNormal="40" workbookViewId="0">
      <selection activeCell="A25" sqref="A25:T25"/>
    </sheetView>
  </sheetViews>
  <sheetFormatPr defaultRowHeight="14.25" x14ac:dyDescent="0.2"/>
  <cols>
    <col min="1" max="1" width="13.5" style="240" customWidth="1"/>
    <col min="2" max="2" width="10.375" style="240" bestFit="1" customWidth="1"/>
    <col min="3" max="16384" width="9" style="240"/>
  </cols>
  <sheetData>
    <row r="1" spans="1:27" ht="16.5" x14ac:dyDescent="0.25">
      <c r="A1" s="374" t="s">
        <v>383</v>
      </c>
      <c r="B1" s="374"/>
      <c r="C1" s="374"/>
      <c r="D1" s="374"/>
      <c r="E1" s="374"/>
      <c r="F1" s="374"/>
      <c r="G1" s="374"/>
      <c r="H1" s="374"/>
      <c r="I1" s="374"/>
      <c r="J1" s="374"/>
      <c r="K1" s="374"/>
      <c r="L1" s="374"/>
      <c r="M1" s="374"/>
      <c r="N1" s="374"/>
      <c r="O1" s="374"/>
      <c r="P1" s="374"/>
      <c r="Q1" s="374"/>
      <c r="R1" s="374"/>
      <c r="S1" s="374"/>
      <c r="T1" s="374"/>
    </row>
    <row r="2" spans="1:27" ht="15" x14ac:dyDescent="0.25">
      <c r="A2" s="387" t="s">
        <v>362</v>
      </c>
      <c r="B2" s="387"/>
      <c r="C2" s="387"/>
      <c r="D2" s="387"/>
      <c r="E2" s="387"/>
      <c r="F2" s="387"/>
      <c r="G2" s="387"/>
      <c r="H2" s="387"/>
      <c r="I2" s="387"/>
      <c r="J2" s="387"/>
      <c r="K2" s="387"/>
      <c r="L2" s="387"/>
      <c r="M2" s="387"/>
      <c r="N2" s="387"/>
      <c r="O2" s="387"/>
      <c r="P2" s="387"/>
      <c r="Q2" s="387"/>
      <c r="R2" s="387"/>
      <c r="S2" s="387"/>
      <c r="T2" s="387"/>
    </row>
    <row r="3" spans="1:27" ht="15" x14ac:dyDescent="0.25">
      <c r="A3" s="110"/>
      <c r="B3" s="352" t="s">
        <v>363</v>
      </c>
      <c r="C3" s="352"/>
      <c r="D3" s="352"/>
      <c r="E3" s="352"/>
      <c r="F3" s="352"/>
      <c r="G3" s="352"/>
      <c r="H3" s="352"/>
      <c r="I3" s="352"/>
      <c r="J3" s="352"/>
      <c r="K3" s="352"/>
      <c r="L3" s="352"/>
      <c r="M3" s="352"/>
      <c r="N3" s="352"/>
      <c r="O3" s="352"/>
      <c r="P3" s="352"/>
      <c r="Q3" s="352"/>
      <c r="R3" s="352"/>
      <c r="S3" s="352"/>
      <c r="T3" s="352"/>
    </row>
    <row r="4" spans="1:27" ht="15" x14ac:dyDescent="0.25">
      <c r="A4" s="20"/>
      <c r="B4" s="385" t="s">
        <v>287</v>
      </c>
      <c r="C4" s="385"/>
      <c r="D4" s="385"/>
      <c r="E4" s="385"/>
      <c r="F4" s="6"/>
      <c r="G4" s="385" t="s">
        <v>364</v>
      </c>
      <c r="H4" s="385"/>
      <c r="I4" s="385"/>
      <c r="J4" s="385"/>
      <c r="K4" s="6"/>
      <c r="L4" s="385" t="s">
        <v>365</v>
      </c>
      <c r="M4" s="385"/>
      <c r="N4" s="385"/>
      <c r="O4" s="385"/>
      <c r="P4" s="6"/>
      <c r="Q4" s="385" t="s">
        <v>285</v>
      </c>
      <c r="R4" s="385"/>
      <c r="S4" s="385"/>
      <c r="T4" s="385"/>
    </row>
    <row r="5" spans="1:27" ht="15" x14ac:dyDescent="0.25">
      <c r="A5" s="20"/>
      <c r="B5" s="241" t="s">
        <v>111</v>
      </c>
      <c r="C5" s="241" t="s">
        <v>112</v>
      </c>
      <c r="D5" s="241" t="s">
        <v>366</v>
      </c>
      <c r="E5" s="241" t="s">
        <v>367</v>
      </c>
      <c r="F5" s="241"/>
      <c r="G5" s="241" t="s">
        <v>111</v>
      </c>
      <c r="H5" s="241" t="s">
        <v>112</v>
      </c>
      <c r="I5" s="241" t="s">
        <v>366</v>
      </c>
      <c r="J5" s="242" t="s">
        <v>368</v>
      </c>
      <c r="K5" s="241"/>
      <c r="L5" s="241" t="s">
        <v>111</v>
      </c>
      <c r="M5" s="241" t="s">
        <v>112</v>
      </c>
      <c r="N5" s="241" t="s">
        <v>366</v>
      </c>
      <c r="O5" s="242" t="s">
        <v>368</v>
      </c>
      <c r="P5" s="241"/>
      <c r="Q5" s="241" t="s">
        <v>111</v>
      </c>
      <c r="R5" s="241" t="s">
        <v>112</v>
      </c>
      <c r="S5" s="241" t="s">
        <v>366</v>
      </c>
      <c r="T5" s="242" t="s">
        <v>368</v>
      </c>
    </row>
    <row r="6" spans="1:27" ht="15" x14ac:dyDescent="0.25">
      <c r="A6" s="20"/>
      <c r="B6" s="325" t="s">
        <v>49</v>
      </c>
      <c r="C6" s="325"/>
      <c r="D6" s="325"/>
      <c r="E6" s="29" t="s">
        <v>48</v>
      </c>
      <c r="F6" s="20"/>
      <c r="G6" s="325" t="s">
        <v>49</v>
      </c>
      <c r="H6" s="325"/>
      <c r="I6" s="325"/>
      <c r="J6" s="29" t="s">
        <v>48</v>
      </c>
      <c r="K6" s="20"/>
      <c r="L6" s="325" t="s">
        <v>49</v>
      </c>
      <c r="M6" s="325"/>
      <c r="N6" s="325"/>
      <c r="O6" s="29" t="s">
        <v>48</v>
      </c>
      <c r="P6" s="20"/>
      <c r="Q6" s="325" t="s">
        <v>49</v>
      </c>
      <c r="R6" s="325"/>
      <c r="S6" s="325"/>
      <c r="T6" s="29" t="s">
        <v>48</v>
      </c>
    </row>
    <row r="7" spans="1:27" ht="15" x14ac:dyDescent="0.25">
      <c r="A7" s="20" t="s">
        <v>50</v>
      </c>
      <c r="B7" s="243">
        <v>119495</v>
      </c>
      <c r="C7" s="243">
        <v>130410</v>
      </c>
      <c r="D7" s="243">
        <v>10915</v>
      </c>
      <c r="E7" s="244">
        <v>9.1342734005606996</v>
      </c>
      <c r="F7" s="243"/>
      <c r="G7" s="243">
        <v>4185</v>
      </c>
      <c r="H7" s="243">
        <v>4468</v>
      </c>
      <c r="I7" s="243">
        <v>283</v>
      </c>
      <c r="J7" s="244">
        <v>6.7622461170848247</v>
      </c>
      <c r="K7" s="243"/>
      <c r="L7" s="243">
        <v>26498</v>
      </c>
      <c r="M7" s="243">
        <v>25478</v>
      </c>
      <c r="N7" s="243">
        <v>-1020</v>
      </c>
      <c r="O7" s="244">
        <v>-3.8493471205373941</v>
      </c>
      <c r="P7" s="243"/>
      <c r="Q7" s="243">
        <v>150178</v>
      </c>
      <c r="R7" s="243">
        <v>160356</v>
      </c>
      <c r="S7" s="243">
        <v>10178</v>
      </c>
      <c r="T7" s="244">
        <v>6.7772909480749544</v>
      </c>
      <c r="V7" s="245"/>
      <c r="W7" s="246"/>
      <c r="X7" s="246"/>
      <c r="Y7" s="246"/>
      <c r="Z7" s="246"/>
      <c r="AA7" s="246"/>
    </row>
    <row r="8" spans="1:27" ht="15" x14ac:dyDescent="0.25">
      <c r="A8" s="20" t="s">
        <v>51</v>
      </c>
      <c r="B8" s="243">
        <v>127632</v>
      </c>
      <c r="C8" s="243">
        <v>131134</v>
      </c>
      <c r="D8" s="243">
        <v>3502</v>
      </c>
      <c r="E8" s="244">
        <v>2.743825999749272</v>
      </c>
      <c r="F8" s="243"/>
      <c r="G8" s="243">
        <v>4700</v>
      </c>
      <c r="H8" s="243">
        <v>4671</v>
      </c>
      <c r="I8" s="243">
        <v>-29</v>
      </c>
      <c r="J8" s="244">
        <v>-0.61702127659574169</v>
      </c>
      <c r="K8" s="243"/>
      <c r="L8" s="243">
        <v>30209</v>
      </c>
      <c r="M8" s="243">
        <v>29798</v>
      </c>
      <c r="N8" s="243">
        <v>-411</v>
      </c>
      <c r="O8" s="244">
        <v>-1.3605216988314739</v>
      </c>
      <c r="P8" s="243"/>
      <c r="Q8" s="243">
        <v>162541</v>
      </c>
      <c r="R8" s="243">
        <v>165603</v>
      </c>
      <c r="S8" s="243">
        <v>3062</v>
      </c>
      <c r="T8" s="244">
        <v>1.8838323869054596</v>
      </c>
      <c r="V8" s="245"/>
      <c r="W8" s="246"/>
      <c r="X8" s="246"/>
      <c r="Y8" s="246"/>
      <c r="Z8" s="246"/>
      <c r="AA8" s="246"/>
    </row>
    <row r="9" spans="1:27" ht="15" x14ac:dyDescent="0.25">
      <c r="A9" s="20" t="s">
        <v>53</v>
      </c>
      <c r="B9" s="243">
        <v>196717</v>
      </c>
      <c r="C9" s="243">
        <v>206562</v>
      </c>
      <c r="D9" s="243">
        <v>9845</v>
      </c>
      <c r="E9" s="244">
        <v>5.0046513519421243</v>
      </c>
      <c r="F9" s="243"/>
      <c r="G9" s="243">
        <v>4622</v>
      </c>
      <c r="H9" s="243">
        <v>4506</v>
      </c>
      <c r="I9" s="243">
        <v>-116</v>
      </c>
      <c r="J9" s="244">
        <v>-2.5097360450021644</v>
      </c>
      <c r="K9" s="243"/>
      <c r="L9" s="243">
        <v>22937</v>
      </c>
      <c r="M9" s="243">
        <v>22938</v>
      </c>
      <c r="N9" s="243">
        <v>1</v>
      </c>
      <c r="O9" s="244">
        <v>4.3597680603468802E-3</v>
      </c>
      <c r="P9" s="243"/>
      <c r="Q9" s="243">
        <v>224276</v>
      </c>
      <c r="R9" s="243">
        <v>234006</v>
      </c>
      <c r="S9" s="243">
        <v>9730</v>
      </c>
      <c r="T9" s="244">
        <v>4.3384044659259047</v>
      </c>
      <c r="V9" s="245"/>
      <c r="W9" s="246"/>
      <c r="X9" s="246"/>
      <c r="Y9" s="246"/>
      <c r="Z9" s="246"/>
      <c r="AA9" s="246"/>
    </row>
    <row r="10" spans="1:27" ht="15" x14ac:dyDescent="0.25">
      <c r="A10" s="20" t="s">
        <v>52</v>
      </c>
      <c r="B10" s="243">
        <v>64593</v>
      </c>
      <c r="C10" s="243">
        <v>68777</v>
      </c>
      <c r="D10" s="243">
        <v>4184</v>
      </c>
      <c r="E10" s="244">
        <v>6.4774820801015487</v>
      </c>
      <c r="F10" s="243"/>
      <c r="G10" s="243">
        <v>17917</v>
      </c>
      <c r="H10" s="243">
        <v>18432</v>
      </c>
      <c r="I10" s="243">
        <v>515</v>
      </c>
      <c r="J10" s="244">
        <v>2.8743651280906501</v>
      </c>
      <c r="K10" s="243"/>
      <c r="L10" s="243">
        <v>14947</v>
      </c>
      <c r="M10" s="243">
        <v>14343</v>
      </c>
      <c r="N10" s="243">
        <v>-604</v>
      </c>
      <c r="O10" s="244">
        <v>-4.0409446711714754</v>
      </c>
      <c r="P10" s="243"/>
      <c r="Q10" s="243">
        <v>97457</v>
      </c>
      <c r="R10" s="243">
        <v>101552</v>
      </c>
      <c r="S10" s="243">
        <v>4095</v>
      </c>
      <c r="T10" s="244">
        <v>4.2018531249679247</v>
      </c>
      <c r="V10" s="245"/>
      <c r="W10" s="246"/>
      <c r="X10" s="246"/>
      <c r="Y10" s="246"/>
      <c r="Z10" s="246"/>
      <c r="AA10" s="246"/>
    </row>
    <row r="11" spans="1:27" ht="15" x14ac:dyDescent="0.25">
      <c r="A11" s="20" t="s">
        <v>54</v>
      </c>
      <c r="B11" s="243">
        <v>35474</v>
      </c>
      <c r="C11" s="243">
        <v>35450</v>
      </c>
      <c r="D11" s="243">
        <v>-24</v>
      </c>
      <c r="E11" s="244">
        <v>-6.7655184078474484E-2</v>
      </c>
      <c r="F11" s="243"/>
      <c r="G11" s="243">
        <v>4062</v>
      </c>
      <c r="H11" s="243">
        <v>3853</v>
      </c>
      <c r="I11" s="243">
        <v>-209</v>
      </c>
      <c r="J11" s="244">
        <v>-5.1452486459871993</v>
      </c>
      <c r="K11" s="243"/>
      <c r="L11" s="243">
        <v>19509</v>
      </c>
      <c r="M11" s="243">
        <v>18328</v>
      </c>
      <c r="N11" s="243">
        <v>-1181</v>
      </c>
      <c r="O11" s="244">
        <v>-6.0536162796657962</v>
      </c>
      <c r="P11" s="243"/>
      <c r="Q11" s="243">
        <v>59045</v>
      </c>
      <c r="R11" s="243">
        <v>57631</v>
      </c>
      <c r="S11" s="243">
        <v>-1414</v>
      </c>
      <c r="T11" s="244">
        <v>-2.3947836395969202</v>
      </c>
      <c r="V11" s="245"/>
      <c r="W11" s="246"/>
      <c r="X11" s="246"/>
      <c r="Y11" s="246"/>
      <c r="Z11" s="246"/>
      <c r="AA11" s="246"/>
    </row>
    <row r="12" spans="1:27" ht="15" x14ac:dyDescent="0.25">
      <c r="A12" s="20" t="s">
        <v>55</v>
      </c>
      <c r="B12" s="243">
        <v>9718.6</v>
      </c>
      <c r="C12" s="243">
        <v>9834.1</v>
      </c>
      <c r="D12" s="243">
        <v>115.5</v>
      </c>
      <c r="E12" s="244">
        <v>1.1884427798242614</v>
      </c>
      <c r="F12" s="243"/>
      <c r="G12" s="243">
        <v>0</v>
      </c>
      <c r="H12" s="243">
        <v>0</v>
      </c>
      <c r="I12" s="243">
        <v>0</v>
      </c>
      <c r="J12" s="244">
        <v>0</v>
      </c>
      <c r="K12" s="243"/>
      <c r="L12" s="243">
        <v>1528.6000000000004</v>
      </c>
      <c r="M12" s="243">
        <v>1611</v>
      </c>
      <c r="N12" s="243">
        <v>82.399999999999636</v>
      </c>
      <c r="O12" s="244">
        <v>5.3905534475990891</v>
      </c>
      <c r="P12" s="243"/>
      <c r="Q12" s="243">
        <v>11247.2</v>
      </c>
      <c r="R12" s="243">
        <v>11445.1</v>
      </c>
      <c r="S12" s="243">
        <v>197.89999999999964</v>
      </c>
      <c r="T12" s="244">
        <v>1.7595490433174543</v>
      </c>
      <c r="V12" s="245"/>
      <c r="W12" s="246"/>
      <c r="X12" s="246"/>
      <c r="Y12" s="246"/>
      <c r="Z12" s="246"/>
      <c r="AA12" s="246"/>
    </row>
    <row r="13" spans="1:27" ht="15" x14ac:dyDescent="0.25">
      <c r="A13" s="25" t="s">
        <v>125</v>
      </c>
      <c r="B13" s="247">
        <v>553629.6</v>
      </c>
      <c r="C13" s="247">
        <v>582167.1</v>
      </c>
      <c r="D13" s="247">
        <v>28537.5</v>
      </c>
      <c r="E13" s="248">
        <v>5.1546196229392383E-2</v>
      </c>
      <c r="F13" s="247"/>
      <c r="G13" s="247">
        <v>35486</v>
      </c>
      <c r="H13" s="247">
        <v>35930</v>
      </c>
      <c r="I13" s="247">
        <v>444</v>
      </c>
      <c r="J13" s="248">
        <v>1.2511976554133941E-2</v>
      </c>
      <c r="K13" s="247"/>
      <c r="L13" s="247">
        <v>115628.59999999998</v>
      </c>
      <c r="M13" s="247">
        <v>112496</v>
      </c>
      <c r="N13" s="247">
        <v>-3132.5999999999767</v>
      </c>
      <c r="O13" s="248">
        <v>-2.7091913246376609E-2</v>
      </c>
      <c r="P13" s="247"/>
      <c r="Q13" s="247">
        <v>704744.2</v>
      </c>
      <c r="R13" s="247">
        <v>730593.1</v>
      </c>
      <c r="S13" s="247">
        <v>25848.900000000023</v>
      </c>
      <c r="T13" s="248">
        <v>3.667841466449806</v>
      </c>
      <c r="V13" s="245"/>
      <c r="W13" s="246"/>
      <c r="X13" s="246"/>
      <c r="Y13" s="246"/>
      <c r="Z13" s="246"/>
      <c r="AA13" s="246"/>
    </row>
    <row r="14" spans="1:27" ht="15" x14ac:dyDescent="0.25">
      <c r="A14" s="281"/>
      <c r="B14" s="384" t="s">
        <v>369</v>
      </c>
      <c r="C14" s="384"/>
      <c r="D14" s="384"/>
      <c r="E14" s="384"/>
      <c r="F14" s="384"/>
      <c r="G14" s="384"/>
      <c r="H14" s="384"/>
      <c r="I14" s="384"/>
      <c r="J14" s="384"/>
      <c r="K14" s="384"/>
      <c r="L14" s="384"/>
      <c r="M14" s="384"/>
      <c r="N14" s="384"/>
      <c r="O14" s="384"/>
      <c r="P14" s="384"/>
      <c r="Q14" s="384"/>
      <c r="R14" s="384"/>
      <c r="S14" s="384"/>
      <c r="T14" s="384"/>
    </row>
    <row r="15" spans="1:27" ht="15" x14ac:dyDescent="0.25">
      <c r="A15" s="20"/>
      <c r="B15" s="385" t="s">
        <v>287</v>
      </c>
      <c r="C15" s="385"/>
      <c r="D15" s="385"/>
      <c r="E15" s="385"/>
      <c r="F15" s="6"/>
      <c r="G15" s="385" t="s">
        <v>364</v>
      </c>
      <c r="H15" s="385"/>
      <c r="I15" s="385"/>
      <c r="J15" s="385"/>
      <c r="K15" s="6"/>
      <c r="L15" s="385" t="s">
        <v>365</v>
      </c>
      <c r="M15" s="385"/>
      <c r="N15" s="385"/>
      <c r="O15" s="385"/>
      <c r="P15" s="6"/>
      <c r="Q15" s="385" t="s">
        <v>285</v>
      </c>
      <c r="R15" s="385"/>
      <c r="S15" s="385"/>
      <c r="T15" s="385"/>
    </row>
    <row r="16" spans="1:27" ht="15" x14ac:dyDescent="0.25">
      <c r="A16" s="20"/>
      <c r="B16" s="241" t="s">
        <v>111</v>
      </c>
      <c r="C16" s="241" t="s">
        <v>112</v>
      </c>
      <c r="D16" s="241" t="s">
        <v>366</v>
      </c>
      <c r="E16" s="242" t="s">
        <v>368</v>
      </c>
      <c r="F16" s="241"/>
      <c r="G16" s="241" t="s">
        <v>111</v>
      </c>
      <c r="H16" s="241" t="s">
        <v>112</v>
      </c>
      <c r="I16" s="241" t="s">
        <v>366</v>
      </c>
      <c r="J16" s="242" t="s">
        <v>368</v>
      </c>
      <c r="K16" s="241"/>
      <c r="L16" s="241" t="s">
        <v>111</v>
      </c>
      <c r="M16" s="241" t="s">
        <v>112</v>
      </c>
      <c r="N16" s="241" t="s">
        <v>366</v>
      </c>
      <c r="O16" s="242" t="s">
        <v>368</v>
      </c>
      <c r="P16" s="241"/>
      <c r="Q16" s="241" t="s">
        <v>111</v>
      </c>
      <c r="R16" s="241" t="s">
        <v>112</v>
      </c>
      <c r="S16" s="241" t="s">
        <v>366</v>
      </c>
      <c r="T16" s="242" t="s">
        <v>368</v>
      </c>
    </row>
    <row r="17" spans="1:20" ht="15" x14ac:dyDescent="0.25">
      <c r="A17" s="20"/>
      <c r="B17" s="325" t="s">
        <v>48</v>
      </c>
      <c r="C17" s="325"/>
      <c r="D17" s="325"/>
      <c r="E17" s="325"/>
      <c r="F17" s="20"/>
      <c r="G17" s="325" t="s">
        <v>48</v>
      </c>
      <c r="H17" s="325"/>
      <c r="I17" s="325"/>
      <c r="J17" s="325"/>
      <c r="K17" s="20"/>
      <c r="L17" s="325" t="s">
        <v>48</v>
      </c>
      <c r="M17" s="325"/>
      <c r="N17" s="325"/>
      <c r="O17" s="325"/>
      <c r="P17" s="20"/>
      <c r="Q17" s="325" t="s">
        <v>48</v>
      </c>
      <c r="R17" s="325"/>
      <c r="S17" s="325"/>
      <c r="T17" s="325"/>
    </row>
    <row r="18" spans="1:20" ht="15" x14ac:dyDescent="0.25">
      <c r="A18" s="20" t="s">
        <v>50</v>
      </c>
      <c r="B18" s="249">
        <v>1.2258203567002532</v>
      </c>
      <c r="C18" s="249">
        <v>1.2722358920576016</v>
      </c>
      <c r="D18" s="249">
        <v>4.6415535357348325E-2</v>
      </c>
      <c r="E18" s="244">
        <v>3.7864875635034156</v>
      </c>
      <c r="F18" s="244"/>
      <c r="G18" s="249">
        <v>1.3919413919413921</v>
      </c>
      <c r="H18" s="249">
        <v>1.5946843853820596</v>
      </c>
      <c r="I18" s="249">
        <v>0.20274299344066748</v>
      </c>
      <c r="J18" s="244">
        <v>14.565483476132158</v>
      </c>
      <c r="K18" s="244"/>
      <c r="L18" s="249">
        <v>4.8258229466283158</v>
      </c>
      <c r="M18" s="249">
        <v>4.7074936411661117</v>
      </c>
      <c r="N18" s="244">
        <v>-0.1183293054622041</v>
      </c>
      <c r="O18" s="244">
        <v>-2.4520026277565332</v>
      </c>
      <c r="P18" s="244"/>
      <c r="Q18" s="249">
        <v>1.8721392928581091</v>
      </c>
      <c r="R18" s="244">
        <v>1.85164745982795</v>
      </c>
      <c r="S18" s="244">
        <v>-2.0491833030159112E-2</v>
      </c>
      <c r="T18" s="244">
        <v>-1.0945677550987742E-2</v>
      </c>
    </row>
    <row r="19" spans="1:20" ht="15" x14ac:dyDescent="0.25">
      <c r="A19" s="20" t="s">
        <v>51</v>
      </c>
      <c r="B19" s="249">
        <v>1.1174282765061523</v>
      </c>
      <c r="C19" s="249">
        <v>1.0889404485692189</v>
      </c>
      <c r="D19" s="244">
        <v>-2.8487827936933385E-2</v>
      </c>
      <c r="E19" s="244">
        <v>-2.5494099743033072</v>
      </c>
      <c r="F19" s="244"/>
      <c r="G19" s="249">
        <v>0.31217481789802287</v>
      </c>
      <c r="H19" s="249">
        <v>0</v>
      </c>
      <c r="I19" s="244">
        <v>-0.31217481789802287</v>
      </c>
      <c r="J19" s="244">
        <v>-100</v>
      </c>
      <c r="K19" s="244"/>
      <c r="L19" s="249">
        <v>4.9326599326599325</v>
      </c>
      <c r="M19" s="249">
        <v>4.7051613781833037</v>
      </c>
      <c r="N19" s="244">
        <v>-0.22749855447662881</v>
      </c>
      <c r="O19" s="244">
        <v>-4.612086735806054</v>
      </c>
      <c r="P19" s="244"/>
      <c r="Q19" s="249">
        <v>1.8368019861512499</v>
      </c>
      <c r="R19" s="244">
        <v>1.7013440007805449</v>
      </c>
      <c r="S19" s="244">
        <v>-0.13545798537070497</v>
      </c>
      <c r="T19" s="244">
        <v>-7.3746645741894823E-2</v>
      </c>
    </row>
    <row r="20" spans="1:20" ht="15" x14ac:dyDescent="0.25">
      <c r="A20" s="20" t="s">
        <v>53</v>
      </c>
      <c r="B20" s="249">
        <v>1.249728377526089</v>
      </c>
      <c r="C20" s="249">
        <v>1.1541579342797263</v>
      </c>
      <c r="D20" s="244">
        <v>-9.5570443246362657E-2</v>
      </c>
      <c r="E20" s="244">
        <v>-7.6472972019367873</v>
      </c>
      <c r="F20" s="244"/>
      <c r="G20" s="249">
        <v>1.051980198019802</v>
      </c>
      <c r="H20" s="249">
        <v>0.93520374081496327</v>
      </c>
      <c r="I20" s="244">
        <v>-0.11677645720483876</v>
      </c>
      <c r="J20" s="244">
        <v>-11.10063263782467</v>
      </c>
      <c r="K20" s="244"/>
      <c r="L20" s="249">
        <v>4.3927880940605188</v>
      </c>
      <c r="M20" s="249">
        <v>4.5785593747224445</v>
      </c>
      <c r="N20" s="244">
        <v>0.18577128066192561</v>
      </c>
      <c r="O20" s="244">
        <v>4.2290061957030556</v>
      </c>
      <c r="P20" s="244"/>
      <c r="Q20" s="249">
        <v>1.5731669732995883</v>
      </c>
      <c r="R20" s="244">
        <v>1.486126434125091</v>
      </c>
      <c r="S20" s="244">
        <v>-8.7040539174497278E-2</v>
      </c>
      <c r="T20" s="244">
        <v>-5.5328226851811491E-2</v>
      </c>
    </row>
    <row r="21" spans="1:20" ht="15" x14ac:dyDescent="0.25">
      <c r="A21" s="20" t="s">
        <v>52</v>
      </c>
      <c r="B21" s="249">
        <v>1.1887723315765546</v>
      </c>
      <c r="C21" s="249">
        <v>1.0789756446991403</v>
      </c>
      <c r="D21" s="244">
        <v>-0.10979668687741428</v>
      </c>
      <c r="E21" s="244">
        <v>-9.2361408455563172</v>
      </c>
      <c r="F21" s="244"/>
      <c r="G21" s="249">
        <v>4.8719723183391004</v>
      </c>
      <c r="H21" s="249">
        <v>5.6453634085213036</v>
      </c>
      <c r="I21" s="249">
        <v>0.7733910901822032</v>
      </c>
      <c r="J21" s="244">
        <v>15.874291552745511</v>
      </c>
      <c r="K21" s="244"/>
      <c r="L21" s="249">
        <v>4.3210294615645104</v>
      </c>
      <c r="M21" s="249">
        <v>4.2247771957276008</v>
      </c>
      <c r="N21" s="244">
        <v>-9.6252265836909601E-2</v>
      </c>
      <c r="O21" s="244">
        <v>-2.2275308857084175</v>
      </c>
      <c r="P21" s="244"/>
      <c r="Q21" s="249">
        <v>2.3870254164597533</v>
      </c>
      <c r="R21" s="244">
        <v>2.2986269671434569</v>
      </c>
      <c r="S21" s="244">
        <v>-8.8398449316296368E-2</v>
      </c>
      <c r="T21" s="244">
        <v>-3.7032889849745287E-2</v>
      </c>
    </row>
    <row r="22" spans="1:20" ht="15" x14ac:dyDescent="0.25">
      <c r="A22" s="20" t="s">
        <v>54</v>
      </c>
      <c r="B22" s="249">
        <v>1.3489991296779809</v>
      </c>
      <c r="C22" s="249">
        <v>1.2637517630465445</v>
      </c>
      <c r="D22" s="244">
        <v>-8.5247366631436394E-2</v>
      </c>
      <c r="E22" s="244">
        <v>-6.3193047909367976</v>
      </c>
      <c r="F22" s="244"/>
      <c r="G22" s="249">
        <v>0.3899902502437439</v>
      </c>
      <c r="H22" s="249">
        <v>0.41322314049586778</v>
      </c>
      <c r="I22" s="249">
        <v>2.3232890252123883E-2</v>
      </c>
      <c r="J22" s="244">
        <v>5.9573002754820914</v>
      </c>
      <c r="K22" s="244"/>
      <c r="L22" s="249">
        <v>3.4905018577633578</v>
      </c>
      <c r="M22" s="249">
        <v>3.3504328310355889</v>
      </c>
      <c r="N22" s="244">
        <v>-0.14006902672776889</v>
      </c>
      <c r="O22" s="244">
        <v>-4.0128621165531282</v>
      </c>
      <c r="P22" s="244"/>
      <c r="Q22" s="249">
        <v>2.0192036147980796</v>
      </c>
      <c r="R22" s="244">
        <v>1.8984470424009772</v>
      </c>
      <c r="S22" s="244">
        <v>-0.12075657239710247</v>
      </c>
      <c r="T22" s="244">
        <v>-5.9804059140998622E-2</v>
      </c>
    </row>
    <row r="23" spans="1:20" ht="15" x14ac:dyDescent="0.25">
      <c r="A23" s="20" t="s">
        <v>55</v>
      </c>
      <c r="B23" s="249">
        <v>1.9681060436813158</v>
      </c>
      <c r="C23" s="249">
        <v>1.9252838231075042</v>
      </c>
      <c r="D23" s="244">
        <v>-4.2822220573811576E-2</v>
      </c>
      <c r="E23" s="244">
        <v>-2.1758086009284971</v>
      </c>
      <c r="F23" s="244"/>
      <c r="G23" s="249">
        <v>0</v>
      </c>
      <c r="H23" s="249">
        <v>0</v>
      </c>
      <c r="I23" s="249">
        <v>0</v>
      </c>
      <c r="J23" s="244">
        <v>0</v>
      </c>
      <c r="K23" s="244"/>
      <c r="L23" s="249">
        <v>8.1533715293080657</v>
      </c>
      <c r="M23" s="249">
        <v>8.6335327878861889</v>
      </c>
      <c r="N23" s="249">
        <v>0.4801612585781232</v>
      </c>
      <c r="O23" s="244">
        <v>5.8891129498041206</v>
      </c>
      <c r="P23" s="244"/>
      <c r="Q23" s="249">
        <v>2.8621612274985893</v>
      </c>
      <c r="R23" s="244">
        <v>2.8892554442241214</v>
      </c>
      <c r="S23" s="249">
        <v>2.7094216725532139E-2</v>
      </c>
      <c r="T23" s="244">
        <v>9.4663488783304217E-3</v>
      </c>
    </row>
    <row r="24" spans="1:20" ht="15" x14ac:dyDescent="0.25">
      <c r="A24" s="25" t="s">
        <v>125</v>
      </c>
      <c r="B24" s="250">
        <v>1.2263973706405837</v>
      </c>
      <c r="C24" s="250">
        <v>1.1763087621608617</v>
      </c>
      <c r="D24" s="251">
        <v>-5.0088608479722074E-2</v>
      </c>
      <c r="E24" s="251">
        <v>-4.084207099494952E-2</v>
      </c>
      <c r="F24" s="252"/>
      <c r="G24" s="250">
        <v>2.8538574116663185</v>
      </c>
      <c r="H24" s="250">
        <v>3.0752662438674165</v>
      </c>
      <c r="I24" s="250">
        <v>0.22140883220109808</v>
      </c>
      <c r="J24" s="252">
        <v>7.7582303620355564E-2</v>
      </c>
      <c r="K24" s="252"/>
      <c r="L24" s="250">
        <v>4.5221562978886531</v>
      </c>
      <c r="M24" s="250">
        <v>4.44941055577186</v>
      </c>
      <c r="N24" s="251">
        <v>-7.2745742116793188E-2</v>
      </c>
      <c r="O24" s="251">
        <v>-1.6086516547594187E-2</v>
      </c>
      <c r="P24" s="252"/>
      <c r="Q24" s="250">
        <v>1.8651373547037942</v>
      </c>
      <c r="R24" s="248">
        <v>1.7811616060564792</v>
      </c>
      <c r="S24" s="251">
        <v>-8.3975748647314941E-2</v>
      </c>
      <c r="T24" s="251">
        <v>-4.5023895122539792E-2</v>
      </c>
    </row>
    <row r="25" spans="1:20" ht="15" x14ac:dyDescent="0.25">
      <c r="A25" s="386" t="s">
        <v>370</v>
      </c>
      <c r="B25" s="386"/>
      <c r="C25" s="386"/>
      <c r="D25" s="386"/>
      <c r="E25" s="386"/>
      <c r="F25" s="386"/>
      <c r="G25" s="386"/>
      <c r="H25" s="386"/>
      <c r="I25" s="386"/>
      <c r="J25" s="386"/>
      <c r="K25" s="386"/>
      <c r="L25" s="386"/>
      <c r="M25" s="386"/>
      <c r="N25" s="386"/>
      <c r="O25" s="386"/>
      <c r="P25" s="386"/>
      <c r="Q25" s="386"/>
      <c r="R25" s="386"/>
      <c r="S25" s="386"/>
      <c r="T25" s="386"/>
    </row>
    <row r="26" spans="1:20" ht="15" x14ac:dyDescent="0.25">
      <c r="A26" s="349" t="s">
        <v>291</v>
      </c>
      <c r="B26" s="349"/>
      <c r="C26" s="349"/>
      <c r="D26" s="349"/>
      <c r="E26" s="349"/>
      <c r="F26" s="349"/>
      <c r="G26" s="349"/>
      <c r="H26" s="349"/>
      <c r="I26" s="349"/>
      <c r="J26" s="349"/>
      <c r="K26" s="349"/>
      <c r="L26" s="349"/>
      <c r="M26" s="349"/>
      <c r="N26" s="349"/>
      <c r="O26" s="349"/>
      <c r="P26" s="349"/>
      <c r="Q26" s="20"/>
      <c r="R26" s="20"/>
      <c r="S26" s="20"/>
      <c r="T26" s="20"/>
    </row>
    <row r="27" spans="1:20" x14ac:dyDescent="0.2">
      <c r="A27" s="282"/>
      <c r="B27" s="283"/>
      <c r="C27" s="284"/>
      <c r="D27" s="284"/>
      <c r="E27" s="284"/>
      <c r="F27" s="284"/>
      <c r="G27" s="284"/>
      <c r="H27" s="284"/>
      <c r="I27" s="284"/>
      <c r="J27" s="285"/>
      <c r="K27" s="282"/>
      <c r="L27" s="285"/>
      <c r="M27" s="282"/>
      <c r="N27" s="282"/>
      <c r="O27" s="282"/>
      <c r="P27" s="282"/>
      <c r="Q27" s="282"/>
      <c r="R27" s="282"/>
      <c r="S27" s="282"/>
      <c r="T27" s="282"/>
    </row>
    <row r="28" spans="1:20" x14ac:dyDescent="0.2">
      <c r="B28" s="253"/>
      <c r="C28" s="254"/>
      <c r="D28" s="254"/>
      <c r="E28" s="254"/>
      <c r="F28" s="254"/>
      <c r="G28" s="254"/>
      <c r="H28" s="254"/>
      <c r="I28" s="254"/>
      <c r="J28" s="255"/>
      <c r="K28" s="255"/>
      <c r="L28" s="255"/>
    </row>
    <row r="29" spans="1:20" x14ac:dyDescent="0.2">
      <c r="B29" s="253"/>
      <c r="C29" s="254"/>
      <c r="D29" s="254"/>
      <c r="E29" s="254"/>
      <c r="F29" s="254"/>
      <c r="G29" s="254"/>
      <c r="H29" s="254"/>
      <c r="I29" s="254"/>
      <c r="J29" s="255"/>
      <c r="K29" s="255"/>
      <c r="L29" s="255"/>
    </row>
    <row r="30" spans="1:20" x14ac:dyDescent="0.2">
      <c r="B30" s="253"/>
      <c r="C30" s="254"/>
      <c r="D30" s="254"/>
      <c r="E30" s="254"/>
      <c r="F30" s="254"/>
      <c r="G30" s="254"/>
      <c r="H30" s="254"/>
      <c r="I30" s="254"/>
      <c r="J30" s="255"/>
      <c r="L30" s="255"/>
    </row>
    <row r="31" spans="1:20" x14ac:dyDescent="0.2">
      <c r="B31" s="256"/>
      <c r="C31" s="254"/>
      <c r="D31" s="254"/>
      <c r="E31" s="254"/>
      <c r="F31" s="254"/>
      <c r="G31" s="254"/>
      <c r="H31" s="254"/>
      <c r="I31" s="254"/>
      <c r="J31" s="255"/>
      <c r="L31" s="255"/>
    </row>
    <row r="32" spans="1:20" x14ac:dyDescent="0.2">
      <c r="C32" s="255"/>
      <c r="D32" s="255"/>
      <c r="E32" s="255"/>
      <c r="F32" s="255"/>
      <c r="G32" s="255"/>
      <c r="H32" s="255"/>
      <c r="I32" s="255"/>
      <c r="J32" s="255"/>
    </row>
    <row r="33" spans="2:12" x14ac:dyDescent="0.2">
      <c r="B33" s="253"/>
      <c r="C33" s="254"/>
      <c r="D33" s="254"/>
      <c r="E33" s="254"/>
      <c r="F33" s="254"/>
      <c r="G33" s="254"/>
      <c r="H33" s="254"/>
      <c r="I33" s="254"/>
      <c r="J33" s="255"/>
      <c r="L33" s="255"/>
    </row>
    <row r="34" spans="2:12" x14ac:dyDescent="0.2">
      <c r="B34" s="253"/>
      <c r="C34" s="254"/>
      <c r="D34" s="254"/>
      <c r="E34" s="254"/>
      <c r="F34" s="254"/>
      <c r="G34" s="254"/>
      <c r="H34" s="254"/>
      <c r="I34" s="254"/>
      <c r="J34" s="255"/>
      <c r="L34" s="255"/>
    </row>
    <row r="35" spans="2:12" x14ac:dyDescent="0.2">
      <c r="B35" s="253"/>
      <c r="C35" s="254"/>
      <c r="D35" s="254"/>
      <c r="E35" s="254"/>
      <c r="F35" s="254"/>
      <c r="G35" s="254"/>
      <c r="H35" s="254"/>
      <c r="I35" s="254"/>
      <c r="J35" s="255"/>
      <c r="L35" s="255"/>
    </row>
    <row r="36" spans="2:12" x14ac:dyDescent="0.2">
      <c r="B36" s="253"/>
      <c r="C36" s="254"/>
      <c r="D36" s="254"/>
      <c r="E36" s="254"/>
      <c r="F36" s="254"/>
      <c r="G36" s="254"/>
      <c r="H36" s="254"/>
      <c r="I36" s="254"/>
      <c r="J36" s="255"/>
      <c r="L36" s="255"/>
    </row>
    <row r="37" spans="2:12" x14ac:dyDescent="0.2">
      <c r="B37" s="256"/>
      <c r="C37" s="254"/>
      <c r="D37" s="254"/>
      <c r="E37" s="254"/>
      <c r="F37" s="254"/>
      <c r="G37" s="254"/>
      <c r="H37" s="254"/>
      <c r="I37" s="254"/>
      <c r="L37" s="255"/>
    </row>
    <row r="39" spans="2:12" x14ac:dyDescent="0.2">
      <c r="B39" s="253"/>
      <c r="C39" s="254"/>
      <c r="D39" s="254"/>
      <c r="E39" s="254"/>
      <c r="F39" s="254"/>
      <c r="G39" s="254"/>
      <c r="H39" s="254"/>
      <c r="I39" s="254"/>
      <c r="L39" s="255"/>
    </row>
    <row r="40" spans="2:12" x14ac:dyDescent="0.2">
      <c r="B40" s="253"/>
      <c r="C40" s="254"/>
      <c r="D40" s="254"/>
      <c r="E40" s="254"/>
      <c r="F40" s="254"/>
      <c r="G40" s="254"/>
      <c r="H40" s="254"/>
      <c r="I40" s="254"/>
      <c r="L40" s="255"/>
    </row>
    <row r="41" spans="2:12" x14ac:dyDescent="0.2">
      <c r="B41" s="253"/>
      <c r="C41" s="254"/>
      <c r="D41" s="254"/>
      <c r="E41" s="254"/>
      <c r="F41" s="254"/>
      <c r="G41" s="254"/>
      <c r="H41" s="254"/>
      <c r="I41" s="254"/>
      <c r="L41" s="255"/>
    </row>
    <row r="42" spans="2:12" x14ac:dyDescent="0.2">
      <c r="B42" s="256"/>
      <c r="C42" s="254"/>
      <c r="D42" s="254"/>
      <c r="E42" s="254"/>
      <c r="F42" s="254"/>
      <c r="G42" s="254"/>
      <c r="H42" s="254"/>
      <c r="I42" s="254"/>
      <c r="L42" s="255"/>
    </row>
    <row r="43" spans="2:12" x14ac:dyDescent="0.2">
      <c r="C43" s="254"/>
      <c r="D43" s="254"/>
      <c r="E43" s="254"/>
      <c r="F43" s="254"/>
      <c r="G43" s="254"/>
      <c r="H43" s="254"/>
      <c r="I43" s="254"/>
      <c r="L43" s="255"/>
    </row>
  </sheetData>
  <mergeCells count="22">
    <mergeCell ref="A1:T1"/>
    <mergeCell ref="A2:T2"/>
    <mergeCell ref="B3:T3"/>
    <mergeCell ref="B4:E4"/>
    <mergeCell ref="G4:J4"/>
    <mergeCell ref="L4:O4"/>
    <mergeCell ref="Q4:T4"/>
    <mergeCell ref="A26:P26"/>
    <mergeCell ref="B6:D6"/>
    <mergeCell ref="G6:I6"/>
    <mergeCell ref="L6:N6"/>
    <mergeCell ref="Q6:S6"/>
    <mergeCell ref="B14:T14"/>
    <mergeCell ref="B15:E15"/>
    <mergeCell ref="G15:J15"/>
    <mergeCell ref="L15:O15"/>
    <mergeCell ref="Q15:T15"/>
    <mergeCell ref="B17:E17"/>
    <mergeCell ref="G17:J17"/>
    <mergeCell ref="L17:O17"/>
    <mergeCell ref="Q17:T17"/>
    <mergeCell ref="A25:T2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9"/>
  <dimension ref="A1:V44"/>
  <sheetViews>
    <sheetView rightToLeft="1" tabSelected="1" zoomScale="55" zoomScaleNormal="55" workbookViewId="0">
      <selection activeCell="D31" sqref="D31"/>
    </sheetView>
  </sheetViews>
  <sheetFormatPr defaultRowHeight="14.25" x14ac:dyDescent="0.2"/>
  <cols>
    <col min="1" max="1" width="13.5" style="306" customWidth="1"/>
    <col min="2" max="2" width="10.375" style="306" bestFit="1" customWidth="1"/>
    <col min="3" max="21" width="9" style="306"/>
    <col min="22" max="22" width="18.125" style="306" bestFit="1" customWidth="1"/>
    <col min="23" max="16384" width="9" style="306"/>
  </cols>
  <sheetData>
    <row r="1" spans="1:22" ht="18.75" x14ac:dyDescent="0.3">
      <c r="A1" s="390" t="s">
        <v>389</v>
      </c>
      <c r="B1" s="390"/>
      <c r="C1" s="390"/>
      <c r="D1" s="390"/>
      <c r="E1" s="390"/>
      <c r="F1" s="390"/>
      <c r="G1" s="390"/>
      <c r="H1" s="390"/>
      <c r="I1" s="390"/>
      <c r="J1" s="390"/>
      <c r="K1" s="390"/>
      <c r="L1" s="390"/>
      <c r="M1" s="390"/>
      <c r="N1" s="390"/>
      <c r="O1" s="390"/>
      <c r="P1" s="390"/>
      <c r="Q1" s="390"/>
      <c r="R1" s="390"/>
      <c r="S1" s="390"/>
      <c r="T1" s="390"/>
    </row>
    <row r="2" spans="1:22" ht="16.5" customHeight="1" x14ac:dyDescent="0.3">
      <c r="A2" s="391" t="s">
        <v>390</v>
      </c>
      <c r="B2" s="391"/>
      <c r="C2" s="391"/>
      <c r="D2" s="391"/>
      <c r="E2" s="391"/>
      <c r="F2" s="391"/>
      <c r="G2" s="391"/>
      <c r="H2" s="391"/>
      <c r="I2" s="391"/>
      <c r="J2" s="391"/>
      <c r="K2" s="391"/>
      <c r="L2" s="391"/>
      <c r="M2" s="391"/>
      <c r="N2" s="391"/>
      <c r="O2" s="391"/>
      <c r="P2" s="391"/>
      <c r="Q2" s="391"/>
      <c r="R2" s="391"/>
      <c r="S2" s="391"/>
      <c r="T2" s="391"/>
    </row>
    <row r="3" spans="1:22" ht="15" x14ac:dyDescent="0.25">
      <c r="A3" s="352" t="s">
        <v>363</v>
      </c>
      <c r="B3" s="352"/>
      <c r="C3" s="352"/>
      <c r="D3" s="352"/>
      <c r="E3" s="352"/>
      <c r="F3" s="352"/>
      <c r="G3" s="352"/>
      <c r="H3" s="352"/>
      <c r="I3" s="352"/>
      <c r="J3" s="352"/>
      <c r="K3" s="352"/>
      <c r="L3" s="352"/>
      <c r="M3" s="352"/>
      <c r="N3" s="352"/>
      <c r="O3" s="352"/>
      <c r="P3" s="352"/>
      <c r="Q3" s="352"/>
      <c r="R3" s="352"/>
      <c r="S3" s="352"/>
      <c r="T3" s="352"/>
    </row>
    <row r="4" spans="1:22" ht="15" x14ac:dyDescent="0.25">
      <c r="A4" s="307"/>
      <c r="B4" s="385" t="s">
        <v>371</v>
      </c>
      <c r="C4" s="385"/>
      <c r="D4" s="385"/>
      <c r="E4" s="385"/>
      <c r="F4" s="308"/>
      <c r="G4" s="385" t="s">
        <v>372</v>
      </c>
      <c r="H4" s="385"/>
      <c r="I4" s="385"/>
      <c r="J4" s="385"/>
      <c r="K4" s="308"/>
      <c r="L4" s="385" t="s">
        <v>373</v>
      </c>
      <c r="M4" s="385"/>
      <c r="N4" s="385"/>
      <c r="O4" s="385"/>
      <c r="P4" s="308"/>
      <c r="Q4" s="385" t="s">
        <v>374</v>
      </c>
      <c r="R4" s="385"/>
      <c r="S4" s="385"/>
      <c r="T4" s="385"/>
    </row>
    <row r="5" spans="1:22" ht="15" x14ac:dyDescent="0.25">
      <c r="A5" s="307"/>
      <c r="B5" s="309" t="s">
        <v>111</v>
      </c>
      <c r="C5" s="309" t="s">
        <v>112</v>
      </c>
      <c r="D5" s="242" t="s">
        <v>366</v>
      </c>
      <c r="E5" s="242" t="s">
        <v>368</v>
      </c>
      <c r="F5" s="309"/>
      <c r="G5" s="309" t="s">
        <v>111</v>
      </c>
      <c r="H5" s="309" t="s">
        <v>112</v>
      </c>
      <c r="I5" s="309" t="s">
        <v>366</v>
      </c>
      <c r="J5" s="309" t="s">
        <v>368</v>
      </c>
      <c r="K5" s="309"/>
      <c r="L5" s="309" t="s">
        <v>111</v>
      </c>
      <c r="M5" s="309" t="s">
        <v>112</v>
      </c>
      <c r="N5" s="309" t="s">
        <v>366</v>
      </c>
      <c r="O5" s="309" t="s">
        <v>368</v>
      </c>
      <c r="P5" s="309"/>
      <c r="Q5" s="309" t="s">
        <v>111</v>
      </c>
      <c r="R5" s="309" t="s">
        <v>112</v>
      </c>
      <c r="S5" s="309" t="s">
        <v>366</v>
      </c>
      <c r="T5" s="309" t="s">
        <v>368</v>
      </c>
    </row>
    <row r="6" spans="1:22" ht="15" x14ac:dyDescent="0.25">
      <c r="A6" s="5"/>
      <c r="B6" s="325" t="s">
        <v>49</v>
      </c>
      <c r="C6" s="325"/>
      <c r="D6" s="325" t="s">
        <v>48</v>
      </c>
      <c r="E6" s="325"/>
      <c r="F6" s="307"/>
      <c r="G6" s="325" t="s">
        <v>49</v>
      </c>
      <c r="H6" s="325"/>
      <c r="I6" s="325" t="s">
        <v>48</v>
      </c>
      <c r="J6" s="325"/>
      <c r="K6" s="307"/>
      <c r="L6" s="325" t="s">
        <v>49</v>
      </c>
      <c r="M6" s="325"/>
      <c r="N6" s="325" t="s">
        <v>48</v>
      </c>
      <c r="O6" s="325"/>
      <c r="P6" s="307"/>
      <c r="Q6" s="325" t="s">
        <v>49</v>
      </c>
      <c r="R6" s="325"/>
      <c r="S6" s="325" t="s">
        <v>48</v>
      </c>
      <c r="T6" s="325"/>
    </row>
    <row r="7" spans="1:22" ht="15" x14ac:dyDescent="0.25">
      <c r="A7" s="5" t="s">
        <v>50</v>
      </c>
      <c r="B7" s="310">
        <v>65803</v>
      </c>
      <c r="C7" s="310">
        <v>66554</v>
      </c>
      <c r="D7" s="310">
        <v>751</v>
      </c>
      <c r="E7" s="311">
        <v>1.1412853517316801</v>
      </c>
      <c r="F7" s="310"/>
      <c r="G7" s="310">
        <v>39473</v>
      </c>
      <c r="H7" s="310">
        <v>40038</v>
      </c>
      <c r="I7" s="310">
        <v>565</v>
      </c>
      <c r="J7" s="311">
        <v>1.4313581435411615</v>
      </c>
      <c r="K7" s="310"/>
      <c r="L7" s="310">
        <v>126628</v>
      </c>
      <c r="M7" s="310">
        <v>142404</v>
      </c>
      <c r="N7" s="310">
        <v>15776</v>
      </c>
      <c r="O7" s="311">
        <v>12.458539975360905</v>
      </c>
      <c r="P7" s="310"/>
      <c r="Q7" s="310">
        <v>231904</v>
      </c>
      <c r="R7" s="310">
        <v>248996</v>
      </c>
      <c r="S7" s="310">
        <v>17092</v>
      </c>
      <c r="T7" s="311">
        <v>7.3702911549606842</v>
      </c>
    </row>
    <row r="8" spans="1:22" ht="15" x14ac:dyDescent="0.25">
      <c r="A8" s="5" t="s">
        <v>51</v>
      </c>
      <c r="B8" s="310">
        <v>61649</v>
      </c>
      <c r="C8" s="310">
        <v>56356</v>
      </c>
      <c r="D8" s="310">
        <v>-5293</v>
      </c>
      <c r="E8" s="311">
        <v>-8.5857029311099957</v>
      </c>
      <c r="F8" s="310"/>
      <c r="G8" s="310">
        <v>39270</v>
      </c>
      <c r="H8" s="310">
        <v>43245</v>
      </c>
      <c r="I8" s="310">
        <v>3975</v>
      </c>
      <c r="J8" s="311">
        <v>10.122230710466006</v>
      </c>
      <c r="K8" s="310"/>
      <c r="L8" s="310">
        <v>108834</v>
      </c>
      <c r="M8" s="310">
        <v>123039</v>
      </c>
      <c r="N8" s="310">
        <v>14205</v>
      </c>
      <c r="O8" s="311">
        <v>13.051987430398594</v>
      </c>
      <c r="P8" s="310"/>
      <c r="Q8" s="310">
        <v>209753</v>
      </c>
      <c r="R8" s="310">
        <v>222640</v>
      </c>
      <c r="S8" s="310">
        <v>12887</v>
      </c>
      <c r="T8" s="311">
        <v>6.1438930551648951</v>
      </c>
    </row>
    <row r="9" spans="1:22" ht="15" x14ac:dyDescent="0.25">
      <c r="A9" s="5" t="s">
        <v>52</v>
      </c>
      <c r="B9" s="310">
        <v>35147</v>
      </c>
      <c r="C9" s="310">
        <v>34947</v>
      </c>
      <c r="D9" s="310">
        <v>-200</v>
      </c>
      <c r="E9" s="311">
        <v>-0.56903860926963423</v>
      </c>
      <c r="F9" s="310"/>
      <c r="G9" s="310">
        <v>12902</v>
      </c>
      <c r="H9" s="310">
        <v>12171</v>
      </c>
      <c r="I9" s="310">
        <v>-731</v>
      </c>
      <c r="J9" s="311">
        <v>-5.6657882498837413</v>
      </c>
      <c r="K9" s="310"/>
      <c r="L9" s="310">
        <v>28779</v>
      </c>
      <c r="M9" s="310">
        <v>36286</v>
      </c>
      <c r="N9" s="310">
        <v>7507</v>
      </c>
      <c r="O9" s="311">
        <v>26.084992529274807</v>
      </c>
      <c r="P9" s="310"/>
      <c r="Q9" s="310">
        <v>76828</v>
      </c>
      <c r="R9" s="310">
        <v>83404</v>
      </c>
      <c r="S9" s="310">
        <v>6576</v>
      </c>
      <c r="T9" s="311">
        <v>8.5593793929296567</v>
      </c>
      <c r="V9" s="312"/>
    </row>
    <row r="10" spans="1:22" ht="15" x14ac:dyDescent="0.25">
      <c r="A10" s="5" t="s">
        <v>53</v>
      </c>
      <c r="B10" s="310">
        <v>41185</v>
      </c>
      <c r="C10" s="310">
        <v>42203</v>
      </c>
      <c r="D10" s="310">
        <v>1018</v>
      </c>
      <c r="E10" s="311">
        <v>2.471773704018454</v>
      </c>
      <c r="F10" s="310"/>
      <c r="G10" s="310">
        <v>17224</v>
      </c>
      <c r="H10" s="310">
        <v>20053</v>
      </c>
      <c r="I10" s="310">
        <v>2829</v>
      </c>
      <c r="J10" s="311">
        <v>16.424756154203447</v>
      </c>
      <c r="K10" s="310"/>
      <c r="L10" s="310">
        <v>58407</v>
      </c>
      <c r="M10" s="310">
        <v>67479</v>
      </c>
      <c r="N10" s="310">
        <v>9072</v>
      </c>
      <c r="O10" s="311">
        <v>15.532384816888388</v>
      </c>
      <c r="P10" s="310"/>
      <c r="Q10" s="310">
        <v>116816</v>
      </c>
      <c r="R10" s="310">
        <v>129735</v>
      </c>
      <c r="S10" s="310">
        <v>12919</v>
      </c>
      <c r="T10" s="311">
        <v>11.059272702369549</v>
      </c>
    </row>
    <row r="11" spans="1:22" ht="15" x14ac:dyDescent="0.25">
      <c r="A11" s="5" t="s">
        <v>54</v>
      </c>
      <c r="B11" s="310">
        <v>20019</v>
      </c>
      <c r="C11" s="310">
        <v>18093</v>
      </c>
      <c r="D11" s="310">
        <v>-1926</v>
      </c>
      <c r="E11" s="311">
        <v>-9.6208601828263181</v>
      </c>
      <c r="F11" s="310"/>
      <c r="G11" s="310">
        <v>8192</v>
      </c>
      <c r="H11" s="310">
        <v>7442</v>
      </c>
      <c r="I11" s="310">
        <v>-750</v>
      </c>
      <c r="J11" s="311">
        <v>-9.1552734375</v>
      </c>
      <c r="K11" s="310"/>
      <c r="L11" s="310">
        <v>27784</v>
      </c>
      <c r="M11" s="310">
        <v>35245</v>
      </c>
      <c r="N11" s="310">
        <v>7461</v>
      </c>
      <c r="O11" s="311">
        <v>26.853584797005482</v>
      </c>
      <c r="P11" s="310"/>
      <c r="Q11" s="310">
        <v>55995</v>
      </c>
      <c r="R11" s="310">
        <v>60780</v>
      </c>
      <c r="S11" s="310">
        <v>4785</v>
      </c>
      <c r="T11" s="311">
        <v>8.5454058398071187</v>
      </c>
      <c r="V11" s="313"/>
    </row>
    <row r="12" spans="1:22" ht="15" x14ac:dyDescent="0.25">
      <c r="A12" s="5" t="s">
        <v>55</v>
      </c>
      <c r="B12" s="310">
        <v>2253.6</v>
      </c>
      <c r="C12" s="310">
        <v>2904.4</v>
      </c>
      <c r="D12" s="310">
        <v>650.80000000000018</v>
      </c>
      <c r="E12" s="311">
        <v>28.878239261625851</v>
      </c>
      <c r="F12" s="310"/>
      <c r="G12" s="310">
        <v>434.7</v>
      </c>
      <c r="H12" s="310">
        <v>745.6</v>
      </c>
      <c r="I12" s="310">
        <v>310.90000000000003</v>
      </c>
      <c r="J12" s="311">
        <v>71.520588911893284</v>
      </c>
      <c r="K12" s="310"/>
      <c r="L12" s="310">
        <v>0</v>
      </c>
      <c r="M12" s="310">
        <v>0</v>
      </c>
      <c r="N12" s="310">
        <v>0</v>
      </c>
      <c r="O12" s="311">
        <v>0</v>
      </c>
      <c r="P12" s="310"/>
      <c r="Q12" s="310">
        <v>2688.2999999999997</v>
      </c>
      <c r="R12" s="310">
        <v>3650</v>
      </c>
      <c r="S12" s="310">
        <v>961.70000000000027</v>
      </c>
      <c r="T12" s="311">
        <v>35.773537179630253</v>
      </c>
      <c r="V12" s="312"/>
    </row>
    <row r="13" spans="1:22" ht="15" x14ac:dyDescent="0.25">
      <c r="A13" s="308" t="s">
        <v>125</v>
      </c>
      <c r="B13" s="314">
        <v>226056.6</v>
      </c>
      <c r="C13" s="314">
        <v>221057.4</v>
      </c>
      <c r="D13" s="314">
        <v>-4999.2000000000116</v>
      </c>
      <c r="E13" s="315">
        <v>-2.2114815493111117E-2</v>
      </c>
      <c r="F13" s="314"/>
      <c r="G13" s="314">
        <v>117495.7</v>
      </c>
      <c r="H13" s="314">
        <v>123694.6</v>
      </c>
      <c r="I13" s="314">
        <v>6198.9000000000087</v>
      </c>
      <c r="J13" s="315">
        <v>5.2758526482245882E-2</v>
      </c>
      <c r="K13" s="314"/>
      <c r="L13" s="314">
        <v>350432</v>
      </c>
      <c r="M13" s="314">
        <v>404453</v>
      </c>
      <c r="N13" s="314">
        <v>54021</v>
      </c>
      <c r="O13" s="315">
        <v>0.15415544242534929</v>
      </c>
      <c r="P13" s="314"/>
      <c r="Q13" s="314">
        <v>693984.3</v>
      </c>
      <c r="R13" s="314">
        <v>749205</v>
      </c>
      <c r="S13" s="314">
        <v>55220.699999999953</v>
      </c>
      <c r="T13" s="315">
        <v>7.9570532071114419</v>
      </c>
      <c r="V13" s="312"/>
    </row>
    <row r="14" spans="1:22" ht="15" x14ac:dyDescent="0.25">
      <c r="A14" s="352" t="s">
        <v>369</v>
      </c>
      <c r="B14" s="352"/>
      <c r="C14" s="352"/>
      <c r="D14" s="352"/>
      <c r="E14" s="352"/>
      <c r="F14" s="352"/>
      <c r="G14" s="352"/>
      <c r="H14" s="352"/>
      <c r="I14" s="352"/>
      <c r="J14" s="352"/>
      <c r="K14" s="352"/>
      <c r="L14" s="352"/>
      <c r="M14" s="352"/>
      <c r="N14" s="352"/>
      <c r="O14" s="352"/>
      <c r="P14" s="352"/>
      <c r="Q14" s="352"/>
      <c r="R14" s="352"/>
      <c r="S14" s="352"/>
      <c r="T14" s="352"/>
    </row>
    <row r="15" spans="1:22" ht="15" x14ac:dyDescent="0.25">
      <c r="A15" s="307"/>
      <c r="B15" s="385" t="s">
        <v>371</v>
      </c>
      <c r="C15" s="385"/>
      <c r="D15" s="385"/>
      <c r="E15" s="385"/>
      <c r="F15" s="308"/>
      <c r="G15" s="385" t="s">
        <v>372</v>
      </c>
      <c r="H15" s="385"/>
      <c r="I15" s="385"/>
      <c r="J15" s="385"/>
      <c r="K15" s="308"/>
      <c r="L15" s="385" t="s">
        <v>373</v>
      </c>
      <c r="M15" s="385"/>
      <c r="N15" s="385"/>
      <c r="O15" s="385"/>
      <c r="P15" s="308"/>
      <c r="Q15" s="385" t="s">
        <v>374</v>
      </c>
      <c r="R15" s="385"/>
      <c r="S15" s="385"/>
      <c r="T15" s="385"/>
    </row>
    <row r="16" spans="1:22" ht="15" x14ac:dyDescent="0.25">
      <c r="A16" s="307"/>
      <c r="B16" s="309" t="s">
        <v>111</v>
      </c>
      <c r="C16" s="309" t="s">
        <v>112</v>
      </c>
      <c r="D16" s="309" t="s">
        <v>366</v>
      </c>
      <c r="E16" s="309" t="s">
        <v>368</v>
      </c>
      <c r="F16" s="309"/>
      <c r="G16" s="309" t="s">
        <v>111</v>
      </c>
      <c r="H16" s="309" t="s">
        <v>112</v>
      </c>
      <c r="I16" s="309" t="s">
        <v>366</v>
      </c>
      <c r="J16" s="309" t="s">
        <v>368</v>
      </c>
      <c r="K16" s="309"/>
      <c r="L16" s="309" t="s">
        <v>111</v>
      </c>
      <c r="M16" s="309" t="s">
        <v>112</v>
      </c>
      <c r="N16" s="309" t="s">
        <v>366</v>
      </c>
      <c r="O16" s="309" t="s">
        <v>368</v>
      </c>
      <c r="P16" s="309"/>
      <c r="Q16" s="309" t="s">
        <v>111</v>
      </c>
      <c r="R16" s="309" t="s">
        <v>112</v>
      </c>
      <c r="S16" s="309" t="s">
        <v>366</v>
      </c>
      <c r="T16" s="309" t="s">
        <v>368</v>
      </c>
    </row>
    <row r="17" spans="1:20" ht="15" x14ac:dyDescent="0.25">
      <c r="A17" s="5"/>
      <c r="B17" s="325" t="s">
        <v>48</v>
      </c>
      <c r="C17" s="325"/>
      <c r="D17" s="325"/>
      <c r="E17" s="325"/>
      <c r="F17" s="307"/>
      <c r="G17" s="325" t="s">
        <v>48</v>
      </c>
      <c r="H17" s="325"/>
      <c r="I17" s="325"/>
      <c r="J17" s="325"/>
      <c r="K17" s="307"/>
      <c r="L17" s="325" t="s">
        <v>48</v>
      </c>
      <c r="M17" s="325"/>
      <c r="N17" s="325"/>
      <c r="O17" s="325"/>
      <c r="P17" s="307"/>
      <c r="Q17" s="325" t="s">
        <v>48</v>
      </c>
      <c r="R17" s="325"/>
      <c r="S17" s="325"/>
      <c r="T17" s="325"/>
    </row>
    <row r="18" spans="1:20" ht="15" x14ac:dyDescent="0.25">
      <c r="A18" s="5" t="s">
        <v>50</v>
      </c>
      <c r="B18" s="311">
        <v>3.1235904375281911</v>
      </c>
      <c r="C18" s="311">
        <v>2.7212645428519218</v>
      </c>
      <c r="D18" s="311">
        <v>-0.40232589467626934</v>
      </c>
      <c r="E18" s="311">
        <v>-12.880238389852551</v>
      </c>
      <c r="F18" s="311"/>
      <c r="G18" s="311">
        <v>2.3520084566596196</v>
      </c>
      <c r="H18" s="311">
        <v>2.2491050487594122</v>
      </c>
      <c r="I18" s="311">
        <v>-0.10290340790020736</v>
      </c>
      <c r="J18" s="311">
        <v>-4.3751291628582489</v>
      </c>
      <c r="K18" s="311"/>
      <c r="L18" s="311">
        <v>1.8386605783866059</v>
      </c>
      <c r="M18" s="311">
        <v>1.4782044980160003</v>
      </c>
      <c r="N18" s="311">
        <v>-0.36045608037060561</v>
      </c>
      <c r="O18" s="311">
        <v>-19.604275232076805</v>
      </c>
      <c r="P18" s="311"/>
      <c r="Q18" s="311">
        <v>2.3002359335663196</v>
      </c>
      <c r="R18" s="311">
        <v>2.2567796678915903</v>
      </c>
      <c r="S18" s="311">
        <v>-4.3456265674729266E-2</v>
      </c>
      <c r="T18" s="311">
        <v>-1.8892090607137813</v>
      </c>
    </row>
    <row r="19" spans="1:20" ht="15" x14ac:dyDescent="0.25">
      <c r="A19" s="5" t="s">
        <v>51</v>
      </c>
      <c r="B19" s="311">
        <v>3.3240532653540398</v>
      </c>
      <c r="C19" s="311">
        <v>3.0962731318407535</v>
      </c>
      <c r="D19" s="311">
        <v>-0.2277801335132863</v>
      </c>
      <c r="E19" s="311">
        <v>-6.8524814535132261</v>
      </c>
      <c r="F19" s="311"/>
      <c r="G19" s="311">
        <v>2.1965258240198229</v>
      </c>
      <c r="H19" s="311">
        <v>2.2002793227648052</v>
      </c>
      <c r="I19" s="311">
        <v>3.7534987449823198E-3</v>
      </c>
      <c r="J19" s="311">
        <v>0.17088343346280954</v>
      </c>
      <c r="K19" s="311"/>
      <c r="L19" s="311">
        <v>1.5063673257231962</v>
      </c>
      <c r="M19" s="311">
        <v>1.6063948677262221</v>
      </c>
      <c r="N19" s="311">
        <v>0.10002754200302588</v>
      </c>
      <c r="O19" s="311">
        <v>6.6403154326919234</v>
      </c>
      <c r="P19" s="311"/>
      <c r="Q19" s="311">
        <v>2.2244090452467353</v>
      </c>
      <c r="R19" s="311">
        <v>2.1194925796948634</v>
      </c>
      <c r="S19" s="311">
        <v>-0.10491646555187195</v>
      </c>
      <c r="T19" s="311">
        <v>-4.7165994840770997</v>
      </c>
    </row>
    <row r="20" spans="1:20" ht="15" x14ac:dyDescent="0.25">
      <c r="A20" s="5" t="s">
        <v>52</v>
      </c>
      <c r="B20" s="311">
        <v>3.9110978520286395</v>
      </c>
      <c r="C20" s="311">
        <v>3.9906922629435715</v>
      </c>
      <c r="D20" s="311">
        <v>7.9594410914932023E-2</v>
      </c>
      <c r="E20" s="311">
        <v>2.0350912691598166</v>
      </c>
      <c r="F20" s="311"/>
      <c r="G20" s="311">
        <v>2.9238243970154434</v>
      </c>
      <c r="H20" s="311">
        <v>3.1634732980024465</v>
      </c>
      <c r="I20" s="311">
        <v>0.23964890098700309</v>
      </c>
      <c r="J20" s="311">
        <v>8.1964190883566665</v>
      </c>
      <c r="K20" s="311"/>
      <c r="L20" s="311">
        <v>2.2188640300762965</v>
      </c>
      <c r="M20" s="311">
        <v>2.3133512571276627</v>
      </c>
      <c r="N20" s="311">
        <v>9.4487227051366141E-2</v>
      </c>
      <c r="O20" s="311">
        <v>4.258360393904681</v>
      </c>
      <c r="P20" s="311"/>
      <c r="Q20" s="311">
        <v>3.1173365476536845</v>
      </c>
      <c r="R20" s="311">
        <v>3.159320180887542</v>
      </c>
      <c r="S20" s="311">
        <v>4.1983633233857454E-2</v>
      </c>
      <c r="T20" s="311">
        <v>1.346778975964491</v>
      </c>
    </row>
    <row r="21" spans="1:20" ht="15" x14ac:dyDescent="0.25">
      <c r="A21" s="5" t="s">
        <v>53</v>
      </c>
      <c r="B21" s="311">
        <v>3.5474616440064861</v>
      </c>
      <c r="C21" s="311">
        <v>3.6004729843866885</v>
      </c>
      <c r="D21" s="311">
        <v>5.3011340380202387E-2</v>
      </c>
      <c r="E21" s="311">
        <v>1.4943456955980317</v>
      </c>
      <c r="F21" s="311"/>
      <c r="G21" s="311">
        <v>2.3308179162609544</v>
      </c>
      <c r="H21" s="311">
        <v>2.4636058230683089</v>
      </c>
      <c r="I21" s="311">
        <v>0.13278790680735453</v>
      </c>
      <c r="J21" s="311">
        <v>5.6970519181682722</v>
      </c>
      <c r="K21" s="311"/>
      <c r="L21" s="311">
        <v>1.7324860039340293</v>
      </c>
      <c r="M21" s="311">
        <v>0.1611742246424436</v>
      </c>
      <c r="N21" s="311">
        <v>-1.5713117792915856</v>
      </c>
      <c r="O21" s="311">
        <v>-90.696939295529177</v>
      </c>
      <c r="P21" s="311"/>
      <c r="Q21" s="311">
        <v>2.6181791587819614</v>
      </c>
      <c r="R21" s="311">
        <v>2.4045512417605441</v>
      </c>
      <c r="S21" s="311">
        <v>-0.21362791702141726</v>
      </c>
      <c r="T21" s="311">
        <v>-8.1594078963183705</v>
      </c>
    </row>
    <row r="22" spans="1:20" ht="15" x14ac:dyDescent="0.25">
      <c r="A22" s="5" t="s">
        <v>54</v>
      </c>
      <c r="B22" s="311">
        <v>2.7950888289461444</v>
      </c>
      <c r="C22" s="311">
        <v>2.8227265677506073</v>
      </c>
      <c r="D22" s="311">
        <v>2.7637738804462852E-2</v>
      </c>
      <c r="E22" s="311">
        <v>0.98879643889111524</v>
      </c>
      <c r="F22" s="311"/>
      <c r="G22" s="311">
        <v>2.4276505280482787</v>
      </c>
      <c r="H22" s="311">
        <v>2.4380600948866631</v>
      </c>
      <c r="I22" s="311">
        <v>1.0409566838384343E-2</v>
      </c>
      <c r="J22" s="311">
        <v>0.42879181818451517</v>
      </c>
      <c r="K22" s="311"/>
      <c r="L22" s="311">
        <v>1.4199563748342672</v>
      </c>
      <c r="M22" s="311">
        <v>1.3423859126984126</v>
      </c>
      <c r="N22" s="311">
        <v>-7.7570462135854612E-2</v>
      </c>
      <c r="O22" s="311">
        <v>-5.4628764313205291</v>
      </c>
      <c r="P22" s="311"/>
      <c r="Q22" s="311">
        <v>2.1274964541725767</v>
      </c>
      <c r="R22" s="311">
        <v>1.9666480815043845</v>
      </c>
      <c r="S22" s="311">
        <v>-0.16084837266819219</v>
      </c>
      <c r="T22" s="311">
        <v>-7.5604531491804128</v>
      </c>
    </row>
    <row r="23" spans="1:20" ht="15" x14ac:dyDescent="0.25">
      <c r="A23" s="5" t="s">
        <v>55</v>
      </c>
      <c r="B23" s="311">
        <v>2.8185809528971761</v>
      </c>
      <c r="C23" s="311">
        <v>2.9554867505730025</v>
      </c>
      <c r="D23" s="311">
        <v>0.13690579767582634</v>
      </c>
      <c r="E23" s="311">
        <v>4.8572597333102374</v>
      </c>
      <c r="F23" s="311"/>
      <c r="G23" s="311">
        <v>2.3160762942779289</v>
      </c>
      <c r="H23" s="311">
        <v>2.0592485549132946</v>
      </c>
      <c r="I23" s="311">
        <v>-0.25682773936463432</v>
      </c>
      <c r="J23" s="311">
        <v>-11.088915334920092</v>
      </c>
      <c r="K23" s="311"/>
      <c r="L23" s="311">
        <v>0</v>
      </c>
      <c r="M23" s="311">
        <v>0</v>
      </c>
      <c r="N23" s="311">
        <v>0</v>
      </c>
      <c r="O23" s="311">
        <v>0</v>
      </c>
      <c r="P23" s="311"/>
      <c r="Q23" s="311">
        <v>2.7352050273520505</v>
      </c>
      <c r="R23" s="311">
        <v>2.7724086139472828</v>
      </c>
      <c r="S23" s="311">
        <v>3.7203586595232263E-2</v>
      </c>
      <c r="T23" s="311">
        <v>1.3601754246280073</v>
      </c>
    </row>
    <row r="24" spans="1:20" ht="15" x14ac:dyDescent="0.25">
      <c r="A24" s="308" t="s">
        <v>125</v>
      </c>
      <c r="B24" s="315">
        <v>3.3418109624388133</v>
      </c>
      <c r="C24" s="315">
        <v>3.1927730695629521</v>
      </c>
      <c r="D24" s="315">
        <v>-0.14903789287586111</v>
      </c>
      <c r="E24" s="315">
        <v>-4.4597942418351244E-2</v>
      </c>
      <c r="F24" s="315"/>
      <c r="G24" s="315">
        <v>2.3587554256276797</v>
      </c>
      <c r="H24" s="315">
        <v>2.3693546570559749</v>
      </c>
      <c r="I24" s="315">
        <v>1.0599231428295219E-2</v>
      </c>
      <c r="J24" s="315">
        <v>4.4935694956482752E-3</v>
      </c>
      <c r="K24" s="315"/>
      <c r="L24" s="315">
        <v>1.7182734978847429</v>
      </c>
      <c r="M24" s="315">
        <v>1.3614515958421158</v>
      </c>
      <c r="N24" s="315">
        <v>-0.35682190204262709</v>
      </c>
      <c r="O24" s="315">
        <v>-0.20766304228162036</v>
      </c>
      <c r="P24" s="315"/>
      <c r="Q24" s="315">
        <v>2.4284743760290559</v>
      </c>
      <c r="R24" s="315">
        <v>2.3219801005065484</v>
      </c>
      <c r="S24" s="315">
        <v>-0.10649427552250756</v>
      </c>
      <c r="T24" s="315">
        <v>-4.3852336501339906</v>
      </c>
    </row>
    <row r="25" spans="1:20" x14ac:dyDescent="0.2">
      <c r="A25" s="388" t="s">
        <v>375</v>
      </c>
      <c r="B25" s="388"/>
      <c r="C25" s="388"/>
      <c r="D25" s="388"/>
      <c r="E25" s="388"/>
      <c r="F25" s="388"/>
      <c r="G25" s="388"/>
      <c r="H25" s="388"/>
      <c r="I25" s="388"/>
      <c r="J25" s="388"/>
      <c r="K25" s="388"/>
      <c r="L25" s="388"/>
      <c r="M25" s="388"/>
      <c r="N25" s="388"/>
      <c r="O25" s="388"/>
      <c r="P25" s="388"/>
      <c r="Q25" s="388"/>
      <c r="R25" s="388"/>
      <c r="S25" s="388"/>
      <c r="T25" s="388"/>
    </row>
    <row r="26" spans="1:20" x14ac:dyDescent="0.2">
      <c r="A26" s="389" t="s">
        <v>376</v>
      </c>
      <c r="B26" s="389"/>
      <c r="C26" s="389"/>
      <c r="D26" s="389"/>
      <c r="E26" s="389"/>
      <c r="F26" s="389"/>
      <c r="G26" s="389"/>
      <c r="H26" s="389"/>
      <c r="I26" s="389"/>
      <c r="J26" s="389"/>
      <c r="K26" s="389"/>
      <c r="L26" s="389"/>
      <c r="M26" s="389"/>
      <c r="N26" s="389"/>
      <c r="O26" s="389"/>
      <c r="P26" s="389"/>
      <c r="Q26" s="389"/>
      <c r="R26" s="389"/>
      <c r="S26" s="389"/>
      <c r="T26" s="389"/>
    </row>
    <row r="27" spans="1:20" x14ac:dyDescent="0.2">
      <c r="A27" s="316" t="s">
        <v>391</v>
      </c>
      <c r="B27" s="316"/>
      <c r="C27" s="316"/>
      <c r="D27" s="316"/>
      <c r="E27" s="316"/>
      <c r="F27" s="316"/>
      <c r="G27" s="316"/>
      <c r="H27" s="316"/>
      <c r="I27" s="316"/>
      <c r="J27" s="316"/>
      <c r="K27" s="316"/>
      <c r="L27" s="316"/>
      <c r="M27" s="316"/>
      <c r="N27" s="316"/>
      <c r="O27" s="316"/>
      <c r="P27" s="316"/>
      <c r="Q27" s="317"/>
      <c r="R27" s="317"/>
      <c r="S27" s="317"/>
      <c r="T27" s="317"/>
    </row>
    <row r="28" spans="1:20" x14ac:dyDescent="0.2">
      <c r="B28" s="318"/>
      <c r="C28" s="319"/>
      <c r="D28" s="319"/>
      <c r="E28" s="319"/>
      <c r="F28" s="319"/>
      <c r="G28" s="319"/>
      <c r="H28" s="319"/>
      <c r="I28" s="319"/>
      <c r="J28" s="320"/>
      <c r="L28" s="320"/>
    </row>
    <row r="29" spans="1:20" x14ac:dyDescent="0.2">
      <c r="B29" s="318"/>
      <c r="C29" s="319"/>
      <c r="D29" s="319"/>
      <c r="E29" s="319"/>
      <c r="F29" s="319"/>
      <c r="G29" s="319"/>
      <c r="H29" s="319"/>
      <c r="I29" s="319"/>
      <c r="J29" s="320"/>
      <c r="K29" s="320"/>
      <c r="L29" s="320"/>
    </row>
    <row r="30" spans="1:20" x14ac:dyDescent="0.2">
      <c r="B30" s="318"/>
      <c r="C30" s="319"/>
      <c r="D30" s="319"/>
      <c r="E30" s="319"/>
      <c r="F30" s="319"/>
      <c r="G30" s="319"/>
      <c r="H30" s="319"/>
      <c r="I30" s="319"/>
      <c r="J30" s="320"/>
      <c r="K30" s="320"/>
      <c r="L30" s="320"/>
    </row>
    <row r="31" spans="1:20" x14ac:dyDescent="0.2">
      <c r="B31" s="318"/>
      <c r="C31" s="319"/>
      <c r="D31" s="319"/>
      <c r="E31" s="319"/>
      <c r="F31" s="319"/>
      <c r="G31" s="319"/>
      <c r="H31" s="319"/>
      <c r="I31" s="319"/>
      <c r="J31" s="320"/>
      <c r="L31" s="320"/>
    </row>
    <row r="32" spans="1:20" x14ac:dyDescent="0.2">
      <c r="B32" s="321"/>
      <c r="C32" s="319"/>
      <c r="D32" s="319"/>
      <c r="E32" s="319"/>
      <c r="F32" s="319"/>
      <c r="G32" s="319"/>
      <c r="H32" s="319"/>
      <c r="I32" s="319"/>
      <c r="J32" s="320"/>
      <c r="L32" s="320"/>
    </row>
    <row r="33" spans="2:12" x14ac:dyDescent="0.2">
      <c r="C33" s="320"/>
      <c r="D33" s="320"/>
      <c r="E33" s="320"/>
      <c r="F33" s="320"/>
      <c r="G33" s="320"/>
      <c r="H33" s="320"/>
      <c r="I33" s="320"/>
      <c r="J33" s="320"/>
    </row>
    <row r="34" spans="2:12" x14ac:dyDescent="0.2">
      <c r="B34" s="318"/>
      <c r="C34" s="319"/>
      <c r="D34" s="319"/>
      <c r="E34" s="319"/>
      <c r="F34" s="319"/>
      <c r="G34" s="319"/>
      <c r="H34" s="319"/>
      <c r="I34" s="319"/>
      <c r="J34" s="320"/>
      <c r="L34" s="320"/>
    </row>
    <row r="35" spans="2:12" x14ac:dyDescent="0.2">
      <c r="B35" s="318"/>
      <c r="C35" s="319"/>
      <c r="D35" s="319"/>
      <c r="E35" s="319"/>
      <c r="F35" s="319"/>
      <c r="G35" s="319"/>
      <c r="H35" s="319"/>
      <c r="I35" s="319"/>
      <c r="J35" s="320"/>
      <c r="L35" s="320"/>
    </row>
    <row r="36" spans="2:12" x14ac:dyDescent="0.2">
      <c r="B36" s="318"/>
      <c r="C36" s="319"/>
      <c r="D36" s="319"/>
      <c r="E36" s="319"/>
      <c r="F36" s="319"/>
      <c r="G36" s="319"/>
      <c r="H36" s="319"/>
      <c r="I36" s="319"/>
      <c r="J36" s="320"/>
      <c r="L36" s="320"/>
    </row>
    <row r="37" spans="2:12" x14ac:dyDescent="0.2">
      <c r="B37" s="318"/>
      <c r="C37" s="319"/>
      <c r="D37" s="319"/>
      <c r="E37" s="319"/>
      <c r="F37" s="319"/>
      <c r="G37" s="319"/>
      <c r="H37" s="319"/>
      <c r="I37" s="319"/>
      <c r="J37" s="320"/>
      <c r="L37" s="320"/>
    </row>
    <row r="38" spans="2:12" x14ac:dyDescent="0.2">
      <c r="B38" s="321"/>
      <c r="C38" s="319"/>
      <c r="D38" s="319"/>
      <c r="E38" s="319"/>
      <c r="F38" s="319"/>
      <c r="G38" s="319"/>
      <c r="H38" s="319"/>
      <c r="I38" s="319"/>
      <c r="L38" s="320"/>
    </row>
    <row r="40" spans="2:12" x14ac:dyDescent="0.2">
      <c r="B40" s="318"/>
      <c r="C40" s="319"/>
      <c r="D40" s="319"/>
      <c r="E40" s="319"/>
      <c r="F40" s="319"/>
      <c r="G40" s="319"/>
      <c r="H40" s="319"/>
      <c r="I40" s="319"/>
      <c r="L40" s="320"/>
    </row>
    <row r="41" spans="2:12" x14ac:dyDescent="0.2">
      <c r="B41" s="318"/>
      <c r="C41" s="319"/>
      <c r="D41" s="319"/>
      <c r="E41" s="319"/>
      <c r="F41" s="319"/>
      <c r="G41" s="319"/>
      <c r="H41" s="319"/>
      <c r="I41" s="319"/>
      <c r="L41" s="320"/>
    </row>
    <row r="42" spans="2:12" x14ac:dyDescent="0.2">
      <c r="B42" s="318"/>
      <c r="C42" s="319"/>
      <c r="D42" s="319"/>
      <c r="E42" s="319"/>
      <c r="F42" s="319"/>
      <c r="G42" s="319"/>
      <c r="H42" s="319"/>
      <c r="I42" s="319"/>
      <c r="L42" s="320"/>
    </row>
    <row r="43" spans="2:12" x14ac:dyDescent="0.2">
      <c r="B43" s="321"/>
      <c r="C43" s="319"/>
      <c r="D43" s="319"/>
      <c r="E43" s="319"/>
      <c r="F43" s="319"/>
      <c r="G43" s="319"/>
      <c r="H43" s="319"/>
      <c r="I43" s="319"/>
      <c r="L43" s="320"/>
    </row>
    <row r="44" spans="2:12" x14ac:dyDescent="0.2">
      <c r="C44" s="319"/>
      <c r="D44" s="319"/>
      <c r="E44" s="319"/>
      <c r="F44" s="319"/>
      <c r="G44" s="319"/>
      <c r="H44" s="319"/>
      <c r="I44" s="319"/>
      <c r="L44" s="320"/>
    </row>
  </sheetData>
  <mergeCells count="26">
    <mergeCell ref="A1:T1"/>
    <mergeCell ref="A2:T2"/>
    <mergeCell ref="B4:E4"/>
    <mergeCell ref="G4:J4"/>
    <mergeCell ref="L4:O4"/>
    <mergeCell ref="Q4:T4"/>
    <mergeCell ref="A26:T26"/>
    <mergeCell ref="B15:E15"/>
    <mergeCell ref="G15:J15"/>
    <mergeCell ref="L15:O15"/>
    <mergeCell ref="Q15:T15"/>
    <mergeCell ref="B17:E17"/>
    <mergeCell ref="G17:J17"/>
    <mergeCell ref="L17:O17"/>
    <mergeCell ref="Q17:T17"/>
    <mergeCell ref="A25:T25"/>
    <mergeCell ref="A14:T14"/>
    <mergeCell ref="A3:T3"/>
    <mergeCell ref="B6:C6"/>
    <mergeCell ref="D6:E6"/>
    <mergeCell ref="G6:H6"/>
    <mergeCell ref="I6:J6"/>
    <mergeCell ref="L6:M6"/>
    <mergeCell ref="N6:O6"/>
    <mergeCell ref="Q6:R6"/>
    <mergeCell ref="S6:T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Q25"/>
  <sheetViews>
    <sheetView rightToLeft="1" zoomScale="40" zoomScaleNormal="40" workbookViewId="0">
      <selection activeCell="G25" sqref="G25"/>
    </sheetView>
  </sheetViews>
  <sheetFormatPr defaultRowHeight="14.25" x14ac:dyDescent="0.2"/>
  <cols>
    <col min="1" max="1" width="12.875" customWidth="1"/>
    <col min="2" max="2" width="10.75" bestFit="1" customWidth="1"/>
    <col min="3" max="3" width="10.375" bestFit="1" customWidth="1"/>
    <col min="4" max="4" width="9.125" bestFit="1" customWidth="1"/>
    <col min="5" max="5" width="2" customWidth="1"/>
    <col min="6" max="8" width="11" bestFit="1" customWidth="1"/>
    <col min="9" max="9" width="9.625" bestFit="1" customWidth="1"/>
    <col min="10" max="10" width="2" customWidth="1"/>
    <col min="11" max="13" width="9.125" bestFit="1" customWidth="1"/>
    <col min="14" max="14" width="2" customWidth="1"/>
    <col min="15" max="15" width="9.125" bestFit="1" customWidth="1"/>
    <col min="16" max="16" width="15.25" bestFit="1" customWidth="1"/>
    <col min="17" max="17" width="9.125" bestFit="1" customWidth="1"/>
  </cols>
  <sheetData>
    <row r="1" spans="1:17" ht="16.5" x14ac:dyDescent="0.25">
      <c r="A1" s="322" t="s">
        <v>378</v>
      </c>
      <c r="B1" s="322"/>
      <c r="C1" s="322"/>
      <c r="D1" s="322"/>
      <c r="E1" s="322"/>
      <c r="F1" s="322"/>
      <c r="G1" s="322"/>
      <c r="H1" s="322"/>
      <c r="I1" s="322"/>
      <c r="J1" s="322"/>
      <c r="K1" s="322"/>
      <c r="L1" s="322"/>
      <c r="M1" s="322"/>
      <c r="N1" s="322"/>
      <c r="O1" s="322"/>
      <c r="P1" s="322"/>
      <c r="Q1" s="322"/>
    </row>
    <row r="2" spans="1:17" ht="15" x14ac:dyDescent="0.25">
      <c r="A2" s="29"/>
      <c r="B2" s="324" t="s">
        <v>31</v>
      </c>
      <c r="C2" s="324"/>
      <c r="D2" s="324"/>
      <c r="E2" s="324"/>
      <c r="F2" s="324"/>
      <c r="G2" s="324"/>
      <c r="H2" s="324"/>
      <c r="I2" s="324"/>
      <c r="J2" s="2"/>
      <c r="K2" s="324" t="s">
        <v>32</v>
      </c>
      <c r="L2" s="324"/>
      <c r="M2" s="324"/>
      <c r="N2" s="29"/>
      <c r="O2" s="324" t="s">
        <v>33</v>
      </c>
      <c r="P2" s="324"/>
      <c r="Q2" s="324"/>
    </row>
    <row r="3" spans="1:17" ht="51.75" customHeight="1" x14ac:dyDescent="0.25">
      <c r="A3" s="29" t="s">
        <v>34</v>
      </c>
      <c r="B3" s="3" t="s">
        <v>35</v>
      </c>
      <c r="C3" s="3" t="s">
        <v>36</v>
      </c>
      <c r="D3" s="3" t="s">
        <v>37</v>
      </c>
      <c r="E3" s="4"/>
      <c r="F3" s="3" t="s">
        <v>38</v>
      </c>
      <c r="G3" s="3" t="s">
        <v>39</v>
      </c>
      <c r="H3" s="3" t="s">
        <v>40</v>
      </c>
      <c r="I3" s="3" t="s">
        <v>41</v>
      </c>
      <c r="J3" s="4"/>
      <c r="K3" s="3" t="s">
        <v>42</v>
      </c>
      <c r="L3" s="3" t="s">
        <v>43</v>
      </c>
      <c r="M3" s="3" t="s">
        <v>44</v>
      </c>
      <c r="N3" s="4"/>
      <c r="O3" s="3" t="s">
        <v>45</v>
      </c>
      <c r="P3" s="3" t="s">
        <v>46</v>
      </c>
      <c r="Q3" s="3" t="s">
        <v>47</v>
      </c>
    </row>
    <row r="4" spans="1:17" ht="15" x14ac:dyDescent="0.25">
      <c r="A4" s="29"/>
      <c r="B4" s="325" t="s">
        <v>48</v>
      </c>
      <c r="C4" s="325"/>
      <c r="D4" s="5"/>
      <c r="E4" s="29"/>
      <c r="F4" s="326" t="s">
        <v>49</v>
      </c>
      <c r="G4" s="326"/>
      <c r="H4" s="326"/>
      <c r="I4" s="326"/>
      <c r="J4" s="29"/>
      <c r="K4" s="326" t="s">
        <v>48</v>
      </c>
      <c r="L4" s="326"/>
      <c r="M4" s="326"/>
      <c r="N4" s="29"/>
      <c r="O4" s="326" t="s">
        <v>49</v>
      </c>
      <c r="P4" s="326"/>
      <c r="Q4" s="29" t="s">
        <v>48</v>
      </c>
    </row>
    <row r="5" spans="1:17" ht="15" x14ac:dyDescent="0.25">
      <c r="A5" s="6" t="s">
        <v>50</v>
      </c>
      <c r="B5" s="7">
        <v>29.197123702314247</v>
      </c>
      <c r="C5" s="7">
        <v>27.190742095967842</v>
      </c>
      <c r="D5" s="8">
        <v>199</v>
      </c>
      <c r="E5" s="9"/>
      <c r="F5" s="8">
        <v>731497</v>
      </c>
      <c r="G5" s="8">
        <v>426203</v>
      </c>
      <c r="H5" s="8">
        <v>567824</v>
      </c>
      <c r="I5" s="8">
        <v>54502</v>
      </c>
      <c r="J5" s="9"/>
      <c r="K5" s="7">
        <v>1</v>
      </c>
      <c r="L5" s="7">
        <v>25.48</v>
      </c>
      <c r="M5" s="9">
        <v>74.510000000000005</v>
      </c>
      <c r="N5" s="9"/>
      <c r="O5" s="10">
        <v>2081</v>
      </c>
      <c r="P5" s="10">
        <v>2060.19</v>
      </c>
      <c r="Q5" s="11">
        <v>29.614344670556424</v>
      </c>
    </row>
    <row r="6" spans="1:17" ht="15" x14ac:dyDescent="0.25">
      <c r="A6" s="6" t="s">
        <v>51</v>
      </c>
      <c r="B6" s="7">
        <v>27.402301493170576</v>
      </c>
      <c r="C6" s="7">
        <v>26.436143706207311</v>
      </c>
      <c r="D6" s="8">
        <v>232</v>
      </c>
      <c r="E6" s="9"/>
      <c r="F6" s="8">
        <v>686530</v>
      </c>
      <c r="G6" s="8">
        <v>414375</v>
      </c>
      <c r="H6" s="8">
        <v>554595</v>
      </c>
      <c r="I6" s="8">
        <v>52430</v>
      </c>
      <c r="J6" s="9"/>
      <c r="K6" s="7">
        <v>4</v>
      </c>
      <c r="L6" s="7">
        <v>21.12</v>
      </c>
      <c r="M6" s="9">
        <v>78.84</v>
      </c>
      <c r="N6" s="9"/>
      <c r="O6" s="10">
        <v>2431</v>
      </c>
      <c r="P6" s="10">
        <v>2333.7600000000002</v>
      </c>
      <c r="Q6" s="11">
        <v>33.029891304347828</v>
      </c>
    </row>
    <row r="7" spans="1:17" ht="15" x14ac:dyDescent="0.25">
      <c r="A7" s="6" t="s">
        <v>52</v>
      </c>
      <c r="B7" s="7">
        <v>17.889707861921586</v>
      </c>
      <c r="C7" s="7">
        <v>21.015896902516516</v>
      </c>
      <c r="D7" s="8">
        <v>209</v>
      </c>
      <c r="E7" s="9"/>
      <c r="F7" s="8">
        <v>448204</v>
      </c>
      <c r="G7" s="8">
        <v>329415</v>
      </c>
      <c r="H7" s="8">
        <v>358553</v>
      </c>
      <c r="I7" s="8">
        <v>28703</v>
      </c>
      <c r="J7" s="9"/>
      <c r="K7" s="7">
        <v>41.4</v>
      </c>
      <c r="L7" s="7">
        <v>4.95</v>
      </c>
      <c r="M7" s="9">
        <v>53.65</v>
      </c>
      <c r="N7" s="9"/>
      <c r="O7" s="10">
        <v>1390</v>
      </c>
      <c r="P7" s="10">
        <v>814.54</v>
      </c>
      <c r="Q7" s="11">
        <v>28.309572301425661</v>
      </c>
    </row>
    <row r="8" spans="1:17" ht="15" x14ac:dyDescent="0.25">
      <c r="A8" s="6" t="s">
        <v>53</v>
      </c>
      <c r="B8" s="7">
        <v>15.795010205065232</v>
      </c>
      <c r="C8" s="7">
        <v>16.775013121577935</v>
      </c>
      <c r="D8" s="8">
        <v>193</v>
      </c>
      <c r="E8" s="9"/>
      <c r="F8" s="8">
        <v>395724</v>
      </c>
      <c r="G8" s="8">
        <v>262941</v>
      </c>
      <c r="H8" s="8">
        <v>297597</v>
      </c>
      <c r="I8" s="8">
        <v>29238</v>
      </c>
      <c r="J8" s="9"/>
      <c r="K8" s="7">
        <v>0</v>
      </c>
      <c r="L8" s="7">
        <v>27.67</v>
      </c>
      <c r="M8" s="9">
        <v>72.33</v>
      </c>
      <c r="N8" s="9"/>
      <c r="O8" s="10">
        <v>1047</v>
      </c>
      <c r="P8" s="10">
        <v>1047</v>
      </c>
      <c r="Q8" s="11">
        <v>24.976145038167939</v>
      </c>
    </row>
    <row r="9" spans="1:17" ht="15" x14ac:dyDescent="0.25">
      <c r="A9" s="6" t="s">
        <v>54</v>
      </c>
      <c r="B9" s="7">
        <v>8.8447091820840296</v>
      </c>
      <c r="C9" s="7">
        <v>7.6072296242006869</v>
      </c>
      <c r="D9" s="8">
        <v>132</v>
      </c>
      <c r="E9" s="9"/>
      <c r="F9" s="8">
        <v>221593</v>
      </c>
      <c r="G9" s="8">
        <v>119240</v>
      </c>
      <c r="H9" s="8">
        <v>191125</v>
      </c>
      <c r="I9" s="8">
        <v>12646</v>
      </c>
      <c r="J9" s="9"/>
      <c r="K9" s="7">
        <v>48.36</v>
      </c>
      <c r="L9" s="7">
        <v>5.47</v>
      </c>
      <c r="M9" s="9">
        <v>46.17</v>
      </c>
      <c r="N9" s="9"/>
      <c r="O9" s="10">
        <v>798</v>
      </c>
      <c r="P9" s="10">
        <v>412.0872</v>
      </c>
      <c r="Q9" s="11">
        <v>36.740331491712709</v>
      </c>
    </row>
    <row r="10" spans="1:17" ht="15" x14ac:dyDescent="0.25">
      <c r="A10" s="6" t="s">
        <v>55</v>
      </c>
      <c r="B10" s="7">
        <v>0.87114755544432798</v>
      </c>
      <c r="C10" s="7">
        <v>0.97497454952970608</v>
      </c>
      <c r="D10" s="8">
        <v>24</v>
      </c>
      <c r="E10" s="9"/>
      <c r="F10" s="8">
        <v>21825.5</v>
      </c>
      <c r="G10" s="8">
        <v>15282.3</v>
      </c>
      <c r="H10" s="8">
        <v>16479.099999999999</v>
      </c>
      <c r="I10" s="8">
        <v>1367.8</v>
      </c>
      <c r="J10" s="9"/>
      <c r="K10" s="7">
        <v>86.66</v>
      </c>
      <c r="L10" s="7">
        <v>0</v>
      </c>
      <c r="M10" s="9">
        <v>13.34</v>
      </c>
      <c r="N10" s="9"/>
      <c r="O10" s="10">
        <v>35.5</v>
      </c>
      <c r="P10" s="10">
        <v>4.7357000000000014</v>
      </c>
      <c r="Q10" s="11">
        <v>26.374442793462112</v>
      </c>
    </row>
    <row r="11" spans="1:17" s="18" customFormat="1" ht="15" x14ac:dyDescent="0.25">
      <c r="A11" s="6" t="s">
        <v>56</v>
      </c>
      <c r="B11" s="12">
        <v>100</v>
      </c>
      <c r="C11" s="12">
        <v>100</v>
      </c>
      <c r="D11" s="13">
        <f>SUM(D5:D10)</f>
        <v>989</v>
      </c>
      <c r="E11" s="14"/>
      <c r="F11" s="12">
        <v>2505373.5</v>
      </c>
      <c r="G11" s="12">
        <v>1567456.3</v>
      </c>
      <c r="H11" s="12">
        <v>1986173.1</v>
      </c>
      <c r="I11" s="12">
        <v>178886.8</v>
      </c>
      <c r="J11" s="14"/>
      <c r="K11" s="15"/>
      <c r="L11" s="15"/>
      <c r="M11" s="14"/>
      <c r="N11" s="14"/>
      <c r="O11" s="12">
        <v>7782.5</v>
      </c>
      <c r="P11" s="16">
        <v>6672.3129000000008</v>
      </c>
      <c r="Q11" s="17">
        <v>30.5938212549556</v>
      </c>
    </row>
    <row r="12" spans="1:17" ht="15" x14ac:dyDescent="0.25">
      <c r="A12" s="30" t="s">
        <v>57</v>
      </c>
      <c r="B12" s="29"/>
      <c r="C12" s="29"/>
      <c r="D12" s="29"/>
      <c r="E12" s="29"/>
      <c r="F12" s="29"/>
      <c r="G12" s="29"/>
      <c r="H12" s="29"/>
      <c r="I12" s="29"/>
      <c r="J12" s="29"/>
      <c r="K12" s="29"/>
      <c r="L12" s="29"/>
      <c r="M12" s="29"/>
      <c r="N12" s="29"/>
      <c r="O12" s="29"/>
      <c r="P12" s="29"/>
      <c r="Q12" s="29"/>
    </row>
    <row r="13" spans="1:17" ht="15" x14ac:dyDescent="0.25">
      <c r="A13" s="30" t="s">
        <v>58</v>
      </c>
      <c r="B13" s="29"/>
      <c r="C13" s="29"/>
      <c r="D13" s="29"/>
      <c r="E13" s="29"/>
      <c r="F13" s="29"/>
      <c r="G13" s="29"/>
      <c r="H13" s="29"/>
      <c r="I13" s="29"/>
      <c r="J13" s="29"/>
      <c r="K13" s="29"/>
      <c r="L13" s="29"/>
      <c r="M13" s="29"/>
      <c r="N13" s="29"/>
      <c r="O13" s="29"/>
      <c r="P13" s="29"/>
      <c r="Q13" s="29"/>
    </row>
    <row r="14" spans="1:17" ht="15" x14ac:dyDescent="0.25">
      <c r="A14" s="30" t="s">
        <v>59</v>
      </c>
      <c r="B14" s="29"/>
      <c r="C14" s="29"/>
      <c r="D14" s="29"/>
      <c r="E14" s="29"/>
      <c r="F14" s="29"/>
      <c r="G14" s="29"/>
      <c r="H14" s="29"/>
      <c r="I14" s="29"/>
      <c r="J14" s="29"/>
      <c r="K14" s="29"/>
      <c r="L14" s="29"/>
      <c r="M14" s="29"/>
      <c r="N14" s="29"/>
      <c r="O14" s="29"/>
      <c r="P14" s="29"/>
      <c r="Q14" s="29"/>
    </row>
    <row r="15" spans="1:17" ht="15" x14ac:dyDescent="0.25">
      <c r="A15" s="30" t="s">
        <v>60</v>
      </c>
      <c r="B15" s="29"/>
      <c r="C15" s="29"/>
      <c r="D15" s="29"/>
      <c r="E15" s="29"/>
      <c r="F15" s="29"/>
      <c r="G15" s="29"/>
      <c r="H15" s="29"/>
      <c r="I15" s="29"/>
      <c r="J15" s="29"/>
      <c r="K15" s="29"/>
      <c r="L15" s="29"/>
      <c r="M15" s="29"/>
      <c r="N15" s="29"/>
      <c r="O15" s="29"/>
      <c r="P15" s="29"/>
      <c r="Q15" s="29"/>
    </row>
    <row r="16" spans="1:17" ht="15" x14ac:dyDescent="0.25">
      <c r="A16" s="30" t="s">
        <v>61</v>
      </c>
      <c r="B16" s="29"/>
      <c r="C16" s="29"/>
      <c r="D16" s="29"/>
      <c r="E16" s="29"/>
      <c r="F16" s="29"/>
      <c r="G16" s="29"/>
      <c r="H16" s="29"/>
      <c r="I16" s="29"/>
      <c r="J16" s="29"/>
      <c r="K16" s="29"/>
      <c r="L16" s="29"/>
      <c r="M16" s="29"/>
      <c r="N16" s="29"/>
      <c r="O16" s="29"/>
      <c r="P16" s="29"/>
      <c r="Q16" s="29"/>
    </row>
    <row r="17" spans="1:17" ht="15" x14ac:dyDescent="0.25">
      <c r="A17" s="30" t="s">
        <v>377</v>
      </c>
      <c r="B17" s="29"/>
      <c r="C17" s="29"/>
      <c r="D17" s="29"/>
      <c r="E17" s="29"/>
      <c r="F17" s="29"/>
      <c r="G17" s="29"/>
      <c r="H17" s="29"/>
      <c r="I17" s="29"/>
      <c r="J17" s="29"/>
      <c r="K17" s="29"/>
      <c r="L17" s="29"/>
      <c r="M17" s="29"/>
      <c r="N17" s="29"/>
      <c r="O17" s="29"/>
      <c r="P17" s="29"/>
      <c r="Q17" s="29"/>
    </row>
    <row r="25" spans="1:17" x14ac:dyDescent="0.2">
      <c r="H25" s="19"/>
    </row>
  </sheetData>
  <mergeCells count="8">
    <mergeCell ref="A1:Q1"/>
    <mergeCell ref="B2:I2"/>
    <mergeCell ref="K2:M2"/>
    <mergeCell ref="O2:Q2"/>
    <mergeCell ref="B4:C4"/>
    <mergeCell ref="F4:I4"/>
    <mergeCell ref="K4:M4"/>
    <mergeCell ref="O4:P4"/>
  </mergeCells>
  <pageMargins left="0.7" right="0.7" top="0.75" bottom="0.75" header="0.3" footer="0.3"/>
  <pageSetup paperSize="9" orientation="portrait" horizontalDpi="204" verticalDpi="1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K56"/>
  <sheetViews>
    <sheetView rightToLeft="1" zoomScale="40" zoomScaleNormal="40" workbookViewId="0">
      <selection activeCell="G25" sqref="G25"/>
    </sheetView>
  </sheetViews>
  <sheetFormatPr defaultRowHeight="14.25" x14ac:dyDescent="0.2"/>
  <cols>
    <col min="1" max="1" width="37.5" bestFit="1" customWidth="1"/>
    <col min="2" max="2" width="8.625" bestFit="1" customWidth="1"/>
    <col min="3" max="4" width="8.75" bestFit="1" customWidth="1"/>
    <col min="6" max="7" width="11.625" customWidth="1"/>
    <col min="9" max="11" width="4.125" bestFit="1" customWidth="1"/>
  </cols>
  <sheetData>
    <row r="1" spans="1:11" ht="16.5" x14ac:dyDescent="0.25">
      <c r="A1" s="327" t="s">
        <v>62</v>
      </c>
      <c r="B1" s="327"/>
      <c r="C1" s="327"/>
      <c r="D1" s="327"/>
      <c r="E1" s="327"/>
      <c r="F1" s="327"/>
      <c r="G1" s="327"/>
      <c r="H1" s="327"/>
      <c r="I1" s="327"/>
      <c r="J1" s="327"/>
      <c r="K1" s="327"/>
    </row>
    <row r="2" spans="1:11" ht="15" x14ac:dyDescent="0.25">
      <c r="A2" s="328" t="s">
        <v>63</v>
      </c>
      <c r="B2" s="328"/>
      <c r="C2" s="328"/>
      <c r="D2" s="328"/>
      <c r="E2" s="328"/>
      <c r="F2" s="328"/>
      <c r="G2" s="328"/>
      <c r="H2" s="328"/>
      <c r="I2" s="328"/>
      <c r="J2" s="328"/>
      <c r="K2" s="328"/>
    </row>
    <row r="3" spans="1:11" ht="15" x14ac:dyDescent="0.25">
      <c r="A3" s="20"/>
      <c r="B3" s="329" t="s">
        <v>64</v>
      </c>
      <c r="C3" s="329"/>
      <c r="D3" s="329"/>
      <c r="E3" s="21"/>
      <c r="F3" s="330" t="s">
        <v>65</v>
      </c>
      <c r="G3" s="330" t="s">
        <v>66</v>
      </c>
      <c r="H3" s="22"/>
      <c r="I3" s="332" t="s">
        <v>67</v>
      </c>
      <c r="J3" s="332"/>
      <c r="K3" s="332"/>
    </row>
    <row r="4" spans="1:11" ht="15" x14ac:dyDescent="0.25">
      <c r="A4" s="20"/>
      <c r="B4" s="23">
        <v>2021</v>
      </c>
      <c r="C4" s="23">
        <v>2022</v>
      </c>
      <c r="D4" s="23">
        <v>2023</v>
      </c>
      <c r="E4" s="24"/>
      <c r="F4" s="331"/>
      <c r="G4" s="331"/>
      <c r="H4" s="24"/>
      <c r="I4" s="23">
        <v>2021</v>
      </c>
      <c r="J4" s="23">
        <v>2022</v>
      </c>
      <c r="K4" s="23">
        <v>2023</v>
      </c>
    </row>
    <row r="5" spans="1:11" ht="15" x14ac:dyDescent="0.25">
      <c r="A5" s="20"/>
      <c r="B5" s="326" t="s">
        <v>49</v>
      </c>
      <c r="C5" s="326"/>
      <c r="D5" s="326"/>
      <c r="E5" s="20"/>
      <c r="F5" s="325" t="s">
        <v>48</v>
      </c>
      <c r="G5" s="325"/>
      <c r="H5" s="20"/>
      <c r="I5" s="326" t="s">
        <v>48</v>
      </c>
      <c r="J5" s="326"/>
      <c r="K5" s="326"/>
    </row>
    <row r="6" spans="1:11" s="18" customFormat="1" ht="15" x14ac:dyDescent="0.25">
      <c r="A6" s="25" t="s">
        <v>68</v>
      </c>
      <c r="B6" s="25"/>
      <c r="C6" s="25"/>
      <c r="D6" s="25"/>
      <c r="E6" s="25"/>
      <c r="F6" s="25"/>
      <c r="G6" s="25"/>
      <c r="H6" s="25"/>
      <c r="I6" s="25"/>
      <c r="J6" s="25"/>
      <c r="K6" s="25"/>
    </row>
    <row r="7" spans="1:11" ht="15" x14ac:dyDescent="0.25">
      <c r="A7" s="20" t="s">
        <v>69</v>
      </c>
      <c r="B7" s="26">
        <v>602506</v>
      </c>
      <c r="C7" s="26">
        <v>539869.1</v>
      </c>
      <c r="D7" s="26">
        <v>424894.1</v>
      </c>
      <c r="E7" s="26"/>
      <c r="F7" s="26">
        <v>-10.396062445851161</v>
      </c>
      <c r="G7" s="26">
        <v>-21.296829175813169</v>
      </c>
      <c r="H7" s="26"/>
      <c r="I7" s="26">
        <v>27.141120257164619</v>
      </c>
      <c r="J7" s="26">
        <v>22.641458711761047</v>
      </c>
      <c r="K7" s="26">
        <v>16.95931165552761</v>
      </c>
    </row>
    <row r="8" spans="1:11" ht="15" x14ac:dyDescent="0.25">
      <c r="A8" s="20" t="s">
        <v>70</v>
      </c>
      <c r="B8" s="26"/>
      <c r="C8" s="26"/>
      <c r="D8" s="26"/>
      <c r="E8" s="26"/>
      <c r="F8" s="26"/>
      <c r="G8" s="26"/>
      <c r="H8" s="26"/>
      <c r="I8" s="26"/>
      <c r="J8" s="26"/>
      <c r="K8" s="26"/>
    </row>
    <row r="9" spans="1:11" ht="15" x14ac:dyDescent="0.25">
      <c r="A9" s="20" t="s">
        <v>71</v>
      </c>
      <c r="B9" s="26">
        <v>577795.5</v>
      </c>
      <c r="C9" s="26">
        <v>505304.071</v>
      </c>
      <c r="D9" s="26">
        <v>388354.554</v>
      </c>
      <c r="E9" s="26"/>
      <c r="F9" s="26">
        <v>-12.546208649946223</v>
      </c>
      <c r="G9" s="26">
        <v>-23.144384482902769</v>
      </c>
      <c r="H9" s="26"/>
      <c r="I9" s="26">
        <v>26.027985031764928</v>
      </c>
      <c r="J9" s="26">
        <v>21.191843097579159</v>
      </c>
      <c r="K9" s="26">
        <v>15.500864601625267</v>
      </c>
    </row>
    <row r="10" spans="1:11" ht="15" x14ac:dyDescent="0.25">
      <c r="A10" s="20" t="s">
        <v>72</v>
      </c>
      <c r="B10" s="26">
        <v>24710.5</v>
      </c>
      <c r="C10" s="26">
        <v>35532.040999999997</v>
      </c>
      <c r="D10" s="26">
        <v>38178.934000000001</v>
      </c>
      <c r="E10" s="26"/>
      <c r="F10" s="26">
        <v>43.793290301693609</v>
      </c>
      <c r="G10" s="26">
        <v>7.4493131424676839</v>
      </c>
      <c r="H10" s="26"/>
      <c r="I10" s="26">
        <v>1.1131352253996913</v>
      </c>
      <c r="J10" s="26">
        <v>1.4901709307795177</v>
      </c>
      <c r="K10" s="26">
        <v>1.5238819281835623</v>
      </c>
    </row>
    <row r="11" spans="1:11" ht="15" x14ac:dyDescent="0.25">
      <c r="A11" s="20" t="s">
        <v>73</v>
      </c>
      <c r="B11" s="26">
        <v>232797.7</v>
      </c>
      <c r="C11" s="26">
        <v>267341.09999999998</v>
      </c>
      <c r="D11" s="26">
        <v>397592.8</v>
      </c>
      <c r="E11" s="26"/>
      <c r="F11" s="26">
        <v>14.838376839633716</v>
      </c>
      <c r="G11" s="26">
        <v>48.721165582097179</v>
      </c>
      <c r="H11" s="26"/>
      <c r="I11" s="26">
        <v>10.486850539731277</v>
      </c>
      <c r="J11" s="26">
        <v>11.211963191830723</v>
      </c>
      <c r="K11" s="26">
        <v>15.869601877724019</v>
      </c>
    </row>
    <row r="12" spans="1:11" ht="15" x14ac:dyDescent="0.25">
      <c r="A12" s="20" t="s">
        <v>70</v>
      </c>
      <c r="B12" s="26"/>
      <c r="C12" s="26"/>
      <c r="D12" s="26"/>
      <c r="E12" s="26"/>
      <c r="F12" s="26"/>
      <c r="G12" s="26"/>
      <c r="H12" s="26"/>
      <c r="I12" s="26"/>
      <c r="J12" s="26"/>
      <c r="K12" s="26"/>
    </row>
    <row r="13" spans="1:11" ht="15" x14ac:dyDescent="0.25">
      <c r="A13" s="20" t="s">
        <v>74</v>
      </c>
      <c r="B13" s="26">
        <v>51621.9</v>
      </c>
      <c r="C13" s="26">
        <v>64063.1</v>
      </c>
      <c r="D13" s="26">
        <v>60786.1</v>
      </c>
      <c r="E13" s="26"/>
      <c r="F13" s="26">
        <v>24.100623959985978</v>
      </c>
      <c r="G13" s="26">
        <v>-5.1152691643083115</v>
      </c>
      <c r="H13" s="26"/>
      <c r="I13" s="26">
        <v>2.3254145117282259</v>
      </c>
      <c r="J13" s="26">
        <v>2.6867291230363413</v>
      </c>
      <c r="K13" s="26">
        <v>2.4262290632514474</v>
      </c>
    </row>
    <row r="14" spans="1:11" ht="15" x14ac:dyDescent="0.25">
      <c r="A14" s="20" t="s">
        <v>75</v>
      </c>
      <c r="B14" s="26">
        <v>202758.8</v>
      </c>
      <c r="C14" s="26">
        <v>213954.4</v>
      </c>
      <c r="D14" s="26">
        <v>338034.8</v>
      </c>
      <c r="E14" s="26"/>
      <c r="F14" s="26">
        <v>5.521634572704115</v>
      </c>
      <c r="G14" s="26">
        <v>57.993852895757229</v>
      </c>
      <c r="H14" s="26"/>
      <c r="I14" s="26">
        <v>9.133686592330017</v>
      </c>
      <c r="J14" s="26">
        <v>8.9729894039121838</v>
      </c>
      <c r="K14" s="26">
        <v>13.492391453809184</v>
      </c>
    </row>
    <row r="15" spans="1:11" ht="15" x14ac:dyDescent="0.25">
      <c r="A15" s="20" t="s">
        <v>76</v>
      </c>
      <c r="B15" s="26">
        <v>7084</v>
      </c>
      <c r="C15" s="26">
        <v>5116</v>
      </c>
      <c r="D15" s="26">
        <v>8790</v>
      </c>
      <c r="E15" s="26"/>
      <c r="F15" s="26">
        <v>-27.780914737436479</v>
      </c>
      <c r="G15" s="26">
        <v>71.813917122752159</v>
      </c>
      <c r="H15" s="26"/>
      <c r="I15" s="26">
        <v>0.31911332982867252</v>
      </c>
      <c r="J15" s="26">
        <v>0.21455886763915455</v>
      </c>
      <c r="K15" s="26">
        <v>0.35084589184007892</v>
      </c>
    </row>
    <row r="16" spans="1:11" ht="15" x14ac:dyDescent="0.25">
      <c r="A16" s="20"/>
      <c r="B16" s="26"/>
      <c r="C16" s="26"/>
      <c r="D16" s="26"/>
      <c r="E16" s="26"/>
      <c r="F16" s="26"/>
      <c r="G16" s="26"/>
      <c r="H16" s="26"/>
      <c r="I16" s="26"/>
      <c r="J16" s="26"/>
      <c r="K16" s="26"/>
    </row>
    <row r="17" spans="1:11" s="18" customFormat="1" ht="15" x14ac:dyDescent="0.25">
      <c r="A17" s="25" t="s">
        <v>77</v>
      </c>
      <c r="B17" s="27">
        <v>1309284.3</v>
      </c>
      <c r="C17" s="27">
        <v>1470048.1</v>
      </c>
      <c r="D17" s="27">
        <v>1567456.3</v>
      </c>
      <c r="E17" s="27"/>
      <c r="F17" s="27">
        <v>12.278754125440905</v>
      </c>
      <c r="G17" s="27">
        <v>6.6261913470722522</v>
      </c>
      <c r="H17" s="27"/>
      <c r="I17" s="27">
        <v>58.979400432722009</v>
      </c>
      <c r="J17" s="27">
        <v>61.652043727734693</v>
      </c>
      <c r="K17" s="27">
        <v>62.563777416820287</v>
      </c>
    </row>
    <row r="18" spans="1:11" ht="15" x14ac:dyDescent="0.25">
      <c r="A18" s="20" t="s">
        <v>78</v>
      </c>
      <c r="B18" s="26">
        <v>15950.2</v>
      </c>
      <c r="C18" s="26">
        <v>17969.599999999999</v>
      </c>
      <c r="D18" s="26">
        <v>23824.1</v>
      </c>
      <c r="E18" s="26"/>
      <c r="F18" s="26">
        <v>12.660656292711048</v>
      </c>
      <c r="G18" s="26">
        <v>32.58002404060192</v>
      </c>
      <c r="H18" s="26"/>
      <c r="I18" s="26">
        <v>0.71850951911819494</v>
      </c>
      <c r="J18" s="26">
        <v>0.75362334400479902</v>
      </c>
      <c r="K18" s="26">
        <v>0.95092009235349539</v>
      </c>
    </row>
    <row r="19" spans="1:11" ht="15" x14ac:dyDescent="0.25">
      <c r="A19" s="20" t="s">
        <v>79</v>
      </c>
      <c r="B19" s="26">
        <v>1293334.1000000001</v>
      </c>
      <c r="C19" s="26">
        <v>1452078.5</v>
      </c>
      <c r="D19" s="26">
        <v>1543632.2</v>
      </c>
      <c r="E19" s="26"/>
      <c r="F19" s="26">
        <v>12.274044270540752</v>
      </c>
      <c r="G19" s="26">
        <v>6.3050103696184356</v>
      </c>
      <c r="H19" s="26"/>
      <c r="I19" s="26">
        <v>58.260890913603816</v>
      </c>
      <c r="J19" s="26">
        <v>60.898420383729892</v>
      </c>
      <c r="K19" s="26">
        <v>61.612857324466788</v>
      </c>
    </row>
    <row r="20" spans="1:11" ht="15" x14ac:dyDescent="0.25">
      <c r="A20" s="20" t="s">
        <v>70</v>
      </c>
      <c r="B20" s="26"/>
      <c r="C20" s="26"/>
      <c r="D20" s="26"/>
      <c r="E20" s="26"/>
      <c r="F20" s="26"/>
      <c r="G20" s="26"/>
      <c r="H20" s="26"/>
      <c r="I20" s="26"/>
      <c r="J20" s="26"/>
      <c r="K20" s="26"/>
    </row>
    <row r="21" spans="1:11" ht="15" x14ac:dyDescent="0.25">
      <c r="A21" s="20" t="s">
        <v>80</v>
      </c>
      <c r="B21" s="26">
        <v>951047.8</v>
      </c>
      <c r="C21" s="26">
        <v>1085710.561</v>
      </c>
      <c r="D21" s="26">
        <v>1131949.872</v>
      </c>
      <c r="E21" s="26"/>
      <c r="F21" s="26">
        <v>14.159410389256987</v>
      </c>
      <c r="G21" s="26">
        <v>4.2588985187185679</v>
      </c>
      <c r="H21" s="26"/>
      <c r="I21" s="26">
        <v>42.841901508220417</v>
      </c>
      <c r="J21" s="26">
        <v>45.533391038317291</v>
      </c>
      <c r="K21" s="26">
        <v>45.180883089886599</v>
      </c>
    </row>
    <row r="22" spans="1:11" ht="15" x14ac:dyDescent="0.25">
      <c r="A22" s="20" t="s">
        <v>81</v>
      </c>
      <c r="B22" s="26">
        <v>208993</v>
      </c>
      <c r="C22" s="26">
        <v>229319</v>
      </c>
      <c r="D22" s="26">
        <v>252896.8</v>
      </c>
      <c r="E22" s="26"/>
      <c r="F22" s="26">
        <v>9.7256845923069157</v>
      </c>
      <c r="G22" s="26">
        <v>10.281660045613306</v>
      </c>
      <c r="H22" s="26"/>
      <c r="I22" s="26">
        <v>9.4145189357543408</v>
      </c>
      <c r="J22" s="26">
        <v>9.6173621908020515</v>
      </c>
      <c r="K22" s="26">
        <v>10.094175579010473</v>
      </c>
    </row>
    <row r="23" spans="1:11" ht="15" x14ac:dyDescent="0.25">
      <c r="A23" s="20" t="s">
        <v>82</v>
      </c>
      <c r="B23" s="26">
        <v>128479.3</v>
      </c>
      <c r="C23" s="26">
        <v>127065.60000000001</v>
      </c>
      <c r="D23" s="26">
        <v>149424.48499999999</v>
      </c>
      <c r="E23" s="26"/>
      <c r="F23" s="26">
        <v>-1.1003328940926593</v>
      </c>
      <c r="G23" s="26">
        <v>17.596332130804846</v>
      </c>
      <c r="H23" s="26"/>
      <c r="I23" s="26">
        <v>5.7876139521537224</v>
      </c>
      <c r="J23" s="26">
        <v>5.3289779616672712</v>
      </c>
      <c r="K23" s="26">
        <v>5.9641600344220125</v>
      </c>
    </row>
    <row r="24" spans="1:11" ht="15" x14ac:dyDescent="0.25">
      <c r="A24" s="20" t="s">
        <v>83</v>
      </c>
      <c r="B24" s="26">
        <v>104385.4</v>
      </c>
      <c r="C24" s="26">
        <v>95206</v>
      </c>
      <c r="D24" s="26">
        <v>112618.58500000001</v>
      </c>
      <c r="E24" s="26"/>
      <c r="F24" s="26">
        <v>-8.7937585141216967</v>
      </c>
      <c r="G24" s="26">
        <v>18.28937777030859</v>
      </c>
      <c r="H24" s="26"/>
      <c r="I24" s="26">
        <v>4.7022547401888639</v>
      </c>
      <c r="J24" s="26">
        <v>3.9928247756945563</v>
      </c>
      <c r="K24" s="26">
        <v>4.4950816714553739</v>
      </c>
    </row>
    <row r="25" spans="1:11" ht="15" x14ac:dyDescent="0.25">
      <c r="A25" s="20" t="s">
        <v>84</v>
      </c>
      <c r="B25" s="26">
        <v>4814</v>
      </c>
      <c r="C25" s="26">
        <v>10059</v>
      </c>
      <c r="D25" s="26">
        <v>9606</v>
      </c>
      <c r="E25" s="26"/>
      <c r="F25" s="26">
        <v>108.95305359368508</v>
      </c>
      <c r="G25" s="26">
        <v>-4.5034297643900985</v>
      </c>
      <c r="H25" s="26"/>
      <c r="I25" s="26">
        <v>0.21685651747532886</v>
      </c>
      <c r="J25" s="26">
        <v>0.42186232399965906</v>
      </c>
      <c r="K25" s="26">
        <v>0.38341588589485759</v>
      </c>
    </row>
    <row r="26" spans="1:11" ht="15" x14ac:dyDescent="0.25">
      <c r="A26" s="20" t="s">
        <v>85</v>
      </c>
      <c r="B26" s="26">
        <v>6861</v>
      </c>
      <c r="C26" s="26">
        <v>7049</v>
      </c>
      <c r="D26" s="26">
        <v>9589</v>
      </c>
      <c r="E26" s="26"/>
      <c r="F26" s="26">
        <v>2.740125346159461</v>
      </c>
      <c r="G26" s="26">
        <v>36.033479926230669</v>
      </c>
      <c r="H26" s="26"/>
      <c r="I26" s="26">
        <v>0.30906783680893879</v>
      </c>
      <c r="J26" s="26">
        <v>0.29562655550985156</v>
      </c>
      <c r="K26" s="26">
        <v>0.3827373443520497</v>
      </c>
    </row>
    <row r="27" spans="1:11" ht="15" x14ac:dyDescent="0.25">
      <c r="A27" s="20" t="s">
        <v>86</v>
      </c>
      <c r="B27" s="26">
        <v>3210</v>
      </c>
      <c r="C27" s="26">
        <v>7445</v>
      </c>
      <c r="D27" s="26">
        <v>7040</v>
      </c>
      <c r="E27" s="26"/>
      <c r="F27" s="26">
        <v>131.93146417445485</v>
      </c>
      <c r="G27" s="26">
        <v>-5.4398925453324365</v>
      </c>
      <c r="H27" s="26"/>
      <c r="I27" s="26">
        <v>0.14460104301948601</v>
      </c>
      <c r="J27" s="26">
        <v>0.3122343177430621</v>
      </c>
      <c r="K27" s="26">
        <v>0.28099602713926686</v>
      </c>
    </row>
    <row r="28" spans="1:11" ht="15" x14ac:dyDescent="0.25">
      <c r="A28" s="20" t="s">
        <v>87</v>
      </c>
      <c r="B28" s="26">
        <v>12522.7</v>
      </c>
      <c r="C28" s="26">
        <v>12755.6</v>
      </c>
      <c r="D28" s="26">
        <v>13721.5</v>
      </c>
      <c r="E28" s="26"/>
      <c r="F28" s="26">
        <v>1.8598225622269871</v>
      </c>
      <c r="G28" s="26">
        <v>7.5723603750509572</v>
      </c>
      <c r="H28" s="26"/>
      <c r="I28" s="26">
        <v>0.56411074187542598</v>
      </c>
      <c r="J28" s="26">
        <v>0.5349544746008601</v>
      </c>
      <c r="K28" s="26">
        <v>0.54768281056696744</v>
      </c>
    </row>
    <row r="29" spans="1:11" ht="15" x14ac:dyDescent="0.25">
      <c r="A29" s="20" t="s">
        <v>88</v>
      </c>
      <c r="B29" s="26">
        <v>685</v>
      </c>
      <c r="C29" s="26">
        <v>657</v>
      </c>
      <c r="D29" s="26">
        <v>637</v>
      </c>
      <c r="E29" s="26"/>
      <c r="F29" s="26">
        <v>-4.0875912408759092</v>
      </c>
      <c r="G29" s="26">
        <v>-3.0441400304414001</v>
      </c>
      <c r="H29" s="26"/>
      <c r="I29" s="26">
        <v>3.0857231921603712E-2</v>
      </c>
      <c r="J29" s="26">
        <v>2.7553787341462969E-2</v>
      </c>
      <c r="K29" s="26">
        <v>2.5425350751095598E-2</v>
      </c>
    </row>
    <row r="30" spans="1:11" ht="15" x14ac:dyDescent="0.25">
      <c r="A30" s="20" t="s">
        <v>89</v>
      </c>
      <c r="B30" s="26">
        <v>37898.5</v>
      </c>
      <c r="C30" s="26">
        <v>68510.100000000006</v>
      </c>
      <c r="D30" s="26">
        <v>73679.3</v>
      </c>
      <c r="E30" s="26"/>
      <c r="F30" s="26">
        <v>80.772589944193058</v>
      </c>
      <c r="G30" s="26">
        <v>7.5451648735004095</v>
      </c>
      <c r="H30" s="26"/>
      <c r="I30" s="26">
        <v>1.707215772234888</v>
      </c>
      <c r="J30" s="26">
        <v>2.8732309378118148</v>
      </c>
      <c r="K30" s="26">
        <v>2.9408509350003107</v>
      </c>
    </row>
    <row r="31" spans="1:11" ht="15" x14ac:dyDescent="0.25">
      <c r="A31" s="20" t="s">
        <v>90</v>
      </c>
      <c r="B31" s="26">
        <v>23002</v>
      </c>
      <c r="C31" s="26">
        <v>23605.8</v>
      </c>
      <c r="D31" s="26">
        <v>25797.599999999999</v>
      </c>
      <c r="E31" s="26"/>
      <c r="F31" s="26">
        <v>2.6249891313798734</v>
      </c>
      <c r="G31" s="26">
        <v>9.2850062272831213</v>
      </c>
      <c r="H31" s="26"/>
      <c r="I31" s="26">
        <v>1.0361723338112825</v>
      </c>
      <c r="J31" s="26">
        <v>0.98999877203212561</v>
      </c>
      <c r="K31" s="26">
        <v>1.0296907826318111</v>
      </c>
    </row>
    <row r="32" spans="1:11" s="18" customFormat="1" ht="15" x14ac:dyDescent="0.25">
      <c r="A32" s="25" t="s">
        <v>38</v>
      </c>
      <c r="B32" s="27">
        <v>2219901</v>
      </c>
      <c r="C32" s="27">
        <v>2384427.2000000002</v>
      </c>
      <c r="D32" s="27">
        <v>2505373.5</v>
      </c>
      <c r="E32" s="27"/>
      <c r="F32" s="27">
        <v>7.4114205993871085</v>
      </c>
      <c r="G32" s="27">
        <v>5.0723419024912841</v>
      </c>
      <c r="H32" s="27"/>
      <c r="I32" s="27">
        <v>100</v>
      </c>
      <c r="J32" s="27">
        <v>100</v>
      </c>
      <c r="K32" s="27">
        <v>100</v>
      </c>
    </row>
    <row r="33" spans="1:11" ht="15" x14ac:dyDescent="0.25">
      <c r="A33" s="20"/>
      <c r="B33" s="26"/>
      <c r="C33" s="26"/>
      <c r="D33" s="26"/>
      <c r="E33" s="26"/>
      <c r="F33" s="26"/>
      <c r="G33" s="26"/>
      <c r="H33" s="26"/>
      <c r="I33" s="26"/>
      <c r="J33" s="26"/>
      <c r="K33" s="26"/>
    </row>
    <row r="34" spans="1:11" s="18" customFormat="1" ht="15" x14ac:dyDescent="0.25">
      <c r="A34" s="25" t="s">
        <v>91</v>
      </c>
      <c r="B34" s="27"/>
      <c r="C34" s="27"/>
      <c r="D34" s="27"/>
      <c r="E34" s="27"/>
      <c r="F34" s="27"/>
      <c r="G34" s="27"/>
      <c r="H34" s="27"/>
      <c r="I34" s="27"/>
      <c r="J34" s="27"/>
      <c r="K34" s="27"/>
    </row>
    <row r="35" spans="1:11" s="18" customFormat="1" ht="15" x14ac:dyDescent="0.25">
      <c r="A35" s="25" t="s">
        <v>92</v>
      </c>
      <c r="B35" s="27">
        <v>1797073.3</v>
      </c>
      <c r="C35" s="27">
        <v>1909014.8</v>
      </c>
      <c r="D35" s="27">
        <v>1986173.1</v>
      </c>
      <c r="E35" s="27"/>
      <c r="F35" s="27">
        <v>6.229100393400766</v>
      </c>
      <c r="G35" s="27">
        <v>4.0417863706452062</v>
      </c>
      <c r="H35" s="27"/>
      <c r="I35" s="27">
        <v>80.952857807622962</v>
      </c>
      <c r="J35" s="27">
        <v>80.06177752040405</v>
      </c>
      <c r="K35" s="27">
        <v>79.276527032795713</v>
      </c>
    </row>
    <row r="36" spans="1:11" ht="15" x14ac:dyDescent="0.25">
      <c r="A36" s="20" t="s">
        <v>70</v>
      </c>
      <c r="B36" s="26"/>
      <c r="C36" s="26"/>
      <c r="D36" s="26"/>
      <c r="E36" s="26"/>
      <c r="F36" s="26"/>
      <c r="G36" s="26"/>
      <c r="H36" s="26"/>
      <c r="I36" s="26"/>
      <c r="J36" s="26"/>
      <c r="K36" s="26"/>
    </row>
    <row r="37" spans="1:11" ht="15" x14ac:dyDescent="0.25">
      <c r="A37" s="20" t="s">
        <v>80</v>
      </c>
      <c r="B37" s="26">
        <v>1289478</v>
      </c>
      <c r="C37" s="26">
        <v>1379953</v>
      </c>
      <c r="D37" s="26">
        <v>1433600.8770000001</v>
      </c>
      <c r="E37" s="26"/>
      <c r="F37" s="26">
        <v>7.016405087950317</v>
      </c>
      <c r="G37" s="26">
        <v>3.8876597246428002</v>
      </c>
      <c r="H37" s="26"/>
      <c r="I37" s="26">
        <v>58.087184969059436</v>
      </c>
      <c r="J37" s="26">
        <v>57.873563931832351</v>
      </c>
      <c r="K37" s="26">
        <v>57.221044167666022</v>
      </c>
    </row>
    <row r="38" spans="1:11" ht="15" x14ac:dyDescent="0.25">
      <c r="A38" s="20" t="s">
        <v>81</v>
      </c>
      <c r="B38" s="26">
        <v>55582.8</v>
      </c>
      <c r="C38" s="26">
        <v>54905.3</v>
      </c>
      <c r="D38" s="26">
        <v>60526.9</v>
      </c>
      <c r="E38" s="26"/>
      <c r="F38" s="26">
        <v>-1.21890225033644</v>
      </c>
      <c r="G38" s="26">
        <v>10.238720123558199</v>
      </c>
      <c r="H38" s="26"/>
      <c r="I38" s="26">
        <v>2.5038413875213354</v>
      </c>
      <c r="J38" s="26">
        <v>2.3026620397552922</v>
      </c>
      <c r="K38" s="26">
        <v>2.415883300434047</v>
      </c>
    </row>
    <row r="39" spans="1:11" ht="15" x14ac:dyDescent="0.25">
      <c r="A39" s="20" t="s">
        <v>93</v>
      </c>
      <c r="B39" s="26">
        <v>445974.5</v>
      </c>
      <c r="C39" s="26">
        <v>461620.5</v>
      </c>
      <c r="D39" s="26">
        <v>481863.11400000006</v>
      </c>
      <c r="E39" s="26"/>
      <c r="F39" s="26">
        <v>3.5082723339563193</v>
      </c>
      <c r="G39" s="26">
        <v>4.3851202448764948</v>
      </c>
      <c r="H39" s="26"/>
      <c r="I39" s="26">
        <v>20.089837339593071</v>
      </c>
      <c r="J39" s="26">
        <v>19.35980683327216</v>
      </c>
      <c r="K39" s="26">
        <v>19.233184752692566</v>
      </c>
    </row>
    <row r="40" spans="1:11" ht="15" x14ac:dyDescent="0.25">
      <c r="A40" s="20"/>
      <c r="B40" s="26"/>
      <c r="C40" s="26"/>
      <c r="D40" s="26"/>
      <c r="E40" s="26"/>
      <c r="F40" s="26"/>
      <c r="G40" s="26"/>
      <c r="H40" s="26"/>
      <c r="I40" s="26"/>
      <c r="J40" s="26"/>
      <c r="K40" s="26"/>
    </row>
    <row r="41" spans="1:11" ht="15" x14ac:dyDescent="0.25">
      <c r="A41" s="20" t="s">
        <v>94</v>
      </c>
      <c r="B41" s="26">
        <v>61947.6</v>
      </c>
      <c r="C41" s="26">
        <v>58535.9</v>
      </c>
      <c r="D41" s="26">
        <v>50270.8</v>
      </c>
      <c r="E41" s="26"/>
      <c r="F41" s="26">
        <v>-5.5073965738785642</v>
      </c>
      <c r="G41" s="26">
        <v>-14.119711151618064</v>
      </c>
      <c r="H41" s="26"/>
      <c r="I41" s="26">
        <v>2.7905568761850188</v>
      </c>
      <c r="J41" s="26">
        <v>2.4549250235024997</v>
      </c>
      <c r="K41" s="26">
        <v>2.0065191876580477</v>
      </c>
    </row>
    <row r="42" spans="1:11" ht="15" x14ac:dyDescent="0.25">
      <c r="A42" s="20" t="s">
        <v>95</v>
      </c>
      <c r="B42" s="26">
        <v>2439</v>
      </c>
      <c r="C42" s="26">
        <v>3910</v>
      </c>
      <c r="D42" s="26">
        <v>3493</v>
      </c>
      <c r="E42" s="26"/>
      <c r="F42" s="26">
        <v>60.311603116031165</v>
      </c>
      <c r="G42" s="26">
        <v>-10.66496163682864</v>
      </c>
      <c r="H42" s="26"/>
      <c r="I42" s="26">
        <v>0.10986976446246927</v>
      </c>
      <c r="J42" s="26">
        <v>0.16398068265619514</v>
      </c>
      <c r="K42" s="26">
        <v>0.13942032994282091</v>
      </c>
    </row>
    <row r="43" spans="1:11" ht="15" x14ac:dyDescent="0.25">
      <c r="A43" s="20" t="s">
        <v>96</v>
      </c>
      <c r="B43" s="26">
        <v>5708</v>
      </c>
      <c r="C43" s="26">
        <v>21568</v>
      </c>
      <c r="D43" s="26">
        <v>32697</v>
      </c>
      <c r="E43" s="26"/>
      <c r="F43" s="26">
        <v>277.85564120532587</v>
      </c>
      <c r="G43" s="26">
        <v>51.599591988130555</v>
      </c>
      <c r="H43" s="26"/>
      <c r="I43" s="26">
        <v>0.2571285836620642</v>
      </c>
      <c r="J43" s="26">
        <v>0.90453589860072048</v>
      </c>
      <c r="K43" s="26">
        <v>1.3050748720699727</v>
      </c>
    </row>
    <row r="44" spans="1:11" ht="15" x14ac:dyDescent="0.25">
      <c r="A44" s="20" t="s">
        <v>97</v>
      </c>
      <c r="B44" s="26">
        <v>100092.7</v>
      </c>
      <c r="C44" s="26">
        <v>107692.6</v>
      </c>
      <c r="D44" s="26">
        <v>114705.3</v>
      </c>
      <c r="E44" s="26"/>
      <c r="F44" s="26">
        <v>7.5928614174660236</v>
      </c>
      <c r="G44" s="26">
        <v>6.5117751823245085</v>
      </c>
      <c r="H44" s="26"/>
      <c r="I44" s="26">
        <v>4.5088812519116841</v>
      </c>
      <c r="J44" s="26">
        <v>4.5164977148390184</v>
      </c>
      <c r="K44" s="26">
        <v>4.5783712488377484</v>
      </c>
    </row>
    <row r="45" spans="1:11" ht="15" x14ac:dyDescent="0.25">
      <c r="A45" s="20" t="s">
        <v>98</v>
      </c>
      <c r="B45" s="26">
        <v>42018.5</v>
      </c>
      <c r="C45" s="26">
        <v>59247.5</v>
      </c>
      <c r="D45" s="26">
        <v>72503.3</v>
      </c>
      <c r="E45" s="26"/>
      <c r="F45" s="26">
        <v>41.003367564287153</v>
      </c>
      <c r="G45" s="26">
        <v>22.373602261698821</v>
      </c>
      <c r="H45" s="26"/>
      <c r="I45" s="26">
        <v>1.8928096343035117</v>
      </c>
      <c r="J45" s="26">
        <v>2.484768668970057</v>
      </c>
      <c r="K45" s="26">
        <v>2.8939118259213648</v>
      </c>
    </row>
    <row r="46" spans="1:11" ht="15" x14ac:dyDescent="0.25">
      <c r="A46" s="20" t="s">
        <v>99</v>
      </c>
      <c r="B46" s="26">
        <v>70382.2</v>
      </c>
      <c r="C46" s="26">
        <v>65875.399999999994</v>
      </c>
      <c r="D46" s="26">
        <v>66644.2</v>
      </c>
      <c r="E46" s="26"/>
      <c r="F46" s="26">
        <v>-6.4033235676065896</v>
      </c>
      <c r="G46" s="26">
        <v>1.1670517370672595</v>
      </c>
      <c r="H46" s="26"/>
      <c r="I46" s="26">
        <v>3.1705107570112356</v>
      </c>
      <c r="J46" s="26">
        <v>2.7627347985293906</v>
      </c>
      <c r="K46" s="26">
        <v>2.6600504874822057</v>
      </c>
    </row>
    <row r="47" spans="1:11" ht="15" x14ac:dyDescent="0.25">
      <c r="A47" s="20" t="s">
        <v>70</v>
      </c>
      <c r="B47" s="26"/>
      <c r="C47" s="26"/>
      <c r="D47" s="26"/>
      <c r="E47" s="26"/>
      <c r="F47" s="26"/>
      <c r="G47" s="26"/>
      <c r="H47" s="26"/>
      <c r="I47" s="26"/>
      <c r="J47" s="26"/>
      <c r="K47" s="26"/>
    </row>
    <row r="48" spans="1:11" ht="15" x14ac:dyDescent="0.25">
      <c r="A48" s="20" t="s">
        <v>100</v>
      </c>
      <c r="B48" s="26">
        <v>1729.4</v>
      </c>
      <c r="C48" s="26">
        <v>2167.2629999999999</v>
      </c>
      <c r="D48" s="26">
        <v>2439.6190000000001</v>
      </c>
      <c r="E48" s="26"/>
      <c r="F48" s="26">
        <v>25.318781080143381</v>
      </c>
      <c r="G48" s="26">
        <v>12.566818148051272</v>
      </c>
      <c r="H48" s="26"/>
      <c r="I48" s="26">
        <v>7.7904375014921839E-2</v>
      </c>
      <c r="J48" s="26">
        <v>9.0892395456653063E-2</v>
      </c>
      <c r="K48" s="26">
        <v>9.7375461183731693E-2</v>
      </c>
    </row>
    <row r="49" spans="1:11" s="18" customFormat="1" ht="15" x14ac:dyDescent="0.25">
      <c r="A49" s="25" t="s">
        <v>101</v>
      </c>
      <c r="B49" s="27">
        <v>2079661.3</v>
      </c>
      <c r="C49" s="27">
        <v>2225844.2000000002</v>
      </c>
      <c r="D49" s="27">
        <v>2326486.7000000002</v>
      </c>
      <c r="E49" s="27"/>
      <c r="F49" s="27">
        <v>7.0291686439517775</v>
      </c>
      <c r="G49" s="27">
        <v>4.5215428824712856</v>
      </c>
      <c r="H49" s="27"/>
      <c r="I49" s="27">
        <v>93.682614675158931</v>
      </c>
      <c r="J49" s="27">
        <v>93.349220307501952</v>
      </c>
      <c r="K49" s="27">
        <v>92.859874984707886</v>
      </c>
    </row>
    <row r="50" spans="1:11" ht="15" x14ac:dyDescent="0.25">
      <c r="A50" s="20" t="s">
        <v>102</v>
      </c>
      <c r="B50" s="26">
        <v>2512</v>
      </c>
      <c r="C50" s="26">
        <v>2202.8000000000002</v>
      </c>
      <c r="D50" s="26">
        <v>2624.6</v>
      </c>
      <c r="E50" s="26"/>
      <c r="F50" s="26">
        <v>-12.308917197452217</v>
      </c>
      <c r="G50" s="26">
        <v>19.148356637007424</v>
      </c>
      <c r="H50" s="26"/>
      <c r="I50" s="26">
        <v>0.11315819939718033</v>
      </c>
      <c r="J50" s="26">
        <v>9.2382774361909642E-2</v>
      </c>
      <c r="K50" s="26">
        <v>0.10475883136785794</v>
      </c>
    </row>
    <row r="51" spans="1:11" ht="15" x14ac:dyDescent="0.25">
      <c r="A51" s="20" t="s">
        <v>103</v>
      </c>
      <c r="B51" s="26">
        <v>137816.50099999999</v>
      </c>
      <c r="C51" s="26">
        <v>156380.20000000001</v>
      </c>
      <c r="D51" s="26">
        <v>176262.2</v>
      </c>
      <c r="E51" s="26"/>
      <c r="F51" s="26">
        <v>13.469866717919366</v>
      </c>
      <c r="G51" s="26">
        <v>12.713885773262845</v>
      </c>
      <c r="H51" s="26"/>
      <c r="I51" s="26">
        <v>6.2082273488772692</v>
      </c>
      <c r="J51" s="26">
        <v>6.5583969181361459</v>
      </c>
      <c r="K51" s="26">
        <v>7.0353661839242747</v>
      </c>
    </row>
    <row r="52" spans="1:11" ht="15" x14ac:dyDescent="0.25">
      <c r="A52" s="20" t="s">
        <v>104</v>
      </c>
      <c r="B52" s="26">
        <v>140328.50099999999</v>
      </c>
      <c r="C52" s="26">
        <v>158583</v>
      </c>
      <c r="D52" s="26">
        <v>178886.8</v>
      </c>
      <c r="E52" s="26"/>
      <c r="F52" s="26">
        <v>13.00840447230318</v>
      </c>
      <c r="G52" s="26">
        <v>12.803263905967221</v>
      </c>
      <c r="H52" s="26"/>
      <c r="I52" s="26">
        <v>6.3213855482744492</v>
      </c>
      <c r="J52" s="26">
        <v>6.6507796924980562</v>
      </c>
      <c r="K52" s="26">
        <v>7.1401250152921296</v>
      </c>
    </row>
    <row r="53" spans="1:11" s="18" customFormat="1" ht="15" x14ac:dyDescent="0.25">
      <c r="A53" s="25" t="s">
        <v>105</v>
      </c>
      <c r="B53" s="27">
        <v>2219901</v>
      </c>
      <c r="C53" s="27">
        <v>2384427.2000000002</v>
      </c>
      <c r="D53" s="27">
        <v>2505373.5</v>
      </c>
      <c r="E53" s="27"/>
      <c r="F53" s="27">
        <v>7.4114205993871085</v>
      </c>
      <c r="G53" s="27">
        <v>5.0723419024912841</v>
      </c>
      <c r="H53" s="27"/>
      <c r="I53" s="27">
        <v>100</v>
      </c>
      <c r="J53" s="27">
        <v>100</v>
      </c>
      <c r="K53" s="27">
        <v>100</v>
      </c>
    </row>
    <row r="54" spans="1:11" ht="15" x14ac:dyDescent="0.25">
      <c r="A54" s="333" t="s">
        <v>106</v>
      </c>
      <c r="B54" s="333"/>
      <c r="C54" s="333"/>
      <c r="D54" s="333"/>
      <c r="E54" s="333"/>
      <c r="F54" s="333"/>
      <c r="G54" s="333"/>
      <c r="H54" s="333"/>
      <c r="I54" s="333"/>
      <c r="J54" s="333"/>
      <c r="K54" s="333"/>
    </row>
    <row r="55" spans="1:11" ht="15" x14ac:dyDescent="0.25">
      <c r="A55" s="333" t="s">
        <v>107</v>
      </c>
      <c r="B55" s="333"/>
      <c r="C55" s="333"/>
      <c r="D55" s="333"/>
      <c r="E55" s="333"/>
      <c r="F55" s="333"/>
      <c r="G55" s="333"/>
      <c r="H55" s="333"/>
      <c r="I55" s="333"/>
      <c r="J55" s="333"/>
      <c r="K55" s="333"/>
    </row>
    <row r="56" spans="1:11" ht="15" x14ac:dyDescent="0.25">
      <c r="A56" s="20" t="s">
        <v>108</v>
      </c>
      <c r="B56" s="20"/>
      <c r="C56" s="20"/>
      <c r="D56" s="20"/>
      <c r="E56" s="20"/>
      <c r="F56" s="20"/>
      <c r="G56" s="20"/>
      <c r="H56" s="20"/>
      <c r="I56" s="20"/>
      <c r="J56" s="20"/>
      <c r="K56" s="20"/>
    </row>
  </sheetData>
  <mergeCells count="11">
    <mergeCell ref="B5:D5"/>
    <mergeCell ref="F5:G5"/>
    <mergeCell ref="I5:K5"/>
    <mergeCell ref="A54:K54"/>
    <mergeCell ref="A55:K55"/>
    <mergeCell ref="A1:K1"/>
    <mergeCell ref="A2:K2"/>
    <mergeCell ref="B3:D3"/>
    <mergeCell ref="F3:F4"/>
    <mergeCell ref="G3:G4"/>
    <mergeCell ref="I3:K3"/>
  </mergeCells>
  <pageMargins left="0.7" right="0.7" top="0.75" bottom="0.75" header="0.3" footer="0.3"/>
  <pageSetup paperSize="9" orientation="portrait" horizontalDpi="204" verticalDpi="1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U52"/>
  <sheetViews>
    <sheetView rightToLeft="1" zoomScale="40" zoomScaleNormal="40" workbookViewId="0">
      <selection activeCell="G25" sqref="G25"/>
    </sheetView>
  </sheetViews>
  <sheetFormatPr defaultRowHeight="12.75" x14ac:dyDescent="0.2"/>
  <cols>
    <col min="1" max="1" width="8" style="32" bestFit="1" customWidth="1"/>
    <col min="2" max="2" width="39.875" style="32" customWidth="1"/>
    <col min="3" max="5" width="9" style="32"/>
    <col min="6" max="6" width="17" style="58" customWidth="1"/>
    <col min="7" max="10" width="9" style="32"/>
    <col min="11" max="11" width="17" style="58" customWidth="1"/>
    <col min="12" max="15" width="9" style="32"/>
    <col min="16" max="16" width="17" style="58" customWidth="1"/>
    <col min="17" max="20" width="9" style="32"/>
    <col min="21" max="21" width="17" style="58" customWidth="1"/>
    <col min="22" max="16384" width="9" style="32"/>
  </cols>
  <sheetData>
    <row r="1" spans="1:21" ht="15" x14ac:dyDescent="0.25">
      <c r="A1" s="31"/>
      <c r="B1" s="335" t="s">
        <v>109</v>
      </c>
      <c r="C1" s="335"/>
      <c r="D1" s="335"/>
      <c r="E1" s="335"/>
      <c r="F1" s="335"/>
      <c r="G1" s="335"/>
      <c r="H1" s="335"/>
      <c r="I1" s="335"/>
      <c r="J1" s="335"/>
      <c r="K1" s="335"/>
      <c r="L1" s="335"/>
      <c r="M1" s="335"/>
      <c r="N1" s="335"/>
      <c r="O1" s="335"/>
      <c r="P1" s="335"/>
      <c r="Q1" s="335"/>
      <c r="R1" s="335"/>
      <c r="S1" s="335"/>
      <c r="T1" s="335"/>
      <c r="U1" s="335"/>
    </row>
    <row r="2" spans="1:21" ht="13.5" x14ac:dyDescent="0.25">
      <c r="A2" s="261"/>
      <c r="B2" s="33"/>
      <c r="C2" s="336" t="s">
        <v>50</v>
      </c>
      <c r="D2" s="336"/>
      <c r="E2" s="336"/>
      <c r="F2" s="336"/>
      <c r="G2" s="34"/>
      <c r="H2" s="336" t="s">
        <v>51</v>
      </c>
      <c r="I2" s="336"/>
      <c r="J2" s="336"/>
      <c r="K2" s="336"/>
      <c r="L2" s="34"/>
      <c r="M2" s="336" t="s">
        <v>110</v>
      </c>
      <c r="N2" s="336"/>
      <c r="O2" s="336"/>
      <c r="P2" s="336"/>
      <c r="Q2" s="35"/>
      <c r="R2" s="336" t="s">
        <v>53</v>
      </c>
      <c r="S2" s="336"/>
      <c r="T2" s="336"/>
      <c r="U2" s="336"/>
    </row>
    <row r="3" spans="1:21" ht="15" customHeight="1" x14ac:dyDescent="0.25">
      <c r="A3" s="261"/>
      <c r="B3" s="36"/>
      <c r="C3" s="334" t="s">
        <v>111</v>
      </c>
      <c r="D3" s="334"/>
      <c r="E3" s="334" t="s">
        <v>112</v>
      </c>
      <c r="F3" s="334"/>
      <c r="G3" s="37"/>
      <c r="H3" s="334" t="s">
        <v>111</v>
      </c>
      <c r="I3" s="334"/>
      <c r="J3" s="334" t="s">
        <v>112</v>
      </c>
      <c r="K3" s="334"/>
      <c r="L3" s="37"/>
      <c r="M3" s="334" t="s">
        <v>111</v>
      </c>
      <c r="N3" s="334"/>
      <c r="O3" s="334" t="s">
        <v>112</v>
      </c>
      <c r="P3" s="334"/>
      <c r="Q3" s="38"/>
      <c r="R3" s="334" t="s">
        <v>111</v>
      </c>
      <c r="S3" s="334"/>
      <c r="T3" s="334" t="s">
        <v>112</v>
      </c>
      <c r="U3" s="334"/>
    </row>
    <row r="4" spans="1:21" ht="13.5" x14ac:dyDescent="0.25">
      <c r="A4" s="261"/>
      <c r="B4" s="33"/>
      <c r="C4" s="39" t="s">
        <v>113</v>
      </c>
      <c r="D4" s="39" t="s">
        <v>114</v>
      </c>
      <c r="E4" s="39" t="s">
        <v>113</v>
      </c>
      <c r="F4" s="39" t="s">
        <v>114</v>
      </c>
      <c r="G4" s="39"/>
      <c r="H4" s="39" t="s">
        <v>113</v>
      </c>
      <c r="I4" s="39" t="s">
        <v>114</v>
      </c>
      <c r="J4" s="39" t="s">
        <v>113</v>
      </c>
      <c r="K4" s="39" t="s">
        <v>114</v>
      </c>
      <c r="L4" s="39"/>
      <c r="M4" s="39" t="s">
        <v>113</v>
      </c>
      <c r="N4" s="39" t="s">
        <v>114</v>
      </c>
      <c r="O4" s="39" t="s">
        <v>113</v>
      </c>
      <c r="P4" s="39" t="s">
        <v>114</v>
      </c>
      <c r="Q4" s="39"/>
      <c r="R4" s="39" t="s">
        <v>113</v>
      </c>
      <c r="S4" s="39" t="s">
        <v>114</v>
      </c>
      <c r="T4" s="39" t="s">
        <v>113</v>
      </c>
      <c r="U4" s="39" t="s">
        <v>114</v>
      </c>
    </row>
    <row r="5" spans="1:21" ht="13.5" x14ac:dyDescent="0.25">
      <c r="A5" s="261"/>
      <c r="B5" s="33"/>
      <c r="C5" s="39" t="s">
        <v>49</v>
      </c>
      <c r="D5" s="39" t="s">
        <v>48</v>
      </c>
      <c r="E5" s="39" t="s">
        <v>49</v>
      </c>
      <c r="F5" s="39" t="s">
        <v>48</v>
      </c>
      <c r="G5" s="39"/>
      <c r="H5" s="39" t="s">
        <v>49</v>
      </c>
      <c r="I5" s="39" t="s">
        <v>48</v>
      </c>
      <c r="J5" s="39" t="s">
        <v>49</v>
      </c>
      <c r="K5" s="39" t="s">
        <v>48</v>
      </c>
      <c r="L5" s="39"/>
      <c r="M5" s="39" t="s">
        <v>49</v>
      </c>
      <c r="N5" s="39" t="s">
        <v>48</v>
      </c>
      <c r="O5" s="39" t="s">
        <v>49</v>
      </c>
      <c r="P5" s="39" t="s">
        <v>48</v>
      </c>
      <c r="Q5" s="39"/>
      <c r="R5" s="39" t="s">
        <v>49</v>
      </c>
      <c r="S5" s="39" t="s">
        <v>48</v>
      </c>
      <c r="T5" s="39" t="s">
        <v>49</v>
      </c>
      <c r="U5" s="39" t="s">
        <v>48</v>
      </c>
    </row>
    <row r="6" spans="1:21" s="41" customFormat="1" ht="13.5" x14ac:dyDescent="0.25">
      <c r="A6" s="40" t="s">
        <v>73</v>
      </c>
      <c r="B6" s="35" t="s">
        <v>115</v>
      </c>
      <c r="C6" s="39">
        <v>32736</v>
      </c>
      <c r="D6" s="39">
        <v>39.464737793851718</v>
      </c>
      <c r="E6" s="39">
        <v>95886</v>
      </c>
      <c r="F6" s="39">
        <v>59.91077676696991</v>
      </c>
      <c r="G6" s="53"/>
      <c r="H6" s="39">
        <v>67473</v>
      </c>
      <c r="I6" s="39">
        <v>62.824022346368714</v>
      </c>
      <c r="J6" s="39">
        <v>84303</v>
      </c>
      <c r="K6" s="39">
        <v>66.316609241516019</v>
      </c>
      <c r="L6" s="53"/>
      <c r="M6" s="39">
        <v>10732</v>
      </c>
      <c r="N6" s="39">
        <v>70.866349709455889</v>
      </c>
      <c r="O6" s="39">
        <v>19452</v>
      </c>
      <c r="P6" s="39">
        <v>84.31364050106194</v>
      </c>
      <c r="Q6" s="53"/>
      <c r="R6" s="39">
        <v>26328</v>
      </c>
      <c r="S6" s="39">
        <v>58.775728892262357</v>
      </c>
      <c r="T6" s="39">
        <v>39369</v>
      </c>
      <c r="U6" s="39">
        <v>66.425389755011139</v>
      </c>
    </row>
    <row r="7" spans="1:21" ht="13.5" x14ac:dyDescent="0.25">
      <c r="A7" s="261"/>
      <c r="B7" s="35" t="s">
        <v>116</v>
      </c>
      <c r="C7" s="39">
        <v>16995</v>
      </c>
      <c r="D7" s="39">
        <v>20.488245931283906</v>
      </c>
      <c r="E7" s="39">
        <v>26916</v>
      </c>
      <c r="F7" s="39">
        <v>16.817454763570929</v>
      </c>
      <c r="G7" s="39"/>
      <c r="H7" s="39">
        <v>24218</v>
      </c>
      <c r="I7" s="39">
        <v>22.549348230912479</v>
      </c>
      <c r="J7" s="39">
        <v>25641</v>
      </c>
      <c r="K7" s="39">
        <v>20.170387501769955</v>
      </c>
      <c r="L7" s="39"/>
      <c r="M7" s="39">
        <v>1457</v>
      </c>
      <c r="N7" s="39">
        <v>9.6209720021130494</v>
      </c>
      <c r="O7" s="39">
        <v>583</v>
      </c>
      <c r="P7" s="39">
        <v>2.5269819253608423</v>
      </c>
      <c r="Q7" s="39"/>
      <c r="R7" s="39">
        <v>5451</v>
      </c>
      <c r="S7" s="39">
        <v>12.169040496495066</v>
      </c>
      <c r="T7" s="39">
        <v>5423</v>
      </c>
      <c r="U7" s="39">
        <v>9.1499628804751296</v>
      </c>
    </row>
    <row r="8" spans="1:21" s="41" customFormat="1" ht="13.5" x14ac:dyDescent="0.25">
      <c r="A8" s="262"/>
      <c r="B8" s="35" t="s">
        <v>117</v>
      </c>
      <c r="C8" s="39">
        <v>626</v>
      </c>
      <c r="D8" s="39">
        <v>0.75467148884870405</v>
      </c>
      <c r="E8" s="39">
        <v>481</v>
      </c>
      <c r="F8" s="39">
        <v>0.30053483954813559</v>
      </c>
      <c r="G8" s="53"/>
      <c r="H8" s="39">
        <v>299</v>
      </c>
      <c r="I8" s="39">
        <v>0.27839851024208567</v>
      </c>
      <c r="J8" s="39">
        <v>458</v>
      </c>
      <c r="K8" s="39">
        <v>0.36028382184043678</v>
      </c>
      <c r="L8" s="53"/>
      <c r="M8" s="39">
        <v>774</v>
      </c>
      <c r="N8" s="39">
        <v>5.1109350237717903</v>
      </c>
      <c r="O8" s="39">
        <v>776</v>
      </c>
      <c r="P8" s="39">
        <v>3.3635299726929913</v>
      </c>
      <c r="Q8" s="53"/>
      <c r="R8" s="39">
        <v>89</v>
      </c>
      <c r="S8" s="39">
        <v>0.19868732419520471</v>
      </c>
      <c r="T8" s="39">
        <v>99</v>
      </c>
      <c r="U8" s="39">
        <v>0.16703786191536749</v>
      </c>
    </row>
    <row r="9" spans="1:21" s="41" customFormat="1" ht="13.5" x14ac:dyDescent="0.25">
      <c r="A9" s="262"/>
      <c r="B9" s="35" t="s">
        <v>118</v>
      </c>
      <c r="C9" s="39">
        <v>11001</v>
      </c>
      <c r="D9" s="39">
        <v>13.262206148282097</v>
      </c>
      <c r="E9" s="39">
        <v>10297</v>
      </c>
      <c r="F9" s="39">
        <v>6.4336948915325403</v>
      </c>
      <c r="G9" s="53"/>
      <c r="H9" s="39">
        <v>7954</v>
      </c>
      <c r="I9" s="39">
        <v>7.4059590316573551</v>
      </c>
      <c r="J9" s="39">
        <v>9023</v>
      </c>
      <c r="K9" s="39">
        <v>7.0979059486162903</v>
      </c>
      <c r="L9" s="53"/>
      <c r="M9" s="39">
        <v>262</v>
      </c>
      <c r="N9" s="39">
        <v>1.7300581088219757</v>
      </c>
      <c r="O9" s="39">
        <v>251</v>
      </c>
      <c r="P9" s="39">
        <v>1.0879459061159031</v>
      </c>
      <c r="Q9" s="53"/>
      <c r="R9" s="39">
        <v>549</v>
      </c>
      <c r="S9" s="39">
        <v>1.2256105728445774</v>
      </c>
      <c r="T9" s="39">
        <v>630</v>
      </c>
      <c r="U9" s="39">
        <v>1.0629682121887021</v>
      </c>
    </row>
    <row r="10" spans="1:21" ht="15" x14ac:dyDescent="0.25">
      <c r="A10" s="261"/>
      <c r="B10" s="35" t="s">
        <v>119</v>
      </c>
      <c r="C10" s="39">
        <v>10999</v>
      </c>
      <c r="D10" s="39">
        <v>13.259795057263412</v>
      </c>
      <c r="E10" s="39">
        <v>15567</v>
      </c>
      <c r="F10" s="39">
        <v>9.7264570628811367</v>
      </c>
      <c r="G10" s="39"/>
      <c r="H10" s="39">
        <v>0</v>
      </c>
      <c r="I10" s="39">
        <v>0</v>
      </c>
      <c r="J10" s="39">
        <v>0</v>
      </c>
      <c r="K10" s="39">
        <v>0</v>
      </c>
      <c r="L10" s="39"/>
      <c r="M10" s="39">
        <v>55</v>
      </c>
      <c r="N10" s="39">
        <v>0.36318013734812471</v>
      </c>
      <c r="O10" s="39">
        <v>56</v>
      </c>
      <c r="P10" s="39">
        <v>0.24272896710155609</v>
      </c>
      <c r="Q10" s="39"/>
      <c r="R10" s="39">
        <v>8412</v>
      </c>
      <c r="S10" s="39">
        <v>18.77930079921418</v>
      </c>
      <c r="T10" s="39">
        <v>9297</v>
      </c>
      <c r="U10" s="39">
        <v>15.68637375987042</v>
      </c>
    </row>
    <row r="11" spans="1:21" ht="13.5" x14ac:dyDescent="0.25">
      <c r="A11" s="261"/>
      <c r="B11" s="35" t="s">
        <v>120</v>
      </c>
      <c r="C11" s="39">
        <v>927</v>
      </c>
      <c r="D11" s="39">
        <v>1.1175406871609403</v>
      </c>
      <c r="E11" s="39">
        <v>982</v>
      </c>
      <c r="F11" s="39">
        <v>0.61356593022093375</v>
      </c>
      <c r="G11" s="39"/>
      <c r="H11" s="39">
        <v>0</v>
      </c>
      <c r="I11" s="39">
        <v>0</v>
      </c>
      <c r="J11" s="39">
        <v>0</v>
      </c>
      <c r="K11" s="39">
        <v>0</v>
      </c>
      <c r="L11" s="39"/>
      <c r="M11" s="39">
        <v>953</v>
      </c>
      <c r="N11" s="39">
        <v>6.2929212889593247</v>
      </c>
      <c r="O11" s="39">
        <v>1100</v>
      </c>
      <c r="P11" s="39">
        <v>4.7678904252091368</v>
      </c>
      <c r="Q11" s="39"/>
      <c r="R11" s="39">
        <v>398</v>
      </c>
      <c r="S11" s="39">
        <v>0.88851185426619628</v>
      </c>
      <c r="T11" s="39">
        <v>287</v>
      </c>
      <c r="U11" s="39">
        <v>0.48424107444151987</v>
      </c>
    </row>
    <row r="12" spans="1:21" ht="13.5" x14ac:dyDescent="0.25">
      <c r="A12" s="261"/>
      <c r="B12" s="35" t="s">
        <v>121</v>
      </c>
      <c r="C12" s="39">
        <v>5310</v>
      </c>
      <c r="D12" s="39">
        <v>6.4014466546112123</v>
      </c>
      <c r="E12" s="39">
        <v>5002</v>
      </c>
      <c r="F12" s="39">
        <v>3.1253124062781161</v>
      </c>
      <c r="G12" s="39"/>
      <c r="H12" s="39">
        <v>3408</v>
      </c>
      <c r="I12" s="39">
        <v>3.1731843575418992</v>
      </c>
      <c r="J12" s="39">
        <v>3264</v>
      </c>
      <c r="K12" s="39">
        <v>2.5676122150375229</v>
      </c>
      <c r="L12" s="39"/>
      <c r="M12" s="39">
        <v>259</v>
      </c>
      <c r="N12" s="39">
        <v>1.7102482831484416</v>
      </c>
      <c r="O12" s="39">
        <v>235</v>
      </c>
      <c r="P12" s="39">
        <v>1.0185947726583156</v>
      </c>
      <c r="Q12" s="39"/>
      <c r="R12" s="39">
        <v>1774</v>
      </c>
      <c r="S12" s="39">
        <v>3.9603518328347547</v>
      </c>
      <c r="T12" s="39">
        <v>2160</v>
      </c>
      <c r="U12" s="39">
        <v>3.6444624417898357</v>
      </c>
    </row>
    <row r="13" spans="1:21" ht="13.5" x14ac:dyDescent="0.25">
      <c r="A13" s="261"/>
      <c r="B13" s="35" t="s">
        <v>122</v>
      </c>
      <c r="C13" s="39">
        <v>4356</v>
      </c>
      <c r="D13" s="39">
        <v>5.251356238698011</v>
      </c>
      <c r="E13" s="39">
        <v>4917</v>
      </c>
      <c r="F13" s="39">
        <v>3.0722033389983006</v>
      </c>
      <c r="G13" s="39"/>
      <c r="H13" s="39">
        <v>4048</v>
      </c>
      <c r="I13" s="39">
        <v>3.7690875232774674</v>
      </c>
      <c r="J13" s="39">
        <v>4433</v>
      </c>
      <c r="K13" s="39">
        <v>3.4872012712197731</v>
      </c>
      <c r="L13" s="39"/>
      <c r="M13" s="39">
        <v>652</v>
      </c>
      <c r="N13" s="39">
        <v>4.3053354463814051</v>
      </c>
      <c r="O13" s="39">
        <v>618</v>
      </c>
      <c r="P13" s="39">
        <v>2.6786875297993151</v>
      </c>
      <c r="Q13" s="39"/>
      <c r="R13" s="39">
        <v>1793</v>
      </c>
      <c r="S13" s="39">
        <v>4.0027682278876631</v>
      </c>
      <c r="T13" s="39">
        <v>2003</v>
      </c>
      <c r="U13" s="39">
        <v>3.3795640143078898</v>
      </c>
    </row>
    <row r="14" spans="1:21" s="41" customFormat="1" ht="13.5" x14ac:dyDescent="0.25">
      <c r="A14" s="262"/>
      <c r="B14" s="42" t="s">
        <v>123</v>
      </c>
      <c r="C14" s="53">
        <v>82950</v>
      </c>
      <c r="D14" s="53">
        <v>100</v>
      </c>
      <c r="E14" s="53">
        <v>160048</v>
      </c>
      <c r="F14" s="53">
        <v>100</v>
      </c>
      <c r="G14" s="53"/>
      <c r="H14" s="53">
        <v>107400</v>
      </c>
      <c r="I14" s="53">
        <v>100</v>
      </c>
      <c r="J14" s="53">
        <v>127122</v>
      </c>
      <c r="K14" s="53">
        <v>100</v>
      </c>
      <c r="L14" s="53"/>
      <c r="M14" s="53">
        <v>15144</v>
      </c>
      <c r="N14" s="53">
        <v>100</v>
      </c>
      <c r="O14" s="53">
        <v>23071</v>
      </c>
      <c r="P14" s="53">
        <v>100</v>
      </c>
      <c r="Q14" s="53"/>
      <c r="R14" s="53">
        <v>44794</v>
      </c>
      <c r="S14" s="53">
        <v>100</v>
      </c>
      <c r="T14" s="53">
        <v>59268</v>
      </c>
      <c r="U14" s="53">
        <v>100</v>
      </c>
    </row>
    <row r="15" spans="1:21" ht="13.5" x14ac:dyDescent="0.25">
      <c r="A15" s="261"/>
      <c r="B15" s="43"/>
      <c r="C15" s="44"/>
      <c r="D15" s="44"/>
      <c r="E15" s="44"/>
      <c r="F15" s="45"/>
      <c r="G15" s="46"/>
      <c r="H15" s="44"/>
      <c r="I15" s="44"/>
      <c r="J15" s="44"/>
      <c r="K15" s="45"/>
      <c r="L15" s="46"/>
      <c r="M15" s="47"/>
      <c r="N15" s="47"/>
      <c r="O15" s="47"/>
      <c r="P15" s="48"/>
      <c r="Q15" s="47"/>
      <c r="R15" s="47"/>
      <c r="S15" s="47"/>
      <c r="T15" s="47"/>
      <c r="U15" s="49"/>
    </row>
    <row r="16" spans="1:21" s="41" customFormat="1" ht="13.5" x14ac:dyDescent="0.25">
      <c r="A16" s="262"/>
      <c r="B16" s="50" t="s">
        <v>124</v>
      </c>
      <c r="C16" s="50"/>
      <c r="D16" s="50"/>
      <c r="E16" s="50"/>
      <c r="F16" s="50"/>
      <c r="G16" s="50"/>
      <c r="H16" s="50"/>
      <c r="I16" s="50"/>
      <c r="J16" s="50"/>
      <c r="K16" s="50"/>
      <c r="L16" s="50"/>
      <c r="M16" s="50"/>
      <c r="N16" s="50"/>
      <c r="O16" s="50"/>
      <c r="P16" s="50"/>
      <c r="Q16" s="50"/>
      <c r="R16" s="50"/>
      <c r="S16" s="50"/>
      <c r="T16" s="50"/>
      <c r="U16" s="50"/>
    </row>
    <row r="17" spans="1:21" ht="13.5" x14ac:dyDescent="0.25">
      <c r="A17" s="261"/>
      <c r="B17" s="50" t="s">
        <v>109</v>
      </c>
      <c r="C17" s="50"/>
      <c r="D17" s="50"/>
      <c r="E17" s="50"/>
      <c r="F17" s="50"/>
      <c r="G17" s="50"/>
      <c r="H17" s="50"/>
      <c r="I17" s="50"/>
      <c r="J17" s="50"/>
      <c r="K17" s="50"/>
      <c r="L17" s="50"/>
      <c r="M17" s="50"/>
      <c r="N17" s="50"/>
      <c r="O17" s="50"/>
      <c r="P17" s="50"/>
      <c r="Q17" s="50"/>
      <c r="R17" s="50"/>
      <c r="S17" s="50"/>
      <c r="T17" s="50"/>
      <c r="U17" s="50"/>
    </row>
    <row r="18" spans="1:21" ht="13.5" x14ac:dyDescent="0.25">
      <c r="A18" s="261"/>
      <c r="B18" s="33"/>
      <c r="C18" s="336" t="s">
        <v>54</v>
      </c>
      <c r="D18" s="336"/>
      <c r="E18" s="336"/>
      <c r="F18" s="336"/>
      <c r="G18" s="34"/>
      <c r="H18" s="336" t="s">
        <v>55</v>
      </c>
      <c r="I18" s="336"/>
      <c r="J18" s="336"/>
      <c r="K18" s="336"/>
      <c r="L18" s="34"/>
      <c r="M18" s="336" t="s">
        <v>125</v>
      </c>
      <c r="N18" s="336"/>
      <c r="O18" s="336"/>
      <c r="P18" s="336"/>
      <c r="Q18" s="35"/>
      <c r="R18" s="35"/>
      <c r="S18" s="35"/>
      <c r="T18" s="35"/>
      <c r="U18" s="35"/>
    </row>
    <row r="19" spans="1:21" s="41" customFormat="1" ht="15" customHeight="1" x14ac:dyDescent="0.25">
      <c r="A19" s="262"/>
      <c r="B19" s="36"/>
      <c r="C19" s="334" t="s">
        <v>111</v>
      </c>
      <c r="D19" s="334"/>
      <c r="E19" s="334" t="s">
        <v>112</v>
      </c>
      <c r="F19" s="334"/>
      <c r="G19" s="37"/>
      <c r="H19" s="334" t="s">
        <v>111</v>
      </c>
      <c r="I19" s="334"/>
      <c r="J19" s="334" t="s">
        <v>112</v>
      </c>
      <c r="K19" s="334"/>
      <c r="L19" s="37"/>
      <c r="M19" s="334" t="s">
        <v>111</v>
      </c>
      <c r="N19" s="334"/>
      <c r="O19" s="334" t="s">
        <v>112</v>
      </c>
      <c r="P19" s="334"/>
      <c r="Q19" s="38"/>
      <c r="R19" s="51"/>
      <c r="S19" s="51"/>
      <c r="T19" s="51"/>
      <c r="U19" s="38"/>
    </row>
    <row r="20" spans="1:21" s="41" customFormat="1" ht="13.5" x14ac:dyDescent="0.25">
      <c r="A20" s="262"/>
      <c r="B20" s="33"/>
      <c r="C20" s="39" t="s">
        <v>113</v>
      </c>
      <c r="D20" s="39" t="s">
        <v>114</v>
      </c>
      <c r="E20" s="39" t="s">
        <v>113</v>
      </c>
      <c r="F20" s="39" t="s">
        <v>114</v>
      </c>
      <c r="G20" s="39"/>
      <c r="H20" s="39" t="s">
        <v>113</v>
      </c>
      <c r="I20" s="39" t="s">
        <v>114</v>
      </c>
      <c r="J20" s="39" t="s">
        <v>113</v>
      </c>
      <c r="K20" s="39" t="s">
        <v>114</v>
      </c>
      <c r="L20" s="39"/>
      <c r="M20" s="39" t="s">
        <v>113</v>
      </c>
      <c r="N20" s="39" t="s">
        <v>114</v>
      </c>
      <c r="O20" s="39" t="s">
        <v>113</v>
      </c>
      <c r="P20" s="39" t="s">
        <v>114</v>
      </c>
      <c r="Q20" s="39"/>
      <c r="R20" s="39"/>
      <c r="S20" s="39"/>
      <c r="T20" s="39"/>
      <c r="U20" s="52"/>
    </row>
    <row r="21" spans="1:21" s="41" customFormat="1" ht="13.5" x14ac:dyDescent="0.25">
      <c r="A21" s="262"/>
      <c r="B21" s="33"/>
      <c r="C21" s="39" t="s">
        <v>49</v>
      </c>
      <c r="D21" s="39" t="s">
        <v>48</v>
      </c>
      <c r="E21" s="39" t="s">
        <v>49</v>
      </c>
      <c r="F21" s="39" t="s">
        <v>48</v>
      </c>
      <c r="G21" s="39"/>
      <c r="H21" s="39" t="s">
        <v>49</v>
      </c>
      <c r="I21" s="39" t="s">
        <v>48</v>
      </c>
      <c r="J21" s="39" t="s">
        <v>49</v>
      </c>
      <c r="K21" s="39" t="s">
        <v>48</v>
      </c>
      <c r="L21" s="39"/>
      <c r="M21" s="39" t="s">
        <v>49</v>
      </c>
      <c r="N21" s="39" t="s">
        <v>48</v>
      </c>
      <c r="O21" s="39" t="s">
        <v>49</v>
      </c>
      <c r="P21" s="39" t="s">
        <v>48</v>
      </c>
      <c r="Q21" s="39"/>
      <c r="R21" s="39"/>
      <c r="S21" s="39"/>
      <c r="T21" s="39"/>
      <c r="U21" s="52"/>
    </row>
    <row r="22" spans="1:21" s="41" customFormat="1" ht="13.5" x14ac:dyDescent="0.25">
      <c r="A22" s="40" t="s">
        <v>73</v>
      </c>
      <c r="B22" s="35" t="s">
        <v>115</v>
      </c>
      <c r="C22" s="39">
        <v>11008</v>
      </c>
      <c r="D22" s="39">
        <v>13.270644966847497</v>
      </c>
      <c r="E22" s="39">
        <v>14897</v>
      </c>
      <c r="F22" s="39">
        <v>9.30783265020494</v>
      </c>
      <c r="G22" s="53"/>
      <c r="H22" s="39">
        <v>717.7</v>
      </c>
      <c r="I22" s="39">
        <v>0.66824953445065183</v>
      </c>
      <c r="J22" s="39">
        <v>698.3</v>
      </c>
      <c r="K22" s="39">
        <v>0.54931483142178372</v>
      </c>
      <c r="L22" s="53"/>
      <c r="M22" s="39">
        <v>148994.70000000001</v>
      </c>
      <c r="N22" s="39">
        <v>983.85301109350257</v>
      </c>
      <c r="O22" s="39">
        <v>254605.3</v>
      </c>
      <c r="P22" s="39">
        <v>1103.5728837068182</v>
      </c>
      <c r="Q22" s="53"/>
      <c r="R22" s="53"/>
      <c r="S22" s="53"/>
      <c r="T22" s="53"/>
      <c r="U22" s="54"/>
    </row>
    <row r="23" spans="1:21" s="41" customFormat="1" ht="13.5" x14ac:dyDescent="0.25">
      <c r="A23" s="261"/>
      <c r="B23" s="35" t="s">
        <v>116</v>
      </c>
      <c r="C23" s="39">
        <v>3683</v>
      </c>
      <c r="D23" s="39">
        <v>4.440024110910187</v>
      </c>
      <c r="E23" s="39">
        <v>10407</v>
      </c>
      <c r="F23" s="39">
        <v>6.5024242727181836</v>
      </c>
      <c r="G23" s="39"/>
      <c r="H23" s="39">
        <v>70.599999999999994</v>
      </c>
      <c r="I23" s="39">
        <v>6.5735567970204828E-2</v>
      </c>
      <c r="J23" s="39">
        <v>74.599999999999994</v>
      </c>
      <c r="K23" s="39">
        <v>5.8683784081433578E-2</v>
      </c>
      <c r="L23" s="39"/>
      <c r="M23" s="39">
        <v>51874.6</v>
      </c>
      <c r="N23" s="39">
        <v>342.54226096143685</v>
      </c>
      <c r="O23" s="39">
        <v>69044.600000000006</v>
      </c>
      <c r="P23" s="39">
        <v>299.27007932035895</v>
      </c>
      <c r="Q23" s="39"/>
      <c r="R23" s="39"/>
      <c r="S23" s="39"/>
      <c r="T23" s="39"/>
      <c r="U23" s="52"/>
    </row>
    <row r="24" spans="1:21" s="41" customFormat="1" ht="13.5" x14ac:dyDescent="0.25">
      <c r="A24" s="262"/>
      <c r="B24" s="35" t="s">
        <v>117</v>
      </c>
      <c r="C24" s="39">
        <v>317</v>
      </c>
      <c r="D24" s="39">
        <v>0.38215792646172392</v>
      </c>
      <c r="E24" s="39">
        <v>484</v>
      </c>
      <c r="F24" s="39">
        <v>0.30240927721683497</v>
      </c>
      <c r="G24" s="53"/>
      <c r="H24" s="39">
        <v>39.1</v>
      </c>
      <c r="I24" s="39">
        <v>3.6405959031657359E-2</v>
      </c>
      <c r="J24" s="39">
        <v>74.7</v>
      </c>
      <c r="K24" s="39">
        <v>5.8762448671355078E-2</v>
      </c>
      <c r="L24" s="53"/>
      <c r="M24" s="39">
        <v>2144.1</v>
      </c>
      <c r="N24" s="39">
        <v>14.158082408874801</v>
      </c>
      <c r="O24" s="39">
        <v>2372.6999999999998</v>
      </c>
      <c r="P24" s="39">
        <v>10.284339647176107</v>
      </c>
      <c r="Q24" s="53"/>
      <c r="R24" s="53"/>
      <c r="S24" s="53"/>
      <c r="T24" s="53"/>
      <c r="U24" s="54"/>
    </row>
    <row r="25" spans="1:21" s="41" customFormat="1" ht="13.5" x14ac:dyDescent="0.25">
      <c r="A25" s="262"/>
      <c r="B25" s="35" t="s">
        <v>118</v>
      </c>
      <c r="C25" s="39">
        <v>360</v>
      </c>
      <c r="D25" s="39">
        <v>0.43399638336347202</v>
      </c>
      <c r="E25" s="39">
        <v>509</v>
      </c>
      <c r="F25" s="39">
        <v>0.31802959112266321</v>
      </c>
      <c r="G25" s="53"/>
      <c r="H25" s="39">
        <v>0</v>
      </c>
      <c r="I25" s="39">
        <v>0</v>
      </c>
      <c r="J25" s="39">
        <v>0</v>
      </c>
      <c r="K25" s="39">
        <v>0</v>
      </c>
      <c r="L25" s="53"/>
      <c r="M25" s="39">
        <v>20126</v>
      </c>
      <c r="N25" s="39">
        <v>132.89751716851558</v>
      </c>
      <c r="O25" s="39">
        <v>20710</v>
      </c>
      <c r="P25" s="39">
        <v>89.766373369164754</v>
      </c>
      <c r="Q25" s="53"/>
      <c r="R25" s="53"/>
      <c r="S25" s="53"/>
      <c r="T25" s="53"/>
      <c r="U25" s="54"/>
    </row>
    <row r="26" spans="1:21" ht="15" x14ac:dyDescent="0.25">
      <c r="A26" s="261"/>
      <c r="B26" s="35" t="s">
        <v>119</v>
      </c>
      <c r="C26" s="39">
        <v>108</v>
      </c>
      <c r="D26" s="39">
        <v>0.1301989150090416</v>
      </c>
      <c r="E26" s="39">
        <v>0</v>
      </c>
      <c r="F26" s="39">
        <v>0</v>
      </c>
      <c r="G26" s="39"/>
      <c r="H26" s="39">
        <v>0</v>
      </c>
      <c r="I26" s="39">
        <v>0</v>
      </c>
      <c r="J26" s="39">
        <v>0</v>
      </c>
      <c r="K26" s="39">
        <v>0</v>
      </c>
      <c r="L26" s="39"/>
      <c r="M26" s="39">
        <v>19466</v>
      </c>
      <c r="N26" s="39">
        <v>128.53935552033809</v>
      </c>
      <c r="O26" s="39">
        <v>24920</v>
      </c>
      <c r="P26" s="39">
        <v>108.01439036019245</v>
      </c>
      <c r="Q26" s="39"/>
      <c r="R26" s="39"/>
      <c r="S26" s="39"/>
      <c r="T26" s="39"/>
      <c r="U26" s="52"/>
    </row>
    <row r="27" spans="1:21" ht="13.5" x14ac:dyDescent="0.25">
      <c r="A27" s="261"/>
      <c r="B27" s="35" t="s">
        <v>120</v>
      </c>
      <c r="C27" s="39">
        <v>169</v>
      </c>
      <c r="D27" s="39">
        <v>0.20373719107896321</v>
      </c>
      <c r="E27" s="39">
        <v>104</v>
      </c>
      <c r="F27" s="39">
        <v>6.4980505848245523E-2</v>
      </c>
      <c r="G27" s="39"/>
      <c r="H27" s="39">
        <v>118.8</v>
      </c>
      <c r="I27" s="39">
        <v>0.11061452513966481</v>
      </c>
      <c r="J27" s="39">
        <v>162.6</v>
      </c>
      <c r="K27" s="39">
        <v>0.12790862321234719</v>
      </c>
      <c r="L27" s="39"/>
      <c r="M27" s="39">
        <v>2565.8000000000002</v>
      </c>
      <c r="N27" s="39">
        <v>16.942683571051241</v>
      </c>
      <c r="O27" s="39">
        <v>2635.6</v>
      </c>
      <c r="P27" s="39">
        <v>11.423865458801091</v>
      </c>
      <c r="Q27" s="39"/>
      <c r="R27" s="39"/>
      <c r="S27" s="39"/>
      <c r="T27" s="39"/>
      <c r="U27" s="52"/>
    </row>
    <row r="28" spans="1:21" ht="13.5" x14ac:dyDescent="0.25">
      <c r="A28" s="261"/>
      <c r="B28" s="35" t="s">
        <v>121</v>
      </c>
      <c r="C28" s="39">
        <v>28</v>
      </c>
      <c r="D28" s="39">
        <v>3.3755274261603373E-2</v>
      </c>
      <c r="E28" s="39">
        <v>41</v>
      </c>
      <c r="F28" s="39">
        <v>2.5617314805558331E-2</v>
      </c>
      <c r="G28" s="39"/>
      <c r="H28" s="39">
        <v>5.2</v>
      </c>
      <c r="I28" s="39">
        <v>4.8417132216014899E-3</v>
      </c>
      <c r="J28" s="39">
        <v>0</v>
      </c>
      <c r="K28" s="39">
        <v>0</v>
      </c>
      <c r="L28" s="39"/>
      <c r="M28" s="39">
        <v>10784.2</v>
      </c>
      <c r="N28" s="39">
        <v>71.211040676175386</v>
      </c>
      <c r="O28" s="39">
        <v>10702</v>
      </c>
      <c r="P28" s="39">
        <v>46.387239391443799</v>
      </c>
      <c r="Q28" s="39"/>
      <c r="R28" s="39"/>
      <c r="S28" s="39"/>
      <c r="T28" s="39"/>
      <c r="U28" s="52"/>
    </row>
    <row r="29" spans="1:21" ht="13.5" x14ac:dyDescent="0.25">
      <c r="A29" s="261"/>
      <c r="B29" s="35" t="s">
        <v>122</v>
      </c>
      <c r="C29" s="39">
        <v>445</v>
      </c>
      <c r="D29" s="39">
        <v>0.53646775165762506</v>
      </c>
      <c r="E29" s="39">
        <v>543</v>
      </c>
      <c r="F29" s="39">
        <v>0.3392732180345896</v>
      </c>
      <c r="G29" s="39"/>
      <c r="H29" s="39">
        <v>91.7</v>
      </c>
      <c r="I29" s="39">
        <v>8.5381750465549355E-2</v>
      </c>
      <c r="J29" s="39">
        <v>88.6</v>
      </c>
      <c r="K29" s="39">
        <v>6.9696826670442566E-2</v>
      </c>
      <c r="L29" s="39"/>
      <c r="M29" s="39">
        <v>11385.7</v>
      </c>
      <c r="N29" s="39">
        <v>75.182910723718962</v>
      </c>
      <c r="O29" s="39">
        <v>12602.6</v>
      </c>
      <c r="P29" s="39">
        <v>54.625287157036972</v>
      </c>
      <c r="Q29" s="39"/>
      <c r="R29" s="39"/>
      <c r="S29" s="39"/>
      <c r="T29" s="39"/>
      <c r="U29" s="52"/>
    </row>
    <row r="30" spans="1:21" s="55" customFormat="1" ht="13.5" x14ac:dyDescent="0.25">
      <c r="A30" s="262"/>
      <c r="B30" s="42" t="s">
        <v>123</v>
      </c>
      <c r="C30" s="53">
        <v>16010</v>
      </c>
      <c r="D30" s="53">
        <v>19.300783604581074</v>
      </c>
      <c r="E30" s="53">
        <v>26985</v>
      </c>
      <c r="F30" s="53">
        <v>16.860566829951015</v>
      </c>
      <c r="G30" s="53"/>
      <c r="H30" s="53">
        <v>1043.0999999999999</v>
      </c>
      <c r="I30" s="53">
        <v>0.97122905027932949</v>
      </c>
      <c r="J30" s="53">
        <v>1098.8</v>
      </c>
      <c r="K30" s="53">
        <v>0.8643665140573622</v>
      </c>
      <c r="L30" s="53"/>
      <c r="M30" s="53">
        <v>267341.09999999998</v>
      </c>
      <c r="N30" s="53">
        <v>1765.326862123613</v>
      </c>
      <c r="O30" s="53">
        <v>397592.8</v>
      </c>
      <c r="P30" s="53">
        <v>1723.3444584109923</v>
      </c>
      <c r="Q30" s="53"/>
      <c r="R30" s="53"/>
      <c r="S30" s="53"/>
      <c r="T30" s="53"/>
      <c r="U30" s="54"/>
    </row>
    <row r="31" spans="1:21" ht="13.5" x14ac:dyDescent="0.25">
      <c r="A31" s="56" t="s">
        <v>126</v>
      </c>
      <c r="B31" s="261"/>
      <c r="C31" s="44"/>
      <c r="D31" s="44"/>
      <c r="E31" s="44"/>
      <c r="F31" s="45"/>
      <c r="G31" s="46"/>
      <c r="H31" s="47"/>
      <c r="I31" s="47"/>
      <c r="J31" s="47"/>
      <c r="K31" s="45"/>
      <c r="L31" s="46"/>
      <c r="M31" s="44"/>
      <c r="N31" s="44"/>
      <c r="O31" s="44"/>
      <c r="P31" s="57"/>
      <c r="Q31" s="44"/>
      <c r="R31" s="44"/>
      <c r="S31" s="44"/>
      <c r="T31" s="44"/>
      <c r="U31" s="49"/>
    </row>
    <row r="32" spans="1:21" s="41" customFormat="1" ht="13.5" x14ac:dyDescent="0.25">
      <c r="A32" s="33" t="s">
        <v>127</v>
      </c>
      <c r="B32" s="262"/>
      <c r="C32" s="33"/>
      <c r="D32" s="33"/>
      <c r="E32" s="33"/>
      <c r="F32" s="36"/>
      <c r="G32" s="33"/>
      <c r="H32" s="33"/>
      <c r="I32" s="33"/>
      <c r="J32" s="33"/>
      <c r="K32" s="36"/>
      <c r="L32" s="33"/>
      <c r="M32" s="33"/>
      <c r="N32" s="33"/>
      <c r="O32" s="33"/>
      <c r="P32" s="36"/>
      <c r="Q32" s="33"/>
      <c r="R32" s="33"/>
      <c r="S32" s="33"/>
      <c r="T32" s="33"/>
      <c r="U32" s="36"/>
    </row>
    <row r="33" spans="1:21" ht="13.5" x14ac:dyDescent="0.25">
      <c r="A33" s="263"/>
      <c r="B33" s="263"/>
      <c r="C33" s="263"/>
      <c r="D33" s="263"/>
      <c r="E33" s="263"/>
      <c r="F33" s="264"/>
      <c r="G33" s="263"/>
      <c r="H33" s="263"/>
      <c r="I33" s="263"/>
      <c r="J33" s="263"/>
      <c r="K33" s="264"/>
      <c r="L33" s="263"/>
      <c r="M33" s="263"/>
      <c r="N33" s="263"/>
      <c r="O33" s="263"/>
      <c r="P33" s="264"/>
      <c r="Q33" s="263"/>
      <c r="R33" s="263"/>
      <c r="S33" s="263"/>
      <c r="T33" s="263"/>
      <c r="U33" s="264"/>
    </row>
    <row r="34" spans="1:21" s="41" customFormat="1" x14ac:dyDescent="0.2">
      <c r="B34" s="32"/>
      <c r="C34" s="32"/>
      <c r="D34" s="32"/>
      <c r="E34" s="32"/>
      <c r="F34" s="58"/>
      <c r="G34" s="32"/>
      <c r="H34" s="32"/>
      <c r="I34" s="32"/>
      <c r="J34" s="32"/>
      <c r="K34" s="58"/>
      <c r="L34" s="32"/>
      <c r="M34" s="32"/>
      <c r="N34" s="32"/>
      <c r="O34" s="32"/>
      <c r="P34" s="58"/>
      <c r="Q34" s="32"/>
      <c r="R34" s="32"/>
      <c r="S34" s="32"/>
      <c r="T34" s="32"/>
      <c r="U34" s="58"/>
    </row>
    <row r="35" spans="1:21" s="41" customFormat="1" x14ac:dyDescent="0.2">
      <c r="B35" s="32"/>
      <c r="C35" s="32"/>
      <c r="D35" s="32"/>
      <c r="E35" s="32"/>
      <c r="F35" s="58"/>
      <c r="G35" s="32"/>
      <c r="H35" s="32"/>
      <c r="I35" s="32"/>
      <c r="J35" s="32"/>
      <c r="K35" s="58"/>
      <c r="L35" s="32"/>
      <c r="M35" s="32"/>
      <c r="N35" s="32"/>
      <c r="O35" s="32"/>
      <c r="P35" s="58"/>
      <c r="Q35" s="32"/>
      <c r="R35" s="32"/>
      <c r="S35" s="32"/>
      <c r="T35" s="32"/>
      <c r="U35" s="58"/>
    </row>
    <row r="42" spans="1:21" s="41" customFormat="1" x14ac:dyDescent="0.2">
      <c r="B42" s="32"/>
      <c r="C42" s="32"/>
      <c r="D42" s="32"/>
      <c r="E42" s="32"/>
      <c r="F42" s="58"/>
      <c r="G42" s="32"/>
      <c r="H42" s="32"/>
      <c r="I42" s="32"/>
      <c r="J42" s="32"/>
      <c r="K42" s="58"/>
      <c r="L42" s="32"/>
      <c r="M42" s="32"/>
      <c r="N42" s="32"/>
      <c r="O42" s="32"/>
      <c r="P42" s="58"/>
      <c r="Q42" s="32"/>
      <c r="R42" s="32"/>
      <c r="S42" s="32"/>
      <c r="T42" s="32"/>
      <c r="U42" s="58"/>
    </row>
    <row r="44" spans="1:21" s="41" customFormat="1" x14ac:dyDescent="0.2">
      <c r="B44" s="32"/>
      <c r="C44" s="32"/>
      <c r="D44" s="32"/>
      <c r="E44" s="32"/>
      <c r="F44" s="58"/>
      <c r="G44" s="32"/>
      <c r="H44" s="32"/>
      <c r="I44" s="32"/>
      <c r="J44" s="32"/>
      <c r="K44" s="58"/>
      <c r="L44" s="32"/>
      <c r="M44" s="32"/>
      <c r="N44" s="32"/>
      <c r="O44" s="32"/>
      <c r="P44" s="58"/>
      <c r="Q44" s="32"/>
      <c r="R44" s="32"/>
      <c r="S44" s="32"/>
      <c r="T44" s="32"/>
      <c r="U44" s="58"/>
    </row>
    <row r="46" spans="1:21" s="41" customFormat="1" x14ac:dyDescent="0.2">
      <c r="B46" s="32"/>
      <c r="C46" s="32"/>
      <c r="D46" s="32"/>
      <c r="E46" s="32"/>
      <c r="F46" s="58"/>
      <c r="G46" s="32"/>
      <c r="H46" s="32"/>
      <c r="I46" s="32"/>
      <c r="J46" s="32"/>
      <c r="K46" s="58"/>
      <c r="L46" s="32"/>
      <c r="M46" s="32"/>
      <c r="N46" s="32"/>
      <c r="O46" s="32"/>
      <c r="P46" s="58"/>
      <c r="Q46" s="32"/>
      <c r="R46" s="32"/>
      <c r="S46" s="32"/>
      <c r="T46" s="32"/>
      <c r="U46" s="58"/>
    </row>
    <row r="47" spans="1:21" s="41" customFormat="1" x14ac:dyDescent="0.2">
      <c r="B47" s="32"/>
      <c r="C47" s="32"/>
      <c r="D47" s="32"/>
      <c r="E47" s="32"/>
      <c r="F47" s="58"/>
      <c r="G47" s="32"/>
      <c r="H47" s="32"/>
      <c r="I47" s="32"/>
      <c r="J47" s="32"/>
      <c r="K47" s="58"/>
      <c r="L47" s="32"/>
      <c r="M47" s="32"/>
      <c r="N47" s="32"/>
      <c r="O47" s="32"/>
      <c r="P47" s="58"/>
      <c r="Q47" s="32"/>
      <c r="R47" s="32"/>
      <c r="S47" s="32"/>
      <c r="T47" s="32"/>
      <c r="U47" s="58"/>
    </row>
    <row r="48" spans="1:21" ht="14.25" customHeight="1" x14ac:dyDescent="0.2">
      <c r="F48" s="32"/>
      <c r="K48" s="32"/>
      <c r="P48" s="32"/>
      <c r="U48" s="32"/>
    </row>
    <row r="50" spans="2:21" s="41" customFormat="1" x14ac:dyDescent="0.2">
      <c r="B50" s="32"/>
      <c r="C50" s="32"/>
      <c r="D50" s="32"/>
      <c r="E50" s="32"/>
      <c r="F50" s="58"/>
      <c r="G50" s="32"/>
      <c r="H50" s="32"/>
      <c r="I50" s="32"/>
      <c r="J50" s="32"/>
      <c r="K50" s="58"/>
      <c r="L50" s="32"/>
      <c r="M50" s="32"/>
      <c r="N50" s="32"/>
      <c r="O50" s="32"/>
      <c r="P50" s="58"/>
      <c r="Q50" s="32"/>
      <c r="R50" s="32"/>
      <c r="S50" s="32"/>
      <c r="T50" s="32"/>
      <c r="U50" s="58"/>
    </row>
    <row r="51" spans="2:21" s="41" customFormat="1" x14ac:dyDescent="0.2">
      <c r="B51" s="32"/>
      <c r="C51" s="32"/>
      <c r="D51" s="32"/>
      <c r="E51" s="32"/>
      <c r="F51" s="58"/>
      <c r="G51" s="32"/>
      <c r="H51" s="32"/>
      <c r="I51" s="32"/>
      <c r="J51" s="32"/>
      <c r="K51" s="58"/>
      <c r="L51" s="32"/>
      <c r="M51" s="32"/>
      <c r="N51" s="32"/>
      <c r="O51" s="32"/>
      <c r="P51" s="58"/>
      <c r="Q51" s="32"/>
      <c r="R51" s="32"/>
      <c r="S51" s="32"/>
      <c r="T51" s="32"/>
      <c r="U51" s="58"/>
    </row>
    <row r="52" spans="2:21" s="41" customFormat="1" x14ac:dyDescent="0.2">
      <c r="B52" s="32"/>
      <c r="C52" s="32"/>
      <c r="D52" s="32"/>
      <c r="E52" s="32"/>
      <c r="F52" s="58"/>
      <c r="G52" s="32"/>
      <c r="H52" s="32"/>
      <c r="I52" s="32"/>
      <c r="J52" s="32"/>
      <c r="K52" s="58"/>
      <c r="L52" s="32"/>
      <c r="M52" s="32"/>
      <c r="N52" s="32"/>
      <c r="O52" s="32"/>
      <c r="P52" s="58"/>
      <c r="Q52" s="32"/>
      <c r="R52" s="32"/>
      <c r="S52" s="32"/>
      <c r="T52" s="32"/>
      <c r="U52" s="58"/>
    </row>
  </sheetData>
  <mergeCells count="22">
    <mergeCell ref="C19:D19"/>
    <mergeCell ref="E19:F19"/>
    <mergeCell ref="H19:I19"/>
    <mergeCell ref="J19:K19"/>
    <mergeCell ref="B1:U1"/>
    <mergeCell ref="C2:F2"/>
    <mergeCell ref="H2:K2"/>
    <mergeCell ref="M2:P2"/>
    <mergeCell ref="R2:U2"/>
    <mergeCell ref="C18:F18"/>
    <mergeCell ref="H18:K18"/>
    <mergeCell ref="M18:P18"/>
    <mergeCell ref="C3:D3"/>
    <mergeCell ref="E3:F3"/>
    <mergeCell ref="H3:I3"/>
    <mergeCell ref="J3:K3"/>
    <mergeCell ref="T3:U3"/>
    <mergeCell ref="M3:N3"/>
    <mergeCell ref="M19:N19"/>
    <mergeCell ref="O19:P19"/>
    <mergeCell ref="O3:P3"/>
    <mergeCell ref="R3:S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K15"/>
  <sheetViews>
    <sheetView rightToLeft="1" zoomScale="40" zoomScaleNormal="40" workbookViewId="0">
      <selection activeCell="G25" sqref="G25"/>
    </sheetView>
  </sheetViews>
  <sheetFormatPr defaultRowHeight="14.25" x14ac:dyDescent="0.2"/>
  <cols>
    <col min="1" max="1" width="22.125" bestFit="1" customWidth="1"/>
    <col min="2" max="3" width="6.625" bestFit="1" customWidth="1"/>
    <col min="4" max="4" width="6.5" bestFit="1" customWidth="1"/>
    <col min="6" max="7" width="11.5" customWidth="1"/>
    <col min="9" max="11" width="4.75" bestFit="1" customWidth="1"/>
  </cols>
  <sheetData>
    <row r="1" spans="1:11" ht="15" x14ac:dyDescent="0.25">
      <c r="A1" s="340" t="s">
        <v>128</v>
      </c>
      <c r="B1" s="340"/>
      <c r="C1" s="340"/>
      <c r="D1" s="340"/>
      <c r="E1" s="340"/>
      <c r="F1" s="340"/>
      <c r="G1" s="340"/>
      <c r="H1" s="340"/>
      <c r="I1" s="340"/>
      <c r="J1" s="340"/>
      <c r="K1" s="340"/>
    </row>
    <row r="2" spans="1:11" ht="15" x14ac:dyDescent="0.25">
      <c r="A2" s="341" t="s">
        <v>129</v>
      </c>
      <c r="B2" s="341"/>
      <c r="C2" s="341"/>
      <c r="D2" s="341"/>
      <c r="E2" s="341"/>
      <c r="F2" s="341"/>
      <c r="G2" s="341"/>
      <c r="H2" s="341"/>
      <c r="I2" s="341"/>
      <c r="J2" s="341"/>
      <c r="K2" s="341"/>
    </row>
    <row r="3" spans="1:11" ht="15" x14ac:dyDescent="0.25">
      <c r="A3" s="59"/>
      <c r="B3" s="342" t="s">
        <v>130</v>
      </c>
      <c r="C3" s="342"/>
      <c r="D3" s="342"/>
      <c r="E3" s="60"/>
      <c r="F3" s="343" t="s">
        <v>131</v>
      </c>
      <c r="G3" s="343" t="s">
        <v>132</v>
      </c>
      <c r="H3" s="61"/>
      <c r="I3" s="345" t="s">
        <v>114</v>
      </c>
      <c r="J3" s="345"/>
      <c r="K3" s="345"/>
    </row>
    <row r="4" spans="1:11" ht="15" x14ac:dyDescent="0.25">
      <c r="A4" s="62"/>
      <c r="B4" s="63">
        <v>2021</v>
      </c>
      <c r="C4" s="63">
        <v>2022</v>
      </c>
      <c r="D4" s="63">
        <v>2023</v>
      </c>
      <c r="E4" s="60"/>
      <c r="F4" s="344"/>
      <c r="G4" s="344"/>
      <c r="H4" s="60"/>
      <c r="I4" s="63">
        <v>2021</v>
      </c>
      <c r="J4" s="63">
        <v>2022</v>
      </c>
      <c r="K4" s="63">
        <v>2023</v>
      </c>
    </row>
    <row r="5" spans="1:11" ht="15" x14ac:dyDescent="0.25">
      <c r="A5" s="64"/>
      <c r="B5" s="337" t="s">
        <v>49</v>
      </c>
      <c r="C5" s="337"/>
      <c r="D5" s="337"/>
      <c r="E5" s="65"/>
      <c r="F5" s="338" t="s">
        <v>48</v>
      </c>
      <c r="G5" s="338"/>
      <c r="H5" s="65"/>
      <c r="I5" s="338" t="s">
        <v>48</v>
      </c>
      <c r="J5" s="338"/>
      <c r="K5" s="338"/>
    </row>
    <row r="6" spans="1:11" ht="15" x14ac:dyDescent="0.25">
      <c r="A6" s="66" t="s">
        <v>133</v>
      </c>
      <c r="B6" s="67">
        <v>5590</v>
      </c>
      <c r="C6" s="67">
        <v>5216</v>
      </c>
      <c r="D6" s="67">
        <v>2979</v>
      </c>
      <c r="E6" s="68"/>
      <c r="F6" s="68">
        <v>-6.6905187835420428</v>
      </c>
      <c r="G6" s="68">
        <v>-42.887269938650306</v>
      </c>
      <c r="H6" s="69"/>
      <c r="I6" s="70">
        <v>0.86432281080870454</v>
      </c>
      <c r="J6" s="70">
        <v>0.78644640437864877</v>
      </c>
      <c r="K6" s="70">
        <v>0.41076010741463675</v>
      </c>
    </row>
    <row r="7" spans="1:11" ht="15" x14ac:dyDescent="0.25">
      <c r="A7" s="66" t="s">
        <v>134</v>
      </c>
      <c r="B7" s="67">
        <v>19485</v>
      </c>
      <c r="C7" s="67">
        <v>22671.4</v>
      </c>
      <c r="D7" s="67">
        <v>24079.9</v>
      </c>
      <c r="E7" s="68"/>
      <c r="F7" s="68">
        <v>16.353092122145242</v>
      </c>
      <c r="G7" s="68">
        <v>6.2126732358831038</v>
      </c>
      <c r="H7" s="69"/>
      <c r="I7" s="70">
        <v>3.0127602806095899</v>
      </c>
      <c r="J7" s="70">
        <v>3.4182977400747889</v>
      </c>
      <c r="K7" s="70">
        <v>3.3202626084369635</v>
      </c>
    </row>
    <row r="8" spans="1:11" ht="15" x14ac:dyDescent="0.25">
      <c r="A8" s="66" t="s">
        <v>135</v>
      </c>
      <c r="B8" s="67">
        <v>96992.9</v>
      </c>
      <c r="C8" s="67">
        <v>118535.5</v>
      </c>
      <c r="D8" s="67">
        <v>105045.6</v>
      </c>
      <c r="E8" s="68"/>
      <c r="F8" s="68">
        <v>22.210491695783929</v>
      </c>
      <c r="G8" s="68">
        <v>-11.380472516672214</v>
      </c>
      <c r="H8" s="69"/>
      <c r="I8" s="70">
        <v>14.996990332108693</v>
      </c>
      <c r="J8" s="70">
        <v>17.872281013463446</v>
      </c>
      <c r="K8" s="70">
        <v>14.484236971948633</v>
      </c>
    </row>
    <row r="9" spans="1:11" ht="15" x14ac:dyDescent="0.25">
      <c r="A9" s="66" t="s">
        <v>136</v>
      </c>
      <c r="B9" s="71">
        <v>78936.600000000006</v>
      </c>
      <c r="C9" s="71">
        <v>98650.5</v>
      </c>
      <c r="D9" s="71">
        <v>99467.1</v>
      </c>
      <c r="E9" s="68"/>
      <c r="F9" s="68">
        <v>24.974346500862698</v>
      </c>
      <c r="G9" s="68">
        <v>0.82777076649382941</v>
      </c>
      <c r="H9" s="69"/>
      <c r="I9" s="70">
        <v>12.205134881517422</v>
      </c>
      <c r="J9" s="70">
        <v>14.874104872537558</v>
      </c>
      <c r="K9" s="70">
        <v>13.715044202827265</v>
      </c>
    </row>
    <row r="10" spans="1:11" ht="27" x14ac:dyDescent="0.25">
      <c r="A10" s="66" t="s">
        <v>137</v>
      </c>
      <c r="B10" s="67">
        <v>73949.2</v>
      </c>
      <c r="C10" s="67">
        <v>81419.399999999994</v>
      </c>
      <c r="D10" s="67">
        <v>99162.021999999997</v>
      </c>
      <c r="E10" s="68"/>
      <c r="F10" s="68">
        <v>10.10179961378892</v>
      </c>
      <c r="G10" s="68">
        <v>21.791639339027302</v>
      </c>
      <c r="H10" s="69"/>
      <c r="I10" s="70">
        <v>11.433985760474965</v>
      </c>
      <c r="J10" s="70">
        <v>12.276072541538911</v>
      </c>
      <c r="K10" s="70">
        <v>13.672978451887404</v>
      </c>
    </row>
    <row r="11" spans="1:11" ht="40.5" x14ac:dyDescent="0.25">
      <c r="A11" s="66" t="s">
        <v>138</v>
      </c>
      <c r="B11" s="71">
        <v>104493.6</v>
      </c>
      <c r="C11" s="71">
        <v>89668.85</v>
      </c>
      <c r="D11" s="71">
        <v>103748.73699999999</v>
      </c>
      <c r="E11" s="68"/>
      <c r="F11" s="68">
        <v>-14.18723251950359</v>
      </c>
      <c r="G11" s="68">
        <v>15.702093870948474</v>
      </c>
      <c r="H11" s="69"/>
      <c r="I11" s="70">
        <v>16.156744555191494</v>
      </c>
      <c r="J11" s="70">
        <v>13.519889698479373</v>
      </c>
      <c r="K11" s="70">
        <v>14.305418715761295</v>
      </c>
    </row>
    <row r="12" spans="1:11" ht="27" x14ac:dyDescent="0.25">
      <c r="A12" s="66" t="s">
        <v>139</v>
      </c>
      <c r="B12" s="71">
        <v>190180.8</v>
      </c>
      <c r="C12" s="71">
        <v>168492.9</v>
      </c>
      <c r="D12" s="71">
        <v>189000.1</v>
      </c>
      <c r="E12" s="68"/>
      <c r="F12" s="68">
        <v>-11.40383256353954</v>
      </c>
      <c r="G12" s="68">
        <v>12.17095794540899</v>
      </c>
      <c r="H12" s="69"/>
      <c r="I12" s="70">
        <v>29.405653598899473</v>
      </c>
      <c r="J12" s="70">
        <v>25.404646351290499</v>
      </c>
      <c r="K12" s="70">
        <v>26.060322718152769</v>
      </c>
    </row>
    <row r="13" spans="1:11" ht="15" x14ac:dyDescent="0.25">
      <c r="A13" s="66" t="s">
        <v>140</v>
      </c>
      <c r="B13" s="71">
        <v>77121</v>
      </c>
      <c r="C13" s="71">
        <v>78582</v>
      </c>
      <c r="D13" s="71">
        <v>101758.368</v>
      </c>
      <c r="E13" s="68"/>
      <c r="F13" s="68">
        <v>1.8944256428210293</v>
      </c>
      <c r="G13" s="68">
        <v>29.493227456669469</v>
      </c>
      <c r="H13" s="69"/>
      <c r="I13" s="70">
        <v>11.924407780389643</v>
      </c>
      <c r="J13" s="70">
        <v>11.848261378236769</v>
      </c>
      <c r="K13" s="70">
        <v>14.030976223571045</v>
      </c>
    </row>
    <row r="14" spans="1:11" s="18" customFormat="1" ht="15" x14ac:dyDescent="0.25">
      <c r="A14" s="72" t="s">
        <v>141</v>
      </c>
      <c r="B14" s="73">
        <v>646749.10000000009</v>
      </c>
      <c r="C14" s="73">
        <v>663236.55000000005</v>
      </c>
      <c r="D14" s="73">
        <v>725240.82699999993</v>
      </c>
      <c r="E14" s="74"/>
      <c r="F14" s="74">
        <v>2.549280702516632</v>
      </c>
      <c r="G14" s="74">
        <v>9.3487424660175797</v>
      </c>
      <c r="H14" s="75"/>
      <c r="I14" s="76">
        <v>100</v>
      </c>
      <c r="J14" s="76">
        <v>100</v>
      </c>
      <c r="K14" s="76">
        <v>100</v>
      </c>
    </row>
    <row r="15" spans="1:11" ht="15" x14ac:dyDescent="0.25">
      <c r="A15" s="339" t="s">
        <v>142</v>
      </c>
      <c r="B15" s="339"/>
      <c r="C15" s="339"/>
      <c r="D15" s="339"/>
      <c r="E15" s="339"/>
      <c r="F15" s="339"/>
      <c r="G15" s="339"/>
      <c r="H15" s="339"/>
      <c r="I15" s="339"/>
      <c r="J15" s="339"/>
      <c r="K15" s="339"/>
    </row>
  </sheetData>
  <mergeCells count="10">
    <mergeCell ref="B5:D5"/>
    <mergeCell ref="F5:G5"/>
    <mergeCell ref="I5:K5"/>
    <mergeCell ref="A15:K15"/>
    <mergeCell ref="A1:K1"/>
    <mergeCell ref="A2:K2"/>
    <mergeCell ref="B3:D3"/>
    <mergeCell ref="F3:F4"/>
    <mergeCell ref="G3:G4"/>
    <mergeCell ref="I3:K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T58"/>
  <sheetViews>
    <sheetView rightToLeft="1" zoomScale="40" zoomScaleNormal="40" workbookViewId="0">
      <selection activeCell="G25" sqref="G25"/>
    </sheetView>
  </sheetViews>
  <sheetFormatPr defaultRowHeight="12.75" x14ac:dyDescent="0.2"/>
  <cols>
    <col min="1" max="1" width="39.875" style="32" customWidth="1"/>
    <col min="2" max="4" width="9" style="32"/>
    <col min="5" max="5" width="17" style="58" customWidth="1"/>
    <col min="6" max="9" width="9" style="32"/>
    <col min="10" max="10" width="17" style="58" customWidth="1"/>
    <col min="11" max="14" width="9" style="32"/>
    <col min="15" max="15" width="17" style="58" customWidth="1"/>
    <col min="16" max="19" width="9" style="32"/>
    <col min="20" max="20" width="17" style="58" customWidth="1"/>
    <col min="21" max="16384" width="9" style="32"/>
  </cols>
  <sheetData>
    <row r="1" spans="1:20" ht="15" x14ac:dyDescent="0.2">
      <c r="A1" s="348" t="s">
        <v>143</v>
      </c>
      <c r="B1" s="348"/>
      <c r="C1" s="348"/>
      <c r="D1" s="348"/>
      <c r="E1" s="348"/>
      <c r="F1" s="348"/>
      <c r="G1" s="348"/>
      <c r="H1" s="348"/>
      <c r="I1" s="348"/>
      <c r="J1" s="348"/>
      <c r="K1" s="348"/>
      <c r="L1" s="348"/>
      <c r="M1" s="348"/>
      <c r="N1" s="348"/>
      <c r="O1" s="348"/>
      <c r="P1" s="348"/>
      <c r="Q1" s="348"/>
      <c r="R1" s="348"/>
      <c r="S1" s="348"/>
      <c r="T1" s="348"/>
    </row>
    <row r="2" spans="1:20" ht="13.5" x14ac:dyDescent="0.25">
      <c r="A2" s="336" t="s">
        <v>144</v>
      </c>
      <c r="B2" s="336"/>
      <c r="C2" s="336"/>
      <c r="D2" s="336"/>
      <c r="E2" s="336"/>
      <c r="F2" s="336"/>
      <c r="G2" s="336"/>
      <c r="H2" s="336"/>
      <c r="I2" s="336"/>
      <c r="J2" s="336"/>
      <c r="K2" s="336"/>
      <c r="L2" s="336"/>
      <c r="M2" s="336"/>
      <c r="N2" s="336"/>
      <c r="O2" s="336"/>
      <c r="P2" s="336"/>
      <c r="Q2" s="336"/>
      <c r="R2" s="336"/>
      <c r="S2" s="336"/>
      <c r="T2" s="336"/>
    </row>
    <row r="3" spans="1:20" ht="13.5" x14ac:dyDescent="0.25">
      <c r="A3" s="77"/>
      <c r="B3" s="347" t="s">
        <v>50</v>
      </c>
      <c r="C3" s="347"/>
      <c r="D3" s="347"/>
      <c r="E3" s="347"/>
      <c r="F3" s="78"/>
      <c r="G3" s="347" t="s">
        <v>51</v>
      </c>
      <c r="H3" s="347"/>
      <c r="I3" s="347"/>
      <c r="J3" s="347"/>
      <c r="K3" s="78"/>
      <c r="L3" s="347" t="s">
        <v>110</v>
      </c>
      <c r="M3" s="347"/>
      <c r="N3" s="347"/>
      <c r="O3" s="347"/>
      <c r="P3" s="79"/>
      <c r="Q3" s="347" t="s">
        <v>53</v>
      </c>
      <c r="R3" s="347"/>
      <c r="S3" s="347"/>
      <c r="T3" s="347"/>
    </row>
    <row r="4" spans="1:20" ht="40.5" x14ac:dyDescent="0.25">
      <c r="A4" s="80"/>
      <c r="B4" s="81" t="s">
        <v>145</v>
      </c>
      <c r="C4" s="81" t="s">
        <v>111</v>
      </c>
      <c r="D4" s="81" t="s">
        <v>112</v>
      </c>
      <c r="E4" s="82" t="s">
        <v>146</v>
      </c>
      <c r="F4" s="83"/>
      <c r="G4" s="81" t="s">
        <v>145</v>
      </c>
      <c r="H4" s="81" t="s">
        <v>111</v>
      </c>
      <c r="I4" s="81" t="s">
        <v>112</v>
      </c>
      <c r="J4" s="82" t="s">
        <v>146</v>
      </c>
      <c r="K4" s="83"/>
      <c r="L4" s="81" t="s">
        <v>145</v>
      </c>
      <c r="M4" s="81" t="s">
        <v>111</v>
      </c>
      <c r="N4" s="81" t="s">
        <v>112</v>
      </c>
      <c r="O4" s="82" t="s">
        <v>146</v>
      </c>
      <c r="P4" s="82"/>
      <c r="Q4" s="81" t="s">
        <v>145</v>
      </c>
      <c r="R4" s="81" t="s">
        <v>111</v>
      </c>
      <c r="S4" s="81" t="s">
        <v>112</v>
      </c>
      <c r="T4" s="82" t="s">
        <v>146</v>
      </c>
    </row>
    <row r="5" spans="1:20" ht="13.5" x14ac:dyDescent="0.25">
      <c r="A5" s="84" t="s">
        <v>147</v>
      </c>
      <c r="B5" s="39">
        <v>11672</v>
      </c>
      <c r="C5" s="39">
        <v>18795</v>
      </c>
      <c r="D5" s="39">
        <v>33655</v>
      </c>
      <c r="E5" s="85">
        <v>79.06358073955839</v>
      </c>
      <c r="F5" s="39"/>
      <c r="G5" s="39">
        <v>11684</v>
      </c>
      <c r="H5" s="39">
        <v>19220</v>
      </c>
      <c r="I5" s="39">
        <v>32971</v>
      </c>
      <c r="J5" s="85">
        <v>71.545265348595223</v>
      </c>
      <c r="K5" s="39"/>
      <c r="L5" s="39">
        <v>10557</v>
      </c>
      <c r="M5" s="39">
        <v>16195</v>
      </c>
      <c r="N5" s="39">
        <v>24005</v>
      </c>
      <c r="O5" s="85">
        <v>48.224760728619941</v>
      </c>
      <c r="P5" s="39"/>
      <c r="Q5" s="39">
        <v>7491</v>
      </c>
      <c r="R5" s="39">
        <v>11700</v>
      </c>
      <c r="S5" s="39">
        <v>20712</v>
      </c>
      <c r="T5" s="85">
        <v>77.025641025641022</v>
      </c>
    </row>
    <row r="6" spans="1:20" ht="13.5" x14ac:dyDescent="0.25">
      <c r="A6" s="33" t="s">
        <v>148</v>
      </c>
      <c r="B6" s="39">
        <v>1326</v>
      </c>
      <c r="C6" s="39">
        <v>5584</v>
      </c>
      <c r="D6" s="39">
        <v>17658</v>
      </c>
      <c r="E6" s="85">
        <v>216.22492836676219</v>
      </c>
      <c r="F6" s="39"/>
      <c r="G6" s="39">
        <v>1917</v>
      </c>
      <c r="H6" s="39">
        <v>5753</v>
      </c>
      <c r="I6" s="39">
        <v>16886</v>
      </c>
      <c r="J6" s="85">
        <v>193.51642621241089</v>
      </c>
      <c r="K6" s="39"/>
      <c r="L6" s="39">
        <v>2872</v>
      </c>
      <c r="M6" s="39">
        <v>5955</v>
      </c>
      <c r="N6" s="39">
        <v>12030</v>
      </c>
      <c r="O6" s="85">
        <v>102.01511335012596</v>
      </c>
      <c r="P6" s="39"/>
      <c r="Q6" s="39">
        <v>962</v>
      </c>
      <c r="R6" s="39">
        <v>3007</v>
      </c>
      <c r="S6" s="39">
        <v>9776</v>
      </c>
      <c r="T6" s="85">
        <v>225.10808114399734</v>
      </c>
    </row>
    <row r="7" spans="1:20" s="41" customFormat="1" ht="13.5" x14ac:dyDescent="0.25">
      <c r="A7" s="43" t="s">
        <v>149</v>
      </c>
      <c r="B7" s="53">
        <v>10346</v>
      </c>
      <c r="C7" s="53">
        <v>13211</v>
      </c>
      <c r="D7" s="53">
        <v>15997</v>
      </c>
      <c r="E7" s="86">
        <v>21.088486867004775</v>
      </c>
      <c r="F7" s="53"/>
      <c r="G7" s="53">
        <v>9767</v>
      </c>
      <c r="H7" s="53">
        <v>13467</v>
      </c>
      <c r="I7" s="53">
        <v>16085</v>
      </c>
      <c r="J7" s="86">
        <v>19.440112868493365</v>
      </c>
      <c r="K7" s="53"/>
      <c r="L7" s="53">
        <v>7685</v>
      </c>
      <c r="M7" s="53">
        <v>10240</v>
      </c>
      <c r="N7" s="53">
        <v>11975</v>
      </c>
      <c r="O7" s="86">
        <v>16.943359375</v>
      </c>
      <c r="P7" s="53"/>
      <c r="Q7" s="53">
        <v>6529</v>
      </c>
      <c r="R7" s="53">
        <v>8693</v>
      </c>
      <c r="S7" s="53">
        <v>10936</v>
      </c>
      <c r="T7" s="86">
        <v>25.802369722765441</v>
      </c>
    </row>
    <row r="8" spans="1:20" ht="13.5" x14ac:dyDescent="0.25">
      <c r="A8" s="33" t="s">
        <v>150</v>
      </c>
      <c r="B8" s="39">
        <v>-812</v>
      </c>
      <c r="C8" s="39">
        <v>498</v>
      </c>
      <c r="D8" s="39">
        <v>2383</v>
      </c>
      <c r="E8" s="85">
        <v>378.5140562248996</v>
      </c>
      <c r="F8" s="39"/>
      <c r="G8" s="39">
        <v>-1220</v>
      </c>
      <c r="H8" s="39">
        <v>-34</v>
      </c>
      <c r="I8" s="39">
        <v>1879</v>
      </c>
      <c r="J8" s="85">
        <v>-5626.4705882352946</v>
      </c>
      <c r="K8" s="39"/>
      <c r="L8" s="39">
        <v>-278</v>
      </c>
      <c r="M8" s="39">
        <v>532</v>
      </c>
      <c r="N8" s="39">
        <v>1463</v>
      </c>
      <c r="O8" s="85">
        <v>175</v>
      </c>
      <c r="P8" s="39"/>
      <c r="Q8" s="39">
        <v>-693</v>
      </c>
      <c r="R8" s="39">
        <v>407</v>
      </c>
      <c r="S8" s="39">
        <v>1502</v>
      </c>
      <c r="T8" s="85">
        <v>269.04176904176904</v>
      </c>
    </row>
    <row r="9" spans="1:20" s="41" customFormat="1" ht="13.5" x14ac:dyDescent="0.25">
      <c r="A9" s="87" t="s">
        <v>151</v>
      </c>
      <c r="B9" s="53">
        <v>11158</v>
      </c>
      <c r="C9" s="53">
        <v>12713</v>
      </c>
      <c r="D9" s="53">
        <v>13614</v>
      </c>
      <c r="E9" s="86">
        <v>7.0872335404703835</v>
      </c>
      <c r="F9" s="53"/>
      <c r="G9" s="53">
        <v>10987</v>
      </c>
      <c r="H9" s="53">
        <v>13501</v>
      </c>
      <c r="I9" s="53">
        <v>14206</v>
      </c>
      <c r="J9" s="86">
        <v>5.2218354195985528</v>
      </c>
      <c r="K9" s="53"/>
      <c r="L9" s="53">
        <v>7963</v>
      </c>
      <c r="M9" s="53">
        <v>9708</v>
      </c>
      <c r="N9" s="53">
        <v>10512</v>
      </c>
      <c r="O9" s="86">
        <v>8.2818294190358586</v>
      </c>
      <c r="P9" s="53"/>
      <c r="Q9" s="53">
        <v>7222</v>
      </c>
      <c r="R9" s="53">
        <v>8286</v>
      </c>
      <c r="S9" s="53">
        <v>9434</v>
      </c>
      <c r="T9" s="86">
        <v>13.854694665701173</v>
      </c>
    </row>
    <row r="10" spans="1:20" s="41" customFormat="1" ht="13.5" x14ac:dyDescent="0.25">
      <c r="A10" s="43" t="s">
        <v>152</v>
      </c>
      <c r="B10" s="53">
        <v>5511</v>
      </c>
      <c r="C10" s="53">
        <v>5018</v>
      </c>
      <c r="D10" s="53">
        <v>5181</v>
      </c>
      <c r="E10" s="86">
        <v>3.2483060980470269</v>
      </c>
      <c r="F10" s="53"/>
      <c r="G10" s="53">
        <v>4625</v>
      </c>
      <c r="H10" s="53">
        <v>4453</v>
      </c>
      <c r="I10" s="53">
        <v>5297</v>
      </c>
      <c r="J10" s="86">
        <v>18.953514484617106</v>
      </c>
      <c r="K10" s="53"/>
      <c r="L10" s="53">
        <v>2635</v>
      </c>
      <c r="M10" s="53">
        <v>3428</v>
      </c>
      <c r="N10" s="53">
        <v>2805</v>
      </c>
      <c r="O10" s="86">
        <v>-18.173862310385068</v>
      </c>
      <c r="P10" s="53"/>
      <c r="Q10" s="53">
        <v>3962</v>
      </c>
      <c r="R10" s="53">
        <v>4251</v>
      </c>
      <c r="S10" s="53">
        <v>5138</v>
      </c>
      <c r="T10" s="86">
        <v>20.865678663843813</v>
      </c>
    </row>
    <row r="11" spans="1:20" ht="13.5" x14ac:dyDescent="0.25">
      <c r="A11" s="88" t="s">
        <v>153</v>
      </c>
      <c r="B11" s="39">
        <v>1714</v>
      </c>
      <c r="C11" s="39">
        <v>1408</v>
      </c>
      <c r="D11" s="39">
        <v>1279</v>
      </c>
      <c r="E11" s="85">
        <v>-9.1619318181818237</v>
      </c>
      <c r="F11" s="39"/>
      <c r="G11" s="39">
        <v>1081</v>
      </c>
      <c r="H11" s="39">
        <v>581</v>
      </c>
      <c r="I11" s="39">
        <v>1267</v>
      </c>
      <c r="J11" s="85">
        <v>118.07228915662651</v>
      </c>
      <c r="K11" s="39"/>
      <c r="L11" s="39">
        <v>401</v>
      </c>
      <c r="M11" s="39">
        <v>754</v>
      </c>
      <c r="N11" s="39">
        <v>511</v>
      </c>
      <c r="O11" s="85">
        <v>-32.228116710875334</v>
      </c>
      <c r="P11" s="39"/>
      <c r="Q11" s="39">
        <v>765</v>
      </c>
      <c r="R11" s="39">
        <v>417</v>
      </c>
      <c r="S11" s="39">
        <v>1218</v>
      </c>
      <c r="T11" s="85">
        <v>192.08633093525179</v>
      </c>
    </row>
    <row r="12" spans="1:20" ht="15" x14ac:dyDescent="0.25">
      <c r="A12" s="89" t="s">
        <v>154</v>
      </c>
      <c r="B12" s="39">
        <v>842</v>
      </c>
      <c r="C12" s="39">
        <v>1203</v>
      </c>
      <c r="D12" s="39">
        <v>335</v>
      </c>
      <c r="E12" s="85">
        <v>-72.152950955943467</v>
      </c>
      <c r="F12" s="39"/>
      <c r="G12" s="39">
        <v>612</v>
      </c>
      <c r="H12" s="39">
        <v>-106</v>
      </c>
      <c r="I12" s="39">
        <v>369</v>
      </c>
      <c r="J12" s="85">
        <v>-448.11320754716979</v>
      </c>
      <c r="K12" s="39"/>
      <c r="L12" s="39">
        <v>139</v>
      </c>
      <c r="M12" s="39">
        <v>-49</v>
      </c>
      <c r="N12" s="39">
        <v>28</v>
      </c>
      <c r="O12" s="85">
        <v>-157.14285714285714</v>
      </c>
      <c r="P12" s="39"/>
      <c r="Q12" s="39">
        <v>395</v>
      </c>
      <c r="R12" s="39">
        <v>65</v>
      </c>
      <c r="S12" s="39">
        <v>151</v>
      </c>
      <c r="T12" s="85">
        <v>132.30769230769232</v>
      </c>
    </row>
    <row r="13" spans="1:20" ht="15" x14ac:dyDescent="0.25">
      <c r="A13" s="90" t="s">
        <v>155</v>
      </c>
      <c r="B13" s="39">
        <v>213</v>
      </c>
      <c r="C13" s="39">
        <v>-344</v>
      </c>
      <c r="D13" s="39">
        <v>-246</v>
      </c>
      <c r="E13" s="85">
        <v>-28.488372093023251</v>
      </c>
      <c r="F13" s="39"/>
      <c r="G13" s="39">
        <v>202</v>
      </c>
      <c r="H13" s="39">
        <v>-137</v>
      </c>
      <c r="I13" s="39">
        <v>-569</v>
      </c>
      <c r="J13" s="85">
        <v>315.32846715328463</v>
      </c>
      <c r="K13" s="39"/>
      <c r="L13" s="39">
        <v>34</v>
      </c>
      <c r="M13" s="39">
        <v>38</v>
      </c>
      <c r="N13" s="39">
        <v>-138</v>
      </c>
      <c r="O13" s="85">
        <v>-463.15789473684214</v>
      </c>
      <c r="P13" s="39"/>
      <c r="Q13" s="39">
        <v>109</v>
      </c>
      <c r="R13" s="39">
        <v>-8</v>
      </c>
      <c r="S13" s="39">
        <v>-255</v>
      </c>
      <c r="T13" s="85">
        <v>3087.5</v>
      </c>
    </row>
    <row r="14" spans="1:20" ht="15" x14ac:dyDescent="0.25">
      <c r="A14" s="90" t="s">
        <v>156</v>
      </c>
      <c r="B14" s="39">
        <v>-1303</v>
      </c>
      <c r="C14" s="39">
        <v>7641</v>
      </c>
      <c r="D14" s="39">
        <v>2926</v>
      </c>
      <c r="E14" s="85">
        <v>-61.706582907996335</v>
      </c>
      <c r="F14" s="39"/>
      <c r="G14" s="39">
        <v>-1430</v>
      </c>
      <c r="H14" s="39">
        <v>6586</v>
      </c>
      <c r="I14" s="39">
        <v>4025</v>
      </c>
      <c r="J14" s="85">
        <v>-38.885514728211355</v>
      </c>
      <c r="K14" s="39"/>
      <c r="L14" s="39">
        <v>-896</v>
      </c>
      <c r="M14" s="39">
        <v>3815</v>
      </c>
      <c r="N14" s="39">
        <v>1583</v>
      </c>
      <c r="O14" s="85">
        <v>-58.505897771952817</v>
      </c>
      <c r="P14" s="39"/>
      <c r="Q14" s="39">
        <v>-807</v>
      </c>
      <c r="R14" s="39">
        <v>3116</v>
      </c>
      <c r="S14" s="39">
        <v>2343</v>
      </c>
      <c r="T14" s="85">
        <v>-24.807445442875487</v>
      </c>
    </row>
    <row r="15" spans="1:20" ht="13.5" x14ac:dyDescent="0.25">
      <c r="A15" s="90" t="s">
        <v>157</v>
      </c>
      <c r="B15" s="39">
        <v>1962</v>
      </c>
      <c r="C15" s="39">
        <v>-7151</v>
      </c>
      <c r="D15" s="39">
        <v>-1741</v>
      </c>
      <c r="E15" s="85">
        <v>-75.653754719619641</v>
      </c>
      <c r="F15" s="39"/>
      <c r="G15" s="39">
        <v>1697</v>
      </c>
      <c r="H15" s="39">
        <v>-5659</v>
      </c>
      <c r="I15" s="39">
        <v>-2369</v>
      </c>
      <c r="J15" s="85">
        <v>-58.137480120162579</v>
      </c>
      <c r="K15" s="39"/>
      <c r="L15" s="39">
        <v>1124</v>
      </c>
      <c r="M15" s="39">
        <v>-3063</v>
      </c>
      <c r="N15" s="39">
        <v>-964</v>
      </c>
      <c r="O15" s="85">
        <v>-68.527587332680383</v>
      </c>
      <c r="P15" s="39"/>
      <c r="Q15" s="39">
        <v>1065</v>
      </c>
      <c r="R15" s="39">
        <v>-2780</v>
      </c>
      <c r="S15" s="39">
        <v>-1021</v>
      </c>
      <c r="T15" s="85">
        <v>-63.273381294964025</v>
      </c>
    </row>
    <row r="16" spans="1:20" ht="13.5" x14ac:dyDescent="0.25">
      <c r="A16" s="88" t="s">
        <v>158</v>
      </c>
      <c r="B16" s="39">
        <v>3506</v>
      </c>
      <c r="C16" s="39">
        <v>3535</v>
      </c>
      <c r="D16" s="39">
        <v>3737</v>
      </c>
      <c r="E16" s="85">
        <v>5.7142857142857162</v>
      </c>
      <c r="F16" s="39"/>
      <c r="G16" s="39">
        <v>3355</v>
      </c>
      <c r="H16" s="39">
        <v>3705</v>
      </c>
      <c r="I16" s="39">
        <v>3892</v>
      </c>
      <c r="J16" s="85">
        <v>5.0472334682861053</v>
      </c>
      <c r="K16" s="39"/>
      <c r="L16" s="39">
        <v>1947</v>
      </c>
      <c r="M16" s="39">
        <v>2052</v>
      </c>
      <c r="N16" s="39">
        <v>2028</v>
      </c>
      <c r="O16" s="85">
        <v>-1.1695906432748537</v>
      </c>
      <c r="P16" s="39"/>
      <c r="Q16" s="39">
        <v>3125</v>
      </c>
      <c r="R16" s="39">
        <v>3404</v>
      </c>
      <c r="S16" s="39">
        <v>3495</v>
      </c>
      <c r="T16" s="85">
        <v>2.67332549941246</v>
      </c>
    </row>
    <row r="17" spans="1:20" s="41" customFormat="1" ht="13.5" x14ac:dyDescent="0.25">
      <c r="A17" s="43" t="s">
        <v>159</v>
      </c>
      <c r="B17" s="53">
        <v>7428</v>
      </c>
      <c r="C17" s="53">
        <v>6835</v>
      </c>
      <c r="D17" s="53">
        <v>6894</v>
      </c>
      <c r="E17" s="86">
        <v>0.8632040965618204</v>
      </c>
      <c r="F17" s="53"/>
      <c r="G17" s="53">
        <v>7803</v>
      </c>
      <c r="H17" s="53">
        <v>7972</v>
      </c>
      <c r="I17" s="53">
        <v>8231</v>
      </c>
      <c r="J17" s="86">
        <v>3.2488710486703543</v>
      </c>
      <c r="K17" s="53"/>
      <c r="L17" s="53">
        <v>5568</v>
      </c>
      <c r="M17" s="53">
        <v>6173</v>
      </c>
      <c r="N17" s="53">
        <v>5569</v>
      </c>
      <c r="O17" s="86">
        <v>-9.7845456018143544</v>
      </c>
      <c r="P17" s="53"/>
      <c r="Q17" s="53">
        <v>6858</v>
      </c>
      <c r="R17" s="53">
        <v>7217</v>
      </c>
      <c r="S17" s="53">
        <v>7966</v>
      </c>
      <c r="T17" s="86">
        <v>10.378273520853543</v>
      </c>
    </row>
    <row r="18" spans="1:20" ht="13.5" x14ac:dyDescent="0.25">
      <c r="A18" s="88" t="s">
        <v>160</v>
      </c>
      <c r="B18" s="39">
        <v>4242</v>
      </c>
      <c r="C18" s="39">
        <v>3935</v>
      </c>
      <c r="D18" s="39">
        <v>3484</v>
      </c>
      <c r="E18" s="85">
        <v>-11.461245235069883</v>
      </c>
      <c r="F18" s="39"/>
      <c r="G18" s="39">
        <v>4333</v>
      </c>
      <c r="H18" s="39">
        <v>4387</v>
      </c>
      <c r="I18" s="39">
        <v>4492</v>
      </c>
      <c r="J18" s="85">
        <v>2.3934351493047679</v>
      </c>
      <c r="K18" s="39"/>
      <c r="L18" s="39">
        <v>3536</v>
      </c>
      <c r="M18" s="39">
        <v>4029</v>
      </c>
      <c r="N18" s="39">
        <v>3544</v>
      </c>
      <c r="O18" s="85">
        <v>-12.037726482998268</v>
      </c>
      <c r="P18" s="39"/>
      <c r="Q18" s="39">
        <v>3468</v>
      </c>
      <c r="R18" s="39">
        <v>3568</v>
      </c>
      <c r="S18" s="39">
        <v>3850</v>
      </c>
      <c r="T18" s="85">
        <v>7.9035874439461917</v>
      </c>
    </row>
    <row r="19" spans="1:20" s="41" customFormat="1" ht="13.5" x14ac:dyDescent="0.25">
      <c r="A19" s="43" t="s">
        <v>161</v>
      </c>
      <c r="B19" s="53">
        <v>9241</v>
      </c>
      <c r="C19" s="53">
        <v>10896</v>
      </c>
      <c r="D19" s="53">
        <v>11901</v>
      </c>
      <c r="E19" s="86">
        <v>9.2235682819383324</v>
      </c>
      <c r="F19" s="53"/>
      <c r="G19" s="53">
        <v>7809</v>
      </c>
      <c r="H19" s="53">
        <v>9982</v>
      </c>
      <c r="I19" s="53">
        <v>11272</v>
      </c>
      <c r="J19" s="86">
        <v>12.923261871368453</v>
      </c>
      <c r="K19" s="53"/>
      <c r="L19" s="53">
        <v>5030</v>
      </c>
      <c r="M19" s="53">
        <v>6963</v>
      </c>
      <c r="N19" s="53">
        <v>7748</v>
      </c>
      <c r="O19" s="86">
        <v>11.273876202786148</v>
      </c>
      <c r="P19" s="53"/>
      <c r="Q19" s="53">
        <v>4326</v>
      </c>
      <c r="R19" s="53">
        <v>5320</v>
      </c>
      <c r="S19" s="53">
        <v>6606</v>
      </c>
      <c r="T19" s="86">
        <v>24.172932330827066</v>
      </c>
    </row>
    <row r="20" spans="1:20" ht="13.5" x14ac:dyDescent="0.25">
      <c r="A20" s="33" t="s">
        <v>162</v>
      </c>
      <c r="B20" s="39">
        <v>3275</v>
      </c>
      <c r="C20" s="39">
        <v>3564</v>
      </c>
      <c r="D20" s="39">
        <v>3988</v>
      </c>
      <c r="E20" s="85">
        <v>11.896745230078555</v>
      </c>
      <c r="F20" s="39"/>
      <c r="G20" s="39">
        <v>2958</v>
      </c>
      <c r="H20" s="39">
        <v>3548</v>
      </c>
      <c r="I20" s="39">
        <v>3930</v>
      </c>
      <c r="J20" s="85">
        <v>10.766629086809477</v>
      </c>
      <c r="K20" s="39"/>
      <c r="L20" s="39">
        <v>1730</v>
      </c>
      <c r="M20" s="39">
        <v>2356</v>
      </c>
      <c r="N20" s="39">
        <v>2669</v>
      </c>
      <c r="O20" s="85">
        <v>13.285229202037341</v>
      </c>
      <c r="P20" s="39"/>
      <c r="Q20" s="39">
        <v>1516</v>
      </c>
      <c r="R20" s="39">
        <v>1806</v>
      </c>
      <c r="S20" s="39">
        <v>2316</v>
      </c>
      <c r="T20" s="85">
        <v>28.239202657807304</v>
      </c>
    </row>
    <row r="21" spans="1:20" s="41" customFormat="1" ht="13.5" x14ac:dyDescent="0.25">
      <c r="A21" s="43" t="s">
        <v>163</v>
      </c>
      <c r="B21" s="53">
        <v>5966</v>
      </c>
      <c r="C21" s="53">
        <v>7332</v>
      </c>
      <c r="D21" s="53">
        <v>7913</v>
      </c>
      <c r="E21" s="86">
        <v>7.9241680305510043</v>
      </c>
      <c r="F21" s="53"/>
      <c r="G21" s="53">
        <v>4851</v>
      </c>
      <c r="H21" s="53">
        <v>6434</v>
      </c>
      <c r="I21" s="53">
        <v>7342</v>
      </c>
      <c r="J21" s="86">
        <v>14.112527199253954</v>
      </c>
      <c r="K21" s="53"/>
      <c r="L21" s="53">
        <v>3300</v>
      </c>
      <c r="M21" s="53">
        <v>4607</v>
      </c>
      <c r="N21" s="53">
        <v>5079</v>
      </c>
      <c r="O21" s="86">
        <v>10.245278923377477</v>
      </c>
      <c r="P21" s="53"/>
      <c r="Q21" s="53">
        <v>2810</v>
      </c>
      <c r="R21" s="53">
        <v>3514</v>
      </c>
      <c r="S21" s="53">
        <v>4290</v>
      </c>
      <c r="T21" s="86">
        <v>22.08309618668185</v>
      </c>
    </row>
    <row r="22" spans="1:20" s="41" customFormat="1" ht="13.5" x14ac:dyDescent="0.25">
      <c r="A22" s="43" t="s">
        <v>164</v>
      </c>
      <c r="B22" s="53">
        <v>6028</v>
      </c>
      <c r="C22" s="53">
        <v>7709</v>
      </c>
      <c r="D22" s="53">
        <v>7027</v>
      </c>
      <c r="E22" s="86">
        <v>-8.8468024387080018</v>
      </c>
      <c r="F22" s="53"/>
      <c r="G22" s="53">
        <v>4914</v>
      </c>
      <c r="H22" s="53">
        <v>6532</v>
      </c>
      <c r="I22" s="53">
        <v>7360</v>
      </c>
      <c r="J22" s="86">
        <v>12.676056338028175</v>
      </c>
      <c r="K22" s="53"/>
      <c r="L22" s="53">
        <v>3188</v>
      </c>
      <c r="M22" s="53">
        <v>4472</v>
      </c>
      <c r="N22" s="53">
        <v>4910</v>
      </c>
      <c r="O22" s="86">
        <v>9.7942754919499109</v>
      </c>
      <c r="P22" s="53"/>
      <c r="Q22" s="53">
        <v>2773</v>
      </c>
      <c r="R22" s="53">
        <v>3495</v>
      </c>
      <c r="S22" s="53">
        <v>4192</v>
      </c>
      <c r="T22" s="86">
        <v>19.942775393419176</v>
      </c>
    </row>
    <row r="23" spans="1:20" s="41" customFormat="1" ht="15" customHeight="1" x14ac:dyDescent="0.25">
      <c r="A23" s="43"/>
      <c r="B23" s="53"/>
      <c r="C23" s="53"/>
      <c r="D23" s="53"/>
      <c r="E23" s="85"/>
      <c r="F23" s="53"/>
      <c r="G23" s="53"/>
      <c r="H23" s="53"/>
      <c r="I23" s="53"/>
      <c r="J23" s="85"/>
      <c r="K23" s="53"/>
      <c r="L23" s="53"/>
      <c r="M23" s="53"/>
      <c r="N23" s="53"/>
      <c r="O23" s="85"/>
      <c r="P23" s="53"/>
      <c r="Q23" s="53"/>
      <c r="R23" s="53"/>
      <c r="S23" s="53"/>
      <c r="T23" s="85"/>
    </row>
    <row r="24" spans="1:20" s="41" customFormat="1" ht="13.5" x14ac:dyDescent="0.25">
      <c r="A24" s="43" t="s">
        <v>165</v>
      </c>
      <c r="B24" s="91">
        <v>22.99518911745189</v>
      </c>
      <c r="C24" s="91">
        <v>24.028019198339603</v>
      </c>
      <c r="D24" s="91">
        <v>23.202461932545894</v>
      </c>
      <c r="E24" s="86"/>
      <c r="F24" s="53"/>
      <c r="G24" s="91">
        <v>18.756304943075399</v>
      </c>
      <c r="H24" s="91">
        <v>22.546452816901407</v>
      </c>
      <c r="I24" s="91">
        <v>23.005906956521738</v>
      </c>
      <c r="J24" s="86"/>
      <c r="K24" s="53"/>
      <c r="L24" s="91">
        <v>24.929109159347558</v>
      </c>
      <c r="M24" s="91">
        <v>31.29613148479428</v>
      </c>
      <c r="N24" s="91">
        <v>30.063975185700119</v>
      </c>
      <c r="O24" s="86"/>
      <c r="P24" s="53"/>
      <c r="Q24" s="91">
        <v>21.216588532275512</v>
      </c>
      <c r="R24" s="91">
        <v>22.984835479256077</v>
      </c>
      <c r="S24" s="91">
        <v>24.740982824427476</v>
      </c>
      <c r="T24" s="86"/>
    </row>
    <row r="25" spans="1:20" s="41" customFormat="1" ht="13.5" x14ac:dyDescent="0.25">
      <c r="A25" s="43" t="s">
        <v>166</v>
      </c>
      <c r="B25" s="91">
        <v>15</v>
      </c>
      <c r="C25" s="91">
        <v>17</v>
      </c>
      <c r="D25" s="91">
        <v>13.7</v>
      </c>
      <c r="E25" s="86"/>
      <c r="F25" s="53"/>
      <c r="G25" s="91">
        <v>11.802853437094701</v>
      </c>
      <c r="H25" s="91">
        <v>14.7539</v>
      </c>
      <c r="I25" s="91">
        <v>15.021599999999999</v>
      </c>
      <c r="J25" s="86"/>
      <c r="K25" s="53"/>
      <c r="L25" s="91">
        <v>15.800000000000002</v>
      </c>
      <c r="M25" s="91">
        <v>20.100000000000001</v>
      </c>
      <c r="N25" s="91">
        <v>19.051899607871398</v>
      </c>
      <c r="O25" s="86"/>
      <c r="P25" s="53"/>
      <c r="Q25" s="91">
        <v>13.6</v>
      </c>
      <c r="R25" s="91">
        <v>15.1</v>
      </c>
      <c r="S25" s="91">
        <v>15.699999999999998</v>
      </c>
      <c r="T25" s="86"/>
    </row>
    <row r="26" spans="1:20" s="41" customFormat="1" ht="13.5" x14ac:dyDescent="0.25">
      <c r="A26" s="92" t="s">
        <v>167</v>
      </c>
      <c r="B26" s="93">
        <v>0.99431829897013502</v>
      </c>
      <c r="C26" s="93">
        <v>1.137339372390493</v>
      </c>
      <c r="D26" s="93">
        <v>0.98234175343879027</v>
      </c>
      <c r="E26" s="94"/>
      <c r="F26" s="95"/>
      <c r="G26" s="93">
        <v>0.83402425187736073</v>
      </c>
      <c r="H26" s="93">
        <v>1.0017375515092775</v>
      </c>
      <c r="I26" s="93">
        <v>1.0888516239940882</v>
      </c>
      <c r="J26" s="94"/>
      <c r="K26" s="95"/>
      <c r="L26" s="93">
        <v>0.84740919524036729</v>
      </c>
      <c r="M26" s="93">
        <v>1.0899833407063197</v>
      </c>
      <c r="N26" s="93">
        <v>1.1203702013471823</v>
      </c>
      <c r="O26" s="94"/>
      <c r="P26" s="95"/>
      <c r="Q26" s="93">
        <v>0.88163711714518722</v>
      </c>
      <c r="R26" s="93">
        <v>0.8518541537944071</v>
      </c>
      <c r="S26" s="93">
        <v>0.95653602526423398</v>
      </c>
      <c r="T26" s="94"/>
    </row>
    <row r="27" spans="1:20" s="41" customFormat="1" ht="13.5" x14ac:dyDescent="0.25">
      <c r="A27" s="43"/>
      <c r="B27" s="44"/>
      <c r="C27" s="44"/>
      <c r="D27" s="44"/>
      <c r="E27" s="45"/>
      <c r="F27" s="46"/>
      <c r="G27" s="44"/>
      <c r="H27" s="44"/>
      <c r="I27" s="44"/>
      <c r="J27" s="45"/>
      <c r="K27" s="46"/>
      <c r="L27" s="47"/>
      <c r="M27" s="47"/>
      <c r="N27" s="47"/>
      <c r="O27" s="48"/>
      <c r="P27" s="47"/>
      <c r="Q27" s="47"/>
      <c r="R27" s="47"/>
      <c r="S27" s="47"/>
      <c r="T27" s="49"/>
    </row>
    <row r="28" spans="1:20" ht="15" x14ac:dyDescent="0.25">
      <c r="A28" s="335" t="s">
        <v>124</v>
      </c>
      <c r="B28" s="335"/>
      <c r="C28" s="335"/>
      <c r="D28" s="335"/>
      <c r="E28" s="335"/>
      <c r="F28" s="335"/>
      <c r="G28" s="335"/>
      <c r="H28" s="335"/>
      <c r="I28" s="335"/>
      <c r="J28" s="335"/>
      <c r="K28" s="335"/>
      <c r="L28" s="335"/>
      <c r="M28" s="335"/>
      <c r="N28" s="335"/>
      <c r="O28" s="335"/>
      <c r="P28" s="335"/>
      <c r="Q28" s="335"/>
      <c r="R28" s="335"/>
      <c r="S28" s="335"/>
      <c r="T28" s="335"/>
    </row>
    <row r="29" spans="1:20" ht="15" x14ac:dyDescent="0.25">
      <c r="A29" s="335" t="s">
        <v>168</v>
      </c>
      <c r="B29" s="335"/>
      <c r="C29" s="335"/>
      <c r="D29" s="335"/>
      <c r="E29" s="335"/>
      <c r="F29" s="335"/>
      <c r="G29" s="335"/>
      <c r="H29" s="335"/>
      <c r="I29" s="335"/>
      <c r="J29" s="335"/>
      <c r="K29" s="335"/>
      <c r="L29" s="335"/>
      <c r="M29" s="335"/>
      <c r="N29" s="335"/>
      <c r="O29" s="335"/>
      <c r="P29" s="335"/>
      <c r="Q29" s="335"/>
      <c r="R29" s="335"/>
      <c r="S29" s="335"/>
      <c r="T29" s="335"/>
    </row>
    <row r="30" spans="1:20" ht="13.5" x14ac:dyDescent="0.25">
      <c r="A30" s="346" t="s">
        <v>144</v>
      </c>
      <c r="B30" s="346"/>
      <c r="C30" s="346"/>
      <c r="D30" s="346"/>
      <c r="E30" s="346"/>
      <c r="F30" s="346"/>
      <c r="G30" s="346"/>
      <c r="H30" s="346"/>
      <c r="I30" s="346"/>
      <c r="J30" s="346"/>
      <c r="K30" s="346"/>
      <c r="L30" s="346"/>
      <c r="M30" s="346"/>
      <c r="N30" s="346"/>
      <c r="O30" s="346"/>
      <c r="P30" s="346"/>
      <c r="Q30" s="346"/>
      <c r="R30" s="346"/>
      <c r="S30" s="346"/>
      <c r="T30" s="346"/>
    </row>
    <row r="31" spans="1:20" ht="13.5" x14ac:dyDescent="0.25">
      <c r="A31" s="77"/>
      <c r="B31" s="347" t="s">
        <v>54</v>
      </c>
      <c r="C31" s="347"/>
      <c r="D31" s="347"/>
      <c r="E31" s="347"/>
      <c r="F31" s="96"/>
      <c r="G31" s="347" t="s">
        <v>55</v>
      </c>
      <c r="H31" s="347"/>
      <c r="I31" s="347"/>
      <c r="J31" s="347"/>
      <c r="K31" s="96"/>
      <c r="L31" s="347" t="s">
        <v>125</v>
      </c>
      <c r="M31" s="347"/>
      <c r="N31" s="347"/>
      <c r="O31" s="347"/>
      <c r="P31" s="96"/>
      <c r="Q31" s="96"/>
      <c r="R31" s="96"/>
      <c r="S31" s="96"/>
      <c r="T31" s="96"/>
    </row>
    <row r="32" spans="1:20" ht="40.5" x14ac:dyDescent="0.25">
      <c r="A32" s="80"/>
      <c r="B32" s="97" t="s">
        <v>145</v>
      </c>
      <c r="C32" s="97" t="s">
        <v>111</v>
      </c>
      <c r="D32" s="97" t="s">
        <v>112</v>
      </c>
      <c r="E32" s="98" t="s">
        <v>146</v>
      </c>
      <c r="F32" s="99"/>
      <c r="G32" s="97" t="s">
        <v>145</v>
      </c>
      <c r="H32" s="97" t="s">
        <v>111</v>
      </c>
      <c r="I32" s="97" t="s">
        <v>112</v>
      </c>
      <c r="J32" s="98" t="s">
        <v>146</v>
      </c>
      <c r="K32" s="99"/>
      <c r="L32" s="97" t="s">
        <v>145</v>
      </c>
      <c r="M32" s="97" t="s">
        <v>111</v>
      </c>
      <c r="N32" s="97" t="s">
        <v>112</v>
      </c>
      <c r="O32" s="98" t="s">
        <v>146</v>
      </c>
      <c r="P32" s="98"/>
      <c r="Q32" s="100"/>
      <c r="R32" s="100"/>
      <c r="S32" s="100"/>
      <c r="T32" s="32"/>
    </row>
    <row r="33" spans="1:20" ht="13.5" x14ac:dyDescent="0.25">
      <c r="A33" s="84" t="s">
        <v>147</v>
      </c>
      <c r="B33" s="39">
        <v>3150</v>
      </c>
      <c r="C33" s="39">
        <v>5161</v>
      </c>
      <c r="D33" s="39">
        <v>9850</v>
      </c>
      <c r="E33" s="85">
        <v>90.854485564813018</v>
      </c>
      <c r="F33" s="39"/>
      <c r="G33" s="39">
        <v>628.70000000000005</v>
      </c>
      <c r="H33" s="39">
        <v>906.7</v>
      </c>
      <c r="I33" s="39">
        <v>1370.9</v>
      </c>
      <c r="J33" s="85">
        <v>51.196647182088896</v>
      </c>
      <c r="K33" s="39"/>
      <c r="L33" s="39">
        <v>45182.718999999997</v>
      </c>
      <c r="M33" s="39">
        <v>71985.259999999995</v>
      </c>
      <c r="N33" s="39">
        <v>122634.423</v>
      </c>
      <c r="O33" s="85">
        <v>70.360464072783785</v>
      </c>
      <c r="P33" s="39"/>
      <c r="Q33" s="39"/>
      <c r="R33" s="39"/>
      <c r="S33" s="39"/>
      <c r="T33" s="52"/>
    </row>
    <row r="34" spans="1:20" ht="13.5" x14ac:dyDescent="0.25">
      <c r="A34" s="33" t="s">
        <v>148</v>
      </c>
      <c r="B34" s="39">
        <v>356</v>
      </c>
      <c r="C34" s="39">
        <v>1358</v>
      </c>
      <c r="D34" s="39">
        <v>4884</v>
      </c>
      <c r="E34" s="85">
        <v>259.64653902798233</v>
      </c>
      <c r="F34" s="39"/>
      <c r="G34" s="39">
        <v>174.5</v>
      </c>
      <c r="H34" s="39">
        <v>311.5</v>
      </c>
      <c r="I34" s="39">
        <v>639.20000000000005</v>
      </c>
      <c r="J34" s="85">
        <v>105.20064205457462</v>
      </c>
      <c r="K34" s="39"/>
      <c r="L34" s="39">
        <v>7607.5</v>
      </c>
      <c r="M34" s="39">
        <v>21972.97</v>
      </c>
      <c r="N34" s="39">
        <v>61916.281000000003</v>
      </c>
      <c r="O34" s="85">
        <v>181.78385079486296</v>
      </c>
      <c r="P34" s="39"/>
      <c r="Q34" s="39"/>
      <c r="R34" s="39"/>
      <c r="S34" s="39"/>
      <c r="T34" s="52"/>
    </row>
    <row r="35" spans="1:20" ht="13.5" x14ac:dyDescent="0.25">
      <c r="A35" s="43" t="s">
        <v>149</v>
      </c>
      <c r="B35" s="53">
        <v>2794</v>
      </c>
      <c r="C35" s="53">
        <v>3803</v>
      </c>
      <c r="D35" s="53">
        <v>4966</v>
      </c>
      <c r="E35" s="86">
        <v>30.581120168288201</v>
      </c>
      <c r="F35" s="53"/>
      <c r="G35" s="53">
        <v>454.2</v>
      </c>
      <c r="H35" s="53">
        <v>595.20000000000005</v>
      </c>
      <c r="I35" s="53">
        <v>731.7</v>
      </c>
      <c r="J35" s="86">
        <v>22.933467741935477</v>
      </c>
      <c r="K35" s="53"/>
      <c r="L35" s="53">
        <v>37575.218999999997</v>
      </c>
      <c r="M35" s="53">
        <v>50012.29</v>
      </c>
      <c r="N35" s="53">
        <v>60718.142</v>
      </c>
      <c r="O35" s="86">
        <v>21.406442296483519</v>
      </c>
      <c r="P35" s="53"/>
      <c r="Q35" s="53"/>
      <c r="R35" s="53"/>
      <c r="S35" s="53"/>
      <c r="T35" s="54"/>
    </row>
    <row r="36" spans="1:20" s="41" customFormat="1" ht="13.5" x14ac:dyDescent="0.25">
      <c r="A36" s="33" t="s">
        <v>150</v>
      </c>
      <c r="B36" s="39">
        <v>-216</v>
      </c>
      <c r="C36" s="39">
        <v>123</v>
      </c>
      <c r="D36" s="39">
        <v>502</v>
      </c>
      <c r="E36" s="85">
        <v>308.130081300813</v>
      </c>
      <c r="F36" s="39"/>
      <c r="G36" s="39">
        <v>-58.9</v>
      </c>
      <c r="H36" s="39">
        <v>78.8</v>
      </c>
      <c r="I36" s="39">
        <v>133.30000000000001</v>
      </c>
      <c r="J36" s="85">
        <v>69.162436548223354</v>
      </c>
      <c r="K36" s="39"/>
      <c r="L36" s="39">
        <v>-3277.8780000000002</v>
      </c>
      <c r="M36" s="39">
        <v>1608.117</v>
      </c>
      <c r="N36" s="39">
        <v>7880.5349999999999</v>
      </c>
      <c r="O36" s="85">
        <v>390.04736595658153</v>
      </c>
      <c r="P36" s="39"/>
      <c r="Q36" s="39"/>
      <c r="R36" s="39"/>
      <c r="S36" s="39"/>
      <c r="T36" s="52"/>
    </row>
    <row r="37" spans="1:20" ht="13.5" x14ac:dyDescent="0.25">
      <c r="A37" s="87" t="s">
        <v>151</v>
      </c>
      <c r="B37" s="53">
        <v>3010</v>
      </c>
      <c r="C37" s="53">
        <v>3680</v>
      </c>
      <c r="D37" s="53">
        <v>4464</v>
      </c>
      <c r="E37" s="86">
        <v>21.304347826086968</v>
      </c>
      <c r="F37" s="53"/>
      <c r="G37" s="53">
        <v>513.1</v>
      </c>
      <c r="H37" s="53">
        <v>516.4</v>
      </c>
      <c r="I37" s="53">
        <v>598.4</v>
      </c>
      <c r="J37" s="86">
        <v>15.879163439194421</v>
      </c>
      <c r="K37" s="53"/>
      <c r="L37" s="53">
        <v>40853.097000000002</v>
      </c>
      <c r="M37" s="53">
        <v>48404.173000000003</v>
      </c>
      <c r="N37" s="53">
        <v>52837.607000000004</v>
      </c>
      <c r="O37" s="86">
        <v>9.1591979063458062</v>
      </c>
      <c r="P37" s="53"/>
      <c r="Q37" s="53"/>
      <c r="R37" s="53"/>
      <c r="S37" s="53"/>
      <c r="T37" s="54"/>
    </row>
    <row r="38" spans="1:20" s="41" customFormat="1" ht="13.5" x14ac:dyDescent="0.25">
      <c r="A38" s="43" t="s">
        <v>152</v>
      </c>
      <c r="B38" s="53">
        <v>1756</v>
      </c>
      <c r="C38" s="53">
        <v>1611</v>
      </c>
      <c r="D38" s="53">
        <v>1652</v>
      </c>
      <c r="E38" s="86">
        <v>2.5450031036623244</v>
      </c>
      <c r="F38" s="53"/>
      <c r="G38" s="53">
        <v>160.5</v>
      </c>
      <c r="H38" s="53">
        <v>224.7</v>
      </c>
      <c r="I38" s="53">
        <v>160.80000000000001</v>
      </c>
      <c r="J38" s="86">
        <v>-28.43791722296395</v>
      </c>
      <c r="K38" s="53"/>
      <c r="L38" s="53">
        <v>18648.967000000001</v>
      </c>
      <c r="M38" s="53">
        <v>18986.769</v>
      </c>
      <c r="N38" s="53">
        <v>20248.072</v>
      </c>
      <c r="O38" s="86">
        <v>6.6430628613009413</v>
      </c>
      <c r="P38" s="53"/>
      <c r="Q38" s="53"/>
      <c r="R38" s="53"/>
      <c r="S38" s="53"/>
      <c r="T38" s="54"/>
    </row>
    <row r="39" spans="1:20" s="41" customFormat="1" ht="13.5" x14ac:dyDescent="0.25">
      <c r="A39" s="88" t="s">
        <v>153</v>
      </c>
      <c r="B39" s="39">
        <v>303</v>
      </c>
      <c r="C39" s="39">
        <v>113</v>
      </c>
      <c r="D39" s="39">
        <v>142</v>
      </c>
      <c r="E39" s="85">
        <v>25.663716814159287</v>
      </c>
      <c r="F39" s="39"/>
      <c r="G39" s="39">
        <v>44.6</v>
      </c>
      <c r="H39" s="39">
        <v>77.2</v>
      </c>
      <c r="I39" s="39">
        <v>37</v>
      </c>
      <c r="J39" s="85">
        <v>-52.072538860103634</v>
      </c>
      <c r="K39" s="39"/>
      <c r="L39" s="39">
        <v>4308.067</v>
      </c>
      <c r="M39" s="39">
        <v>3350.221</v>
      </c>
      <c r="N39" s="39">
        <v>4452.8710000000001</v>
      </c>
      <c r="O39" s="85">
        <v>32.912754113833095</v>
      </c>
      <c r="P39" s="39"/>
      <c r="Q39" s="39"/>
      <c r="R39" s="39"/>
      <c r="S39" s="39"/>
      <c r="T39" s="52"/>
    </row>
    <row r="40" spans="1:20" ht="15" x14ac:dyDescent="0.25">
      <c r="A40" s="89" t="s">
        <v>154</v>
      </c>
      <c r="B40" s="39">
        <v>231</v>
      </c>
      <c r="C40" s="39">
        <v>-62</v>
      </c>
      <c r="D40" s="39">
        <v>60</v>
      </c>
      <c r="E40" s="85">
        <v>-196.7741935483871</v>
      </c>
      <c r="F40" s="39"/>
      <c r="G40" s="39">
        <v>-0.2</v>
      </c>
      <c r="H40" s="39">
        <v>4.7</v>
      </c>
      <c r="I40" s="39">
        <v>1.7</v>
      </c>
      <c r="J40" s="85">
        <v>-63.829787234042556</v>
      </c>
      <c r="K40" s="39"/>
      <c r="L40" s="39">
        <v>2218.8000000000002</v>
      </c>
      <c r="M40" s="39">
        <v>1055.7</v>
      </c>
      <c r="N40" s="39">
        <v>944.7</v>
      </c>
      <c r="O40" s="85">
        <v>-10.514350667803352</v>
      </c>
      <c r="P40" s="39"/>
      <c r="Q40" s="39"/>
      <c r="R40" s="39"/>
      <c r="S40" s="39"/>
      <c r="T40" s="52"/>
    </row>
    <row r="41" spans="1:20" ht="15" x14ac:dyDescent="0.25">
      <c r="A41" s="90" t="s">
        <v>155</v>
      </c>
      <c r="B41" s="39">
        <v>21</v>
      </c>
      <c r="C41" s="39">
        <v>-31</v>
      </c>
      <c r="D41" s="39">
        <v>-101</v>
      </c>
      <c r="E41" s="85">
        <v>225.80645161290326</v>
      </c>
      <c r="F41" s="39"/>
      <c r="G41" s="39">
        <v>-0.4</v>
      </c>
      <c r="H41" s="39">
        <v>-3.6</v>
      </c>
      <c r="I41" s="39">
        <v>-0.9</v>
      </c>
      <c r="J41" s="85">
        <v>-75</v>
      </c>
      <c r="K41" s="39"/>
      <c r="L41" s="39">
        <v>578.6</v>
      </c>
      <c r="M41" s="39">
        <v>-485.6</v>
      </c>
      <c r="N41" s="39">
        <v>-1309.9000000000001</v>
      </c>
      <c r="O41" s="85">
        <v>169.74876441515653</v>
      </c>
      <c r="P41" s="39"/>
      <c r="Q41" s="39"/>
      <c r="R41" s="39"/>
      <c r="S41" s="39"/>
      <c r="T41" s="52"/>
    </row>
    <row r="42" spans="1:20" ht="15" x14ac:dyDescent="0.25">
      <c r="A42" s="90" t="s">
        <v>156</v>
      </c>
      <c r="B42" s="39">
        <v>-440</v>
      </c>
      <c r="C42" s="39">
        <v>1616</v>
      </c>
      <c r="D42" s="39">
        <v>459</v>
      </c>
      <c r="E42" s="85">
        <v>-71.596534653465355</v>
      </c>
      <c r="F42" s="39"/>
      <c r="G42" s="39">
        <v>-1.5</v>
      </c>
      <c r="H42" s="39">
        <v>3.6</v>
      </c>
      <c r="I42" s="39">
        <v>6.7</v>
      </c>
      <c r="J42" s="85">
        <v>86.111111111111114</v>
      </c>
      <c r="K42" s="39"/>
      <c r="L42" s="39">
        <v>-4878.049</v>
      </c>
      <c r="M42" s="39">
        <v>22777.394</v>
      </c>
      <c r="N42" s="39">
        <v>11340.843000000001</v>
      </c>
      <c r="O42" s="85">
        <v>-50.210094271539575</v>
      </c>
      <c r="P42" s="39"/>
      <c r="Q42" s="39"/>
      <c r="R42" s="39"/>
      <c r="S42" s="39"/>
      <c r="T42" s="52"/>
    </row>
    <row r="43" spans="1:20" ht="13.5" x14ac:dyDescent="0.25">
      <c r="A43" s="90" t="s">
        <v>157</v>
      </c>
      <c r="B43" s="39">
        <v>489</v>
      </c>
      <c r="C43" s="39">
        <v>-1408</v>
      </c>
      <c r="D43" s="39">
        <v>-274</v>
      </c>
      <c r="E43" s="85">
        <v>-80.539772727272734</v>
      </c>
      <c r="F43" s="39"/>
      <c r="G43" s="39">
        <v>2.5</v>
      </c>
      <c r="H43" s="39">
        <v>8.1999999999999993</v>
      </c>
      <c r="I43" s="39">
        <v>-12.4</v>
      </c>
      <c r="J43" s="85">
        <v>-251.21951219512195</v>
      </c>
      <c r="K43" s="39"/>
      <c r="L43" s="39">
        <v>6339.5159999999996</v>
      </c>
      <c r="M43" s="39">
        <v>-20052.573</v>
      </c>
      <c r="N43" s="39">
        <v>-6380.6719999999996</v>
      </c>
      <c r="O43" s="85">
        <v>-68.180282899356598</v>
      </c>
      <c r="P43" s="39"/>
      <c r="Q43" s="39"/>
      <c r="R43" s="39"/>
      <c r="S43" s="39"/>
      <c r="T43" s="52"/>
    </row>
    <row r="44" spans="1:20" ht="13.5" x14ac:dyDescent="0.25">
      <c r="A44" s="88" t="s">
        <v>158</v>
      </c>
      <c r="B44" s="39">
        <v>1444</v>
      </c>
      <c r="C44" s="39">
        <v>1489</v>
      </c>
      <c r="D44" s="39">
        <v>1502</v>
      </c>
      <c r="E44" s="85">
        <v>0.87306917394225358</v>
      </c>
      <c r="F44" s="39"/>
      <c r="G44" s="39">
        <v>102.6</v>
      </c>
      <c r="H44" s="39">
        <v>116.9</v>
      </c>
      <c r="I44" s="39">
        <v>123.8</v>
      </c>
      <c r="J44" s="85">
        <v>5.9024807527801482</v>
      </c>
      <c r="K44" s="39"/>
      <c r="L44" s="39">
        <v>13479.6</v>
      </c>
      <c r="M44" s="39">
        <v>14301.9</v>
      </c>
      <c r="N44" s="39">
        <v>14777.8</v>
      </c>
      <c r="O44" s="85">
        <v>3.3275299086135357</v>
      </c>
      <c r="P44" s="39"/>
      <c r="Q44" s="39"/>
      <c r="R44" s="39"/>
      <c r="S44" s="39"/>
      <c r="T44" s="52"/>
    </row>
    <row r="45" spans="1:20" ht="13.5" x14ac:dyDescent="0.25">
      <c r="A45" s="43" t="s">
        <v>159</v>
      </c>
      <c r="B45" s="53">
        <v>2652</v>
      </c>
      <c r="C45" s="53">
        <v>2755</v>
      </c>
      <c r="D45" s="53">
        <v>2877</v>
      </c>
      <c r="E45" s="86">
        <v>4.4283121597096242</v>
      </c>
      <c r="F45" s="53"/>
      <c r="G45" s="53">
        <v>451.6</v>
      </c>
      <c r="H45" s="53">
        <v>490</v>
      </c>
      <c r="I45" s="53">
        <v>546.20000000000005</v>
      </c>
      <c r="J45" s="86">
        <v>11.469387755102044</v>
      </c>
      <c r="K45" s="53"/>
      <c r="L45" s="53">
        <v>30886.173999999999</v>
      </c>
      <c r="M45" s="53">
        <v>31706.222000000002</v>
      </c>
      <c r="N45" s="53">
        <v>32464.135999999999</v>
      </c>
      <c r="O45" s="86">
        <v>2.3904267118296296</v>
      </c>
      <c r="P45" s="53"/>
      <c r="Q45" s="53"/>
      <c r="R45" s="53"/>
      <c r="S45" s="53"/>
      <c r="T45" s="54"/>
    </row>
    <row r="46" spans="1:20" s="41" customFormat="1" ht="13.5" x14ac:dyDescent="0.25">
      <c r="A46" s="88" t="s">
        <v>160</v>
      </c>
      <c r="B46" s="39">
        <v>1601</v>
      </c>
      <c r="C46" s="39">
        <v>1680</v>
      </c>
      <c r="D46" s="39">
        <v>1746</v>
      </c>
      <c r="E46" s="85">
        <v>3.9285714285714368</v>
      </c>
      <c r="F46" s="39"/>
      <c r="G46" s="39">
        <v>207.3</v>
      </c>
      <c r="H46" s="39">
        <v>221.9</v>
      </c>
      <c r="I46" s="39">
        <v>254.3</v>
      </c>
      <c r="J46" s="85">
        <v>14.601171698963489</v>
      </c>
      <c r="K46" s="39"/>
      <c r="L46" s="39">
        <v>17448.642</v>
      </c>
      <c r="M46" s="39">
        <v>17936.476999999999</v>
      </c>
      <c r="N46" s="39">
        <v>17520.817999999999</v>
      </c>
      <c r="O46" s="85">
        <v>-2.3173948819492307</v>
      </c>
      <c r="P46" s="39"/>
      <c r="Q46" s="39"/>
      <c r="R46" s="39"/>
      <c r="S46" s="39"/>
      <c r="T46" s="52"/>
    </row>
    <row r="47" spans="1:20" ht="13.5" x14ac:dyDescent="0.25">
      <c r="A47" s="43" t="s">
        <v>161</v>
      </c>
      <c r="B47" s="53">
        <v>2114</v>
      </c>
      <c r="C47" s="53">
        <v>2536</v>
      </c>
      <c r="D47" s="53">
        <v>3239</v>
      </c>
      <c r="E47" s="86">
        <v>27.720820189274441</v>
      </c>
      <c r="F47" s="53"/>
      <c r="G47" s="53">
        <v>222</v>
      </c>
      <c r="H47" s="53">
        <v>251.1</v>
      </c>
      <c r="I47" s="53">
        <v>213</v>
      </c>
      <c r="J47" s="86">
        <v>-15.173237753882917</v>
      </c>
      <c r="K47" s="53"/>
      <c r="L47" s="53">
        <v>28615.89</v>
      </c>
      <c r="M47" s="53">
        <v>35684.720000000001</v>
      </c>
      <c r="N47" s="53">
        <v>40621.542999999998</v>
      </c>
      <c r="O47" s="86">
        <v>13.834557199832309</v>
      </c>
      <c r="P47" s="53"/>
      <c r="Q47" s="53"/>
      <c r="R47" s="53"/>
      <c r="S47" s="53"/>
      <c r="T47" s="54"/>
    </row>
    <row r="48" spans="1:20" s="41" customFormat="1" ht="13.5" x14ac:dyDescent="0.25">
      <c r="A48" s="33" t="s">
        <v>162</v>
      </c>
      <c r="B48" s="39">
        <v>728</v>
      </c>
      <c r="C48" s="39">
        <v>884</v>
      </c>
      <c r="D48" s="39">
        <v>1090</v>
      </c>
      <c r="E48" s="85">
        <v>23.303167420814486</v>
      </c>
      <c r="F48" s="39"/>
      <c r="G48" s="39">
        <v>78.099999999999994</v>
      </c>
      <c r="H48" s="39">
        <v>87.2</v>
      </c>
      <c r="I48" s="39">
        <v>76.3</v>
      </c>
      <c r="J48" s="85">
        <v>-12.5</v>
      </c>
      <c r="K48" s="39"/>
      <c r="L48" s="39">
        <v>10285.1</v>
      </c>
      <c r="M48" s="39">
        <v>12245.2</v>
      </c>
      <c r="N48" s="39">
        <v>14069.3</v>
      </c>
      <c r="O48" s="85">
        <v>14.896449220919216</v>
      </c>
      <c r="P48" s="39"/>
      <c r="Q48" s="39"/>
      <c r="R48" s="39"/>
      <c r="S48" s="39"/>
      <c r="T48" s="52"/>
    </row>
    <row r="49" spans="1:20" ht="13.5" x14ac:dyDescent="0.25">
      <c r="A49" s="43" t="s">
        <v>163</v>
      </c>
      <c r="B49" s="53">
        <v>1386</v>
      </c>
      <c r="C49" s="53">
        <v>1652</v>
      </c>
      <c r="D49" s="53">
        <v>2149</v>
      </c>
      <c r="E49" s="86">
        <v>30.084745762711872</v>
      </c>
      <c r="F49" s="53"/>
      <c r="G49" s="53">
        <v>143.9</v>
      </c>
      <c r="H49" s="53">
        <v>163.9</v>
      </c>
      <c r="I49" s="53">
        <v>136.69999999999999</v>
      </c>
      <c r="J49" s="86">
        <v>-16.595485051860891</v>
      </c>
      <c r="K49" s="53"/>
      <c r="L49" s="53">
        <v>18330.79</v>
      </c>
      <c r="M49" s="53">
        <v>23439.52</v>
      </c>
      <c r="N49" s="53">
        <v>26552.242999999999</v>
      </c>
      <c r="O49" s="86">
        <v>13.279806924373872</v>
      </c>
      <c r="P49" s="53"/>
      <c r="Q49" s="53"/>
      <c r="R49" s="53"/>
      <c r="S49" s="53"/>
      <c r="T49" s="54"/>
    </row>
    <row r="50" spans="1:20" s="41" customFormat="1" ht="13.5" x14ac:dyDescent="0.25">
      <c r="A50" s="43" t="s">
        <v>164</v>
      </c>
      <c r="B50" s="53">
        <v>1405</v>
      </c>
      <c r="C50" s="53">
        <v>1667</v>
      </c>
      <c r="D50" s="53">
        <v>2172</v>
      </c>
      <c r="E50" s="86">
        <v>30.293941211757659</v>
      </c>
      <c r="F50" s="53"/>
      <c r="G50" s="53">
        <v>143.9</v>
      </c>
      <c r="H50" s="53">
        <v>163.4</v>
      </c>
      <c r="I50" s="53">
        <v>134.6</v>
      </c>
      <c r="J50" s="86">
        <v>-17.625458996328025</v>
      </c>
      <c r="K50" s="53"/>
      <c r="L50" s="53">
        <v>18325.79</v>
      </c>
      <c r="M50" s="53">
        <v>23775.02</v>
      </c>
      <c r="N50" s="53">
        <v>25438.143</v>
      </c>
      <c r="O50" s="86">
        <v>6.995253842057747</v>
      </c>
      <c r="P50" s="53"/>
      <c r="Q50" s="53"/>
      <c r="R50" s="53"/>
      <c r="S50" s="53"/>
      <c r="T50" s="54"/>
    </row>
    <row r="51" spans="1:20" s="41" customFormat="1" ht="13.5" x14ac:dyDescent="0.25">
      <c r="A51" s="33"/>
      <c r="B51" s="39"/>
      <c r="C51" s="39"/>
      <c r="D51" s="39"/>
      <c r="E51" s="85"/>
      <c r="F51" s="39"/>
      <c r="G51" s="39"/>
      <c r="H51" s="39"/>
      <c r="I51" s="39"/>
      <c r="J51" s="85"/>
      <c r="K51" s="39"/>
      <c r="L51" s="39"/>
      <c r="M51" s="39"/>
      <c r="N51" s="39"/>
      <c r="O51" s="85"/>
      <c r="P51" s="39"/>
      <c r="Q51" s="39"/>
      <c r="R51" s="39"/>
      <c r="S51" s="39"/>
      <c r="T51" s="52"/>
    </row>
    <row r="52" spans="1:20" ht="15" customHeight="1" x14ac:dyDescent="0.25">
      <c r="A52" s="43" t="s">
        <v>165</v>
      </c>
      <c r="B52" s="91">
        <v>22.11800711743772</v>
      </c>
      <c r="C52" s="91">
        <v>25.253509298140376</v>
      </c>
      <c r="D52" s="91">
        <v>29.377670349907916</v>
      </c>
      <c r="E52" s="86"/>
      <c r="F52" s="53"/>
      <c r="G52" s="91">
        <v>20.672689367616403</v>
      </c>
      <c r="H52" s="91">
        <v>21.206731946144433</v>
      </c>
      <c r="I52" s="91">
        <v>16.615898959881129</v>
      </c>
      <c r="J52" s="86"/>
      <c r="K52" s="53"/>
      <c r="L52" s="91">
        <v>21.704978120997787</v>
      </c>
      <c r="M52" s="91">
        <v>24.615306653790405</v>
      </c>
      <c r="N52" s="91">
        <v>24.911255149403004</v>
      </c>
      <c r="O52" s="86"/>
      <c r="P52" s="53"/>
      <c r="Q52" s="53"/>
      <c r="R52" s="53"/>
      <c r="S52" s="53"/>
      <c r="T52" s="54"/>
    </row>
    <row r="53" spans="1:20" ht="13.5" x14ac:dyDescent="0.25">
      <c r="A53" s="43" t="s">
        <v>166</v>
      </c>
      <c r="B53" s="91">
        <v>14.7</v>
      </c>
      <c r="C53" s="91">
        <v>16.600000000000001</v>
      </c>
      <c r="D53" s="91">
        <v>19.7</v>
      </c>
      <c r="E53" s="86"/>
      <c r="F53" s="53"/>
      <c r="G53" s="91">
        <v>13.4</v>
      </c>
      <c r="H53" s="91">
        <v>13.800000000000002</v>
      </c>
      <c r="I53" s="91">
        <v>10.5</v>
      </c>
      <c r="J53" s="86"/>
      <c r="K53" s="53"/>
      <c r="L53" s="91">
        <v>13.9</v>
      </c>
      <c r="M53" s="91">
        <v>16.399999999999999</v>
      </c>
      <c r="N53" s="91">
        <v>15.6</v>
      </c>
      <c r="O53" s="86"/>
      <c r="P53" s="53"/>
      <c r="Q53" s="53"/>
      <c r="R53" s="53"/>
      <c r="S53" s="53"/>
      <c r="T53" s="54"/>
    </row>
    <row r="54" spans="1:20" s="41" customFormat="1" ht="13.5" x14ac:dyDescent="0.25">
      <c r="A54" s="92" t="s">
        <v>167</v>
      </c>
      <c r="B54" s="93">
        <v>0.80689623486710615</v>
      </c>
      <c r="C54" s="93">
        <v>0.88570100285581455</v>
      </c>
      <c r="D54" s="93">
        <v>1.0403594317300047</v>
      </c>
      <c r="E54" s="94"/>
      <c r="F54" s="95"/>
      <c r="G54" s="93">
        <v>0.90682227795772785</v>
      </c>
      <c r="H54" s="93">
        <v>0.91427420392679093</v>
      </c>
      <c r="I54" s="93">
        <v>0.66089407282109947</v>
      </c>
      <c r="J54" s="94"/>
      <c r="K54" s="95"/>
      <c r="L54" s="93">
        <v>0.88267604859079918</v>
      </c>
      <c r="M54" s="93">
        <v>1.0327248174880324</v>
      </c>
      <c r="N54" s="93">
        <v>1.0404572521738975</v>
      </c>
      <c r="O54" s="94"/>
      <c r="P54" s="95"/>
      <c r="Q54" s="95"/>
      <c r="R54" s="95"/>
      <c r="S54" s="95"/>
      <c r="T54" s="101"/>
    </row>
    <row r="55" spans="1:20" s="41" customFormat="1" ht="13.5" x14ac:dyDescent="0.25">
      <c r="A55" s="56" t="s">
        <v>169</v>
      </c>
      <c r="B55" s="44"/>
      <c r="C55" s="44"/>
      <c r="D55" s="44"/>
      <c r="E55" s="45"/>
      <c r="F55" s="46"/>
      <c r="G55" s="47"/>
      <c r="H55" s="47"/>
      <c r="I55" s="47"/>
      <c r="J55" s="45"/>
      <c r="K55" s="46"/>
      <c r="L55" s="44"/>
      <c r="M55" s="44"/>
      <c r="N55" s="44"/>
      <c r="O55" s="57"/>
      <c r="P55" s="44"/>
      <c r="Q55" s="44"/>
      <c r="R55" s="44"/>
      <c r="S55" s="44"/>
      <c r="T55" s="49"/>
    </row>
    <row r="56" spans="1:20" s="41" customFormat="1" ht="13.5" x14ac:dyDescent="0.25">
      <c r="A56" s="56" t="s">
        <v>170</v>
      </c>
      <c r="B56" s="44"/>
      <c r="C56" s="44"/>
      <c r="D56" s="44"/>
      <c r="E56" s="45"/>
      <c r="F56" s="46"/>
      <c r="G56" s="47"/>
      <c r="H56" s="47"/>
      <c r="I56" s="47"/>
      <c r="J56" s="45"/>
      <c r="K56" s="46"/>
      <c r="L56" s="44"/>
      <c r="M56" s="44"/>
      <c r="N56" s="44"/>
      <c r="O56" s="57"/>
      <c r="P56" s="44"/>
      <c r="Q56" s="44"/>
      <c r="R56" s="44"/>
      <c r="S56" s="44"/>
      <c r="T56" s="49"/>
    </row>
    <row r="57" spans="1:20" ht="13.5" x14ac:dyDescent="0.25">
      <c r="A57" s="56" t="s">
        <v>171</v>
      </c>
      <c r="B57" s="44"/>
      <c r="C57" s="44"/>
      <c r="D57" s="44"/>
      <c r="E57" s="45"/>
      <c r="F57" s="46"/>
      <c r="G57" s="47"/>
      <c r="H57" s="47"/>
      <c r="I57" s="47"/>
      <c r="J57" s="45"/>
      <c r="K57" s="46"/>
      <c r="L57" s="44"/>
      <c r="M57" s="44"/>
      <c r="N57" s="44"/>
      <c r="O57" s="57"/>
      <c r="P57" s="44"/>
      <c r="Q57" s="44"/>
      <c r="R57" s="44"/>
      <c r="S57" s="44"/>
      <c r="T57" s="49"/>
    </row>
    <row r="58" spans="1:20" ht="13.5" x14ac:dyDescent="0.25">
      <c r="A58" s="33" t="s">
        <v>127</v>
      </c>
      <c r="B58" s="33"/>
      <c r="C58" s="33"/>
      <c r="D58" s="33"/>
      <c r="E58" s="36"/>
      <c r="F58" s="33"/>
      <c r="G58" s="33"/>
      <c r="H58" s="33"/>
      <c r="I58" s="33"/>
      <c r="J58" s="36"/>
      <c r="K58" s="33"/>
      <c r="L58" s="33"/>
      <c r="M58" s="33"/>
      <c r="N58" s="33"/>
      <c r="O58" s="36"/>
      <c r="P58" s="33"/>
      <c r="Q58" s="33"/>
      <c r="R58" s="33"/>
      <c r="S58" s="33"/>
      <c r="T58" s="36"/>
    </row>
  </sheetData>
  <mergeCells count="12">
    <mergeCell ref="A1:T1"/>
    <mergeCell ref="A2:T2"/>
    <mergeCell ref="B3:E3"/>
    <mergeCell ref="G3:J3"/>
    <mergeCell ref="L3:O3"/>
    <mergeCell ref="Q3:T3"/>
    <mergeCell ref="A28:T28"/>
    <mergeCell ref="A29:T29"/>
    <mergeCell ref="A30:T30"/>
    <mergeCell ref="B31:E31"/>
    <mergeCell ref="G31:J31"/>
    <mergeCell ref="L31:O3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dimension ref="A1:Y30"/>
  <sheetViews>
    <sheetView rightToLeft="1" zoomScale="40" zoomScaleNormal="40" workbookViewId="0">
      <selection activeCell="G25" sqref="G25"/>
    </sheetView>
  </sheetViews>
  <sheetFormatPr defaultRowHeight="14.25" x14ac:dyDescent="0.2"/>
  <cols>
    <col min="2" max="2" width="23.5" customWidth="1"/>
  </cols>
  <sheetData>
    <row r="1" spans="1:25" ht="15" x14ac:dyDescent="0.25">
      <c r="A1" s="350" t="s">
        <v>172</v>
      </c>
      <c r="B1" s="322"/>
      <c r="C1" s="322"/>
      <c r="D1" s="322"/>
      <c r="E1" s="322"/>
      <c r="F1" s="322"/>
      <c r="G1" s="322"/>
      <c r="H1" s="322"/>
      <c r="I1" s="322"/>
      <c r="J1" s="322"/>
      <c r="K1" s="322"/>
      <c r="L1" s="322"/>
      <c r="M1" s="322"/>
    </row>
    <row r="2" spans="1:25" ht="15" x14ac:dyDescent="0.25">
      <c r="A2" s="351" t="s">
        <v>173</v>
      </c>
      <c r="B2" s="351"/>
      <c r="C2" s="351"/>
      <c r="D2" s="351"/>
      <c r="E2" s="351"/>
      <c r="F2" s="351"/>
      <c r="G2" s="351"/>
      <c r="H2" s="351"/>
      <c r="I2" s="351"/>
      <c r="J2" s="351"/>
      <c r="K2" s="351"/>
      <c r="L2" s="351"/>
      <c r="M2" s="351"/>
    </row>
    <row r="3" spans="1:25" ht="15" x14ac:dyDescent="0.25">
      <c r="A3" s="352">
        <v>2023</v>
      </c>
      <c r="B3" s="352"/>
      <c r="C3" s="352"/>
      <c r="D3" s="352"/>
      <c r="E3" s="352"/>
      <c r="F3" s="352"/>
      <c r="G3" s="352"/>
      <c r="H3" s="352"/>
      <c r="I3" s="352"/>
      <c r="J3" s="352"/>
      <c r="K3" s="352"/>
      <c r="L3" s="352"/>
      <c r="M3" s="352"/>
    </row>
    <row r="4" spans="1:25" ht="15" x14ac:dyDescent="0.25">
      <c r="A4" s="20"/>
      <c r="B4" s="24"/>
      <c r="C4" s="332" t="s">
        <v>174</v>
      </c>
      <c r="D4" s="332"/>
      <c r="E4" s="332"/>
      <c r="F4" s="24"/>
      <c r="G4" s="332" t="s">
        <v>175</v>
      </c>
      <c r="H4" s="332"/>
      <c r="I4" s="332"/>
      <c r="J4" s="24"/>
      <c r="K4" s="332" t="s">
        <v>176</v>
      </c>
      <c r="L4" s="332"/>
      <c r="M4" s="332"/>
    </row>
    <row r="5" spans="1:25" ht="40.5" x14ac:dyDescent="0.25">
      <c r="A5" s="102"/>
      <c r="B5" s="102"/>
      <c r="C5" s="103" t="s">
        <v>177</v>
      </c>
      <c r="D5" s="103" t="s">
        <v>178</v>
      </c>
      <c r="E5" s="103" t="s">
        <v>179</v>
      </c>
      <c r="F5" s="103"/>
      <c r="G5" s="104" t="s">
        <v>180</v>
      </c>
      <c r="H5" s="104" t="s">
        <v>181</v>
      </c>
      <c r="I5" s="104" t="s">
        <v>182</v>
      </c>
      <c r="J5" s="104"/>
      <c r="K5" s="104" t="s">
        <v>183</v>
      </c>
      <c r="L5" s="104" t="s">
        <v>184</v>
      </c>
      <c r="M5" s="104" t="s">
        <v>185</v>
      </c>
    </row>
    <row r="6" spans="1:25" ht="15" x14ac:dyDescent="0.25">
      <c r="A6" s="20"/>
      <c r="B6" s="24"/>
      <c r="C6" s="105"/>
      <c r="D6" s="105"/>
      <c r="E6" s="105"/>
      <c r="F6" s="105"/>
      <c r="G6" s="105"/>
      <c r="H6" s="105"/>
      <c r="I6" s="105"/>
      <c r="J6" s="105"/>
      <c r="K6" s="105"/>
      <c r="L6" s="105"/>
      <c r="M6" s="105"/>
    </row>
    <row r="7" spans="1:25" ht="15" x14ac:dyDescent="0.25">
      <c r="A7" s="20"/>
      <c r="B7" s="24"/>
      <c r="C7" s="105"/>
      <c r="D7" s="105"/>
      <c r="E7" s="105"/>
      <c r="F7" s="105"/>
      <c r="G7" s="105"/>
      <c r="H7" s="105"/>
      <c r="I7" s="105"/>
      <c r="J7" s="105"/>
      <c r="K7" s="105"/>
      <c r="L7" s="105"/>
      <c r="M7" s="105"/>
    </row>
    <row r="8" spans="1:25" ht="15" x14ac:dyDescent="0.25">
      <c r="A8" s="20" t="s">
        <v>186</v>
      </c>
      <c r="B8" s="24"/>
      <c r="C8" s="106">
        <v>7693.1</v>
      </c>
      <c r="D8" s="106">
        <v>11332.2</v>
      </c>
      <c r="E8" s="106">
        <v>-3639.1</v>
      </c>
      <c r="F8" s="105"/>
      <c r="G8" s="105">
        <v>22594.2</v>
      </c>
      <c r="H8" s="105">
        <v>24729.3</v>
      </c>
      <c r="I8" s="105">
        <v>-2135.1</v>
      </c>
      <c r="J8" s="105"/>
      <c r="K8" s="105">
        <v>30287.3</v>
      </c>
      <c r="L8" s="105">
        <v>36061.5</v>
      </c>
      <c r="M8" s="105">
        <v>-5774.2</v>
      </c>
      <c r="O8" s="107"/>
      <c r="P8" s="107"/>
      <c r="Q8" s="107"/>
      <c r="R8" s="107"/>
      <c r="S8" s="107"/>
      <c r="T8" s="107"/>
      <c r="U8" s="107"/>
      <c r="V8" s="107"/>
      <c r="W8" s="107"/>
      <c r="X8" s="107"/>
      <c r="Y8" s="107"/>
    </row>
    <row r="9" spans="1:25" ht="15" x14ac:dyDescent="0.25">
      <c r="A9" s="20" t="s">
        <v>187</v>
      </c>
      <c r="B9" s="24"/>
      <c r="C9" s="106">
        <v>413</v>
      </c>
      <c r="D9" s="106">
        <v>659</v>
      </c>
      <c r="E9" s="106">
        <v>-246</v>
      </c>
      <c r="F9" s="105"/>
      <c r="G9" s="105">
        <v>1764</v>
      </c>
      <c r="H9" s="105">
        <v>1627</v>
      </c>
      <c r="I9" s="105">
        <v>137</v>
      </c>
      <c r="J9" s="105"/>
      <c r="K9" s="105">
        <v>2177</v>
      </c>
      <c r="L9" s="105">
        <v>2286</v>
      </c>
      <c r="M9" s="105">
        <v>-109</v>
      </c>
      <c r="O9" s="107"/>
      <c r="P9" s="107"/>
      <c r="Q9" s="107"/>
      <c r="R9" s="107"/>
      <c r="S9" s="107"/>
      <c r="T9" s="107"/>
      <c r="U9" s="107"/>
      <c r="V9" s="107"/>
      <c r="W9" s="107"/>
      <c r="X9" s="107"/>
      <c r="Y9" s="107"/>
    </row>
    <row r="10" spans="1:25" ht="15" x14ac:dyDescent="0.25">
      <c r="A10" s="20" t="s">
        <v>188</v>
      </c>
      <c r="B10" s="24"/>
      <c r="C10" s="106">
        <v>8106.1</v>
      </c>
      <c r="D10" s="106">
        <v>11991.2</v>
      </c>
      <c r="E10" s="106">
        <v>-3885.1</v>
      </c>
      <c r="F10" s="105"/>
      <c r="G10" s="105">
        <v>24358.2</v>
      </c>
      <c r="H10" s="105">
        <v>26356.3</v>
      </c>
      <c r="I10" s="105">
        <v>-1998.1</v>
      </c>
      <c r="J10" s="105"/>
      <c r="K10" s="105">
        <v>32464.3</v>
      </c>
      <c r="L10" s="105">
        <v>38347.5</v>
      </c>
      <c r="M10" s="105">
        <v>-5883.2</v>
      </c>
      <c r="O10" s="107"/>
      <c r="P10" s="107"/>
      <c r="Q10" s="107"/>
      <c r="R10" s="107"/>
      <c r="S10" s="107"/>
      <c r="T10" s="107"/>
      <c r="U10" s="107"/>
      <c r="V10" s="107"/>
      <c r="W10" s="107"/>
      <c r="X10" s="107"/>
      <c r="Y10" s="107"/>
    </row>
    <row r="11" spans="1:25" ht="15" x14ac:dyDescent="0.25">
      <c r="A11" s="20" t="s">
        <v>189</v>
      </c>
      <c r="B11" s="24"/>
      <c r="C11" s="106">
        <v>-491.8</v>
      </c>
      <c r="D11" s="106">
        <v>1207.9000000000001</v>
      </c>
      <c r="E11" s="106">
        <v>-1699.7</v>
      </c>
      <c r="F11" s="105"/>
      <c r="G11" s="105">
        <v>17296.7</v>
      </c>
      <c r="H11" s="105">
        <v>330.3</v>
      </c>
      <c r="I11" s="105">
        <v>16966.400000000001</v>
      </c>
      <c r="J11" s="105"/>
      <c r="K11" s="105">
        <v>16804.900000000001</v>
      </c>
      <c r="L11" s="105">
        <v>1538.2</v>
      </c>
      <c r="M11" s="105">
        <v>15266.7</v>
      </c>
      <c r="O11" s="107"/>
      <c r="P11" s="107"/>
      <c r="Q11" s="107"/>
      <c r="R11" s="107"/>
      <c r="S11" s="107"/>
      <c r="T11" s="107"/>
      <c r="U11" s="107"/>
      <c r="V11" s="107"/>
      <c r="W11" s="107"/>
      <c r="X11" s="107"/>
      <c r="Y11" s="107"/>
    </row>
    <row r="12" spans="1:25" ht="15" x14ac:dyDescent="0.25">
      <c r="A12" s="20" t="s">
        <v>190</v>
      </c>
      <c r="B12" s="24"/>
      <c r="C12" s="106">
        <v>397</v>
      </c>
      <c r="D12" s="106">
        <v>1</v>
      </c>
      <c r="E12" s="106">
        <v>396</v>
      </c>
      <c r="F12" s="105"/>
      <c r="G12" s="105">
        <v>920</v>
      </c>
      <c r="H12" s="105">
        <v>18</v>
      </c>
      <c r="I12" s="105">
        <v>902</v>
      </c>
      <c r="J12" s="105"/>
      <c r="K12" s="105">
        <v>1317</v>
      </c>
      <c r="L12" s="105">
        <v>19</v>
      </c>
      <c r="M12" s="105">
        <v>1298</v>
      </c>
      <c r="O12" s="107"/>
      <c r="P12" s="107"/>
      <c r="Q12" s="107"/>
      <c r="R12" s="107"/>
      <c r="S12" s="107"/>
      <c r="T12" s="107"/>
      <c r="U12" s="107"/>
      <c r="V12" s="107"/>
      <c r="W12" s="107"/>
      <c r="X12" s="107"/>
      <c r="Y12" s="107"/>
    </row>
    <row r="13" spans="1:25" ht="15" x14ac:dyDescent="0.25">
      <c r="A13" s="20" t="s">
        <v>191</v>
      </c>
      <c r="B13" s="24"/>
      <c r="C13" s="106">
        <v>-94.8</v>
      </c>
      <c r="D13" s="106">
        <v>1208.9000000000001</v>
      </c>
      <c r="E13" s="106">
        <v>-1303.7</v>
      </c>
      <c r="F13" s="105"/>
      <c r="G13" s="105">
        <v>18216.7</v>
      </c>
      <c r="H13" s="105">
        <v>348.3</v>
      </c>
      <c r="I13" s="105">
        <v>17868.400000000001</v>
      </c>
      <c r="J13" s="105"/>
      <c r="K13" s="105">
        <v>18121.900000000001</v>
      </c>
      <c r="L13" s="105">
        <v>1557.2</v>
      </c>
      <c r="M13" s="105">
        <v>16564.7</v>
      </c>
      <c r="O13" s="107"/>
      <c r="P13" s="107"/>
      <c r="Q13" s="107"/>
      <c r="R13" s="107"/>
      <c r="S13" s="107"/>
      <c r="T13" s="107"/>
      <c r="U13" s="107"/>
      <c r="V13" s="107"/>
      <c r="W13" s="107"/>
      <c r="X13" s="107"/>
      <c r="Y13" s="107"/>
    </row>
    <row r="14" spans="1:25" ht="15" x14ac:dyDescent="0.25">
      <c r="A14" s="20" t="s">
        <v>192</v>
      </c>
      <c r="B14" s="24"/>
      <c r="C14" s="106">
        <v>8011.3</v>
      </c>
      <c r="D14" s="106">
        <v>13200.1</v>
      </c>
      <c r="E14" s="106">
        <v>-5188.8</v>
      </c>
      <c r="F14" s="105"/>
      <c r="G14" s="105">
        <v>42574.9</v>
      </c>
      <c r="H14" s="105">
        <v>26704.6</v>
      </c>
      <c r="I14" s="105">
        <v>15870.3</v>
      </c>
      <c r="J14" s="105"/>
      <c r="K14" s="105">
        <v>50586.2</v>
      </c>
      <c r="L14" s="105">
        <v>39904.699999999997</v>
      </c>
      <c r="M14" s="105">
        <v>10681.5</v>
      </c>
      <c r="O14" s="107"/>
      <c r="P14" s="107"/>
      <c r="Q14" s="107"/>
      <c r="R14" s="107"/>
      <c r="S14" s="107"/>
      <c r="T14" s="107"/>
      <c r="U14" s="107"/>
      <c r="V14" s="107"/>
      <c r="W14" s="107"/>
      <c r="X14" s="107"/>
      <c r="Y14" s="107"/>
    </row>
    <row r="15" spans="1:25" ht="15" x14ac:dyDescent="0.25">
      <c r="A15" s="20"/>
      <c r="B15" s="20"/>
      <c r="C15" s="24"/>
      <c r="D15" s="20"/>
      <c r="E15" s="20"/>
      <c r="F15" s="20"/>
      <c r="G15" s="20"/>
      <c r="H15" s="20"/>
      <c r="I15" s="20"/>
      <c r="J15" s="20"/>
      <c r="K15" s="20"/>
      <c r="L15" s="20"/>
      <c r="M15" s="20"/>
    </row>
    <row r="16" spans="1:25" ht="15" x14ac:dyDescent="0.25">
      <c r="A16" s="352">
        <v>2022</v>
      </c>
      <c r="B16" s="352"/>
      <c r="C16" s="352"/>
      <c r="D16" s="352"/>
      <c r="E16" s="352"/>
      <c r="F16" s="352"/>
      <c r="G16" s="352"/>
      <c r="H16" s="352"/>
      <c r="I16" s="352"/>
      <c r="J16" s="352"/>
      <c r="K16" s="352"/>
      <c r="L16" s="352"/>
      <c r="M16" s="352"/>
    </row>
    <row r="17" spans="1:25" ht="15" x14ac:dyDescent="0.25">
      <c r="A17" s="24"/>
      <c r="B17" s="24"/>
      <c r="C17" s="353" t="s">
        <v>174</v>
      </c>
      <c r="D17" s="353"/>
      <c r="E17" s="353"/>
      <c r="F17" s="24"/>
      <c r="G17" s="332" t="s">
        <v>175</v>
      </c>
      <c r="H17" s="332"/>
      <c r="I17" s="332"/>
      <c r="J17" s="24"/>
      <c r="K17" s="332" t="s">
        <v>176</v>
      </c>
      <c r="L17" s="332"/>
      <c r="M17" s="332"/>
    </row>
    <row r="18" spans="1:25" ht="40.5" x14ac:dyDescent="0.25">
      <c r="A18" s="102"/>
      <c r="B18" s="102"/>
      <c r="C18" s="103" t="s">
        <v>177</v>
      </c>
      <c r="D18" s="103" t="s">
        <v>178</v>
      </c>
      <c r="E18" s="103" t="s">
        <v>179</v>
      </c>
      <c r="F18" s="103"/>
      <c r="G18" s="104" t="s">
        <v>180</v>
      </c>
      <c r="H18" s="104" t="s">
        <v>181</v>
      </c>
      <c r="I18" s="104" t="s">
        <v>182</v>
      </c>
      <c r="J18" s="104"/>
      <c r="K18" s="104" t="s">
        <v>183</v>
      </c>
      <c r="L18" s="104" t="s">
        <v>184</v>
      </c>
      <c r="M18" s="104" t="s">
        <v>185</v>
      </c>
    </row>
    <row r="19" spans="1:25" ht="15" x14ac:dyDescent="0.25">
      <c r="A19" s="24" t="s">
        <v>186</v>
      </c>
      <c r="B19" s="24"/>
      <c r="C19" s="108">
        <v>8362.4</v>
      </c>
      <c r="D19" s="108">
        <v>2401.8000000000002</v>
      </c>
      <c r="E19" s="108">
        <v>5960.6</v>
      </c>
      <c r="F19" s="108"/>
      <c r="G19" s="108">
        <v>10453.799999999999</v>
      </c>
      <c r="H19" s="108">
        <v>8827.1</v>
      </c>
      <c r="I19" s="108">
        <v>1626.7</v>
      </c>
      <c r="J19" s="108"/>
      <c r="K19" s="108">
        <v>18816.2</v>
      </c>
      <c r="L19" s="108">
        <v>11228.9</v>
      </c>
      <c r="M19" s="108">
        <v>7587.3</v>
      </c>
      <c r="O19" s="107"/>
      <c r="P19" s="107"/>
      <c r="Q19" s="107"/>
      <c r="R19" s="107"/>
      <c r="S19" s="107"/>
      <c r="T19" s="107"/>
      <c r="U19" s="107"/>
      <c r="V19" s="107"/>
      <c r="W19" s="107"/>
      <c r="X19" s="107"/>
      <c r="Y19" s="107"/>
    </row>
    <row r="20" spans="1:25" ht="15" x14ac:dyDescent="0.25">
      <c r="A20" s="24" t="s">
        <v>187</v>
      </c>
      <c r="B20" s="24"/>
      <c r="C20" s="108">
        <v>-178</v>
      </c>
      <c r="D20" s="108">
        <v>51</v>
      </c>
      <c r="E20" s="108">
        <v>-229</v>
      </c>
      <c r="F20" s="108"/>
      <c r="G20" s="108">
        <v>738</v>
      </c>
      <c r="H20" s="108">
        <v>492</v>
      </c>
      <c r="I20" s="108">
        <v>246</v>
      </c>
      <c r="J20" s="108"/>
      <c r="K20" s="108">
        <v>560</v>
      </c>
      <c r="L20" s="108">
        <v>543</v>
      </c>
      <c r="M20" s="108">
        <v>17</v>
      </c>
      <c r="O20" s="107"/>
      <c r="P20" s="107"/>
      <c r="Q20" s="107"/>
      <c r="R20" s="107"/>
      <c r="S20" s="107"/>
      <c r="T20" s="107"/>
      <c r="U20" s="107"/>
      <c r="V20" s="107"/>
      <c r="W20" s="107"/>
      <c r="X20" s="107"/>
      <c r="Y20" s="107"/>
    </row>
    <row r="21" spans="1:25" ht="15" x14ac:dyDescent="0.25">
      <c r="A21" s="24" t="s">
        <v>188</v>
      </c>
      <c r="B21" s="24"/>
      <c r="C21" s="108">
        <v>8184.4</v>
      </c>
      <c r="D21" s="108">
        <v>2452.8000000000002</v>
      </c>
      <c r="E21" s="108">
        <v>5731.6</v>
      </c>
      <c r="F21" s="108"/>
      <c r="G21" s="108">
        <v>11191.8</v>
      </c>
      <c r="H21" s="108">
        <v>9319.1</v>
      </c>
      <c r="I21" s="108">
        <v>1872.7</v>
      </c>
      <c r="J21" s="108"/>
      <c r="K21" s="108">
        <v>19376.2</v>
      </c>
      <c r="L21" s="108">
        <v>11771.9</v>
      </c>
      <c r="M21" s="108">
        <v>7604.3</v>
      </c>
      <c r="O21" s="107"/>
      <c r="P21" s="107"/>
      <c r="Q21" s="107"/>
      <c r="R21" s="107"/>
      <c r="S21" s="107"/>
      <c r="T21" s="107"/>
      <c r="U21" s="107"/>
      <c r="V21" s="107"/>
      <c r="W21" s="107"/>
      <c r="X21" s="107"/>
      <c r="Y21" s="107"/>
    </row>
    <row r="22" spans="1:25" ht="15" x14ac:dyDescent="0.25">
      <c r="A22" s="24" t="s">
        <v>189</v>
      </c>
      <c r="B22" s="24"/>
      <c r="C22" s="108">
        <v>629.1</v>
      </c>
      <c r="D22" s="108">
        <v>1197.7</v>
      </c>
      <c r="E22" s="108">
        <v>-568.6</v>
      </c>
      <c r="F22" s="108"/>
      <c r="G22" s="108">
        <v>6440.7</v>
      </c>
      <c r="H22" s="108">
        <v>1380.4</v>
      </c>
      <c r="I22" s="108">
        <v>5060.3</v>
      </c>
      <c r="J22" s="108"/>
      <c r="K22" s="108">
        <v>7069.8</v>
      </c>
      <c r="L22" s="108">
        <v>2578.1</v>
      </c>
      <c r="M22" s="108">
        <v>4491.7</v>
      </c>
      <c r="O22" s="107"/>
      <c r="P22" s="107"/>
      <c r="Q22" s="107"/>
      <c r="R22" s="107"/>
      <c r="S22" s="107"/>
      <c r="T22" s="107"/>
      <c r="U22" s="107"/>
      <c r="V22" s="107"/>
      <c r="W22" s="107"/>
      <c r="X22" s="107"/>
      <c r="Y22" s="107"/>
    </row>
    <row r="23" spans="1:25" ht="15" x14ac:dyDescent="0.25">
      <c r="A23" s="24" t="s">
        <v>190</v>
      </c>
      <c r="B23" s="24"/>
      <c r="C23" s="108">
        <v>-70</v>
      </c>
      <c r="D23" s="108">
        <v>4</v>
      </c>
      <c r="E23" s="108">
        <v>-74</v>
      </c>
      <c r="F23" s="108"/>
      <c r="G23" s="108">
        <v>419</v>
      </c>
      <c r="H23" s="108">
        <v>7</v>
      </c>
      <c r="I23" s="108">
        <v>412</v>
      </c>
      <c r="J23" s="108"/>
      <c r="K23" s="108">
        <v>349</v>
      </c>
      <c r="L23" s="108">
        <v>11</v>
      </c>
      <c r="M23" s="108">
        <v>338</v>
      </c>
      <c r="O23" s="107"/>
      <c r="P23" s="107"/>
      <c r="Q23" s="107"/>
      <c r="R23" s="107"/>
      <c r="S23" s="107"/>
      <c r="T23" s="107"/>
      <c r="U23" s="107"/>
      <c r="V23" s="107"/>
      <c r="W23" s="107"/>
      <c r="X23" s="107"/>
      <c r="Y23" s="107"/>
    </row>
    <row r="24" spans="1:25" ht="15" x14ac:dyDescent="0.25">
      <c r="A24" s="24" t="s">
        <v>191</v>
      </c>
      <c r="B24" s="24"/>
      <c r="C24" s="108">
        <v>559.1</v>
      </c>
      <c r="D24" s="108">
        <v>1201.7</v>
      </c>
      <c r="E24" s="108">
        <v>-642.6</v>
      </c>
      <c r="F24" s="108"/>
      <c r="G24" s="108">
        <v>6859.7</v>
      </c>
      <c r="H24" s="108">
        <v>1387.4</v>
      </c>
      <c r="I24" s="108">
        <v>5472.3</v>
      </c>
      <c r="J24" s="108"/>
      <c r="K24" s="108">
        <v>7418.8</v>
      </c>
      <c r="L24" s="108">
        <v>2589.1</v>
      </c>
      <c r="M24" s="108">
        <v>4829.7</v>
      </c>
      <c r="O24" s="107"/>
      <c r="P24" s="107"/>
      <c r="Q24" s="107"/>
      <c r="R24" s="107"/>
      <c r="S24" s="107"/>
      <c r="T24" s="107"/>
      <c r="U24" s="107"/>
      <c r="V24" s="107"/>
      <c r="W24" s="107"/>
      <c r="X24" s="107"/>
      <c r="Y24" s="107"/>
    </row>
    <row r="25" spans="1:25" ht="15" x14ac:dyDescent="0.25">
      <c r="A25" s="24" t="s">
        <v>192</v>
      </c>
      <c r="B25" s="24"/>
      <c r="C25" s="108">
        <v>8743.5</v>
      </c>
      <c r="D25" s="108">
        <v>3654.5</v>
      </c>
      <c r="E25" s="108">
        <v>5089</v>
      </c>
      <c r="F25" s="108"/>
      <c r="G25" s="108">
        <v>18051.5</v>
      </c>
      <c r="H25" s="108">
        <v>10706.5</v>
      </c>
      <c r="I25" s="108">
        <v>7345</v>
      </c>
      <c r="J25" s="108"/>
      <c r="K25" s="108">
        <v>26795</v>
      </c>
      <c r="L25" s="108">
        <v>14361</v>
      </c>
      <c r="M25" s="108">
        <v>12434</v>
      </c>
      <c r="O25" s="107"/>
      <c r="P25" s="107"/>
      <c r="Q25" s="107"/>
      <c r="R25" s="107"/>
      <c r="S25" s="107"/>
      <c r="T25" s="107"/>
      <c r="U25" s="107"/>
      <c r="V25" s="107"/>
      <c r="W25" s="107"/>
      <c r="X25" s="107"/>
      <c r="Y25" s="107"/>
    </row>
    <row r="26" spans="1:25" ht="15" x14ac:dyDescent="0.25">
      <c r="A26" s="24"/>
      <c r="B26" s="24"/>
      <c r="C26" s="24"/>
      <c r="D26" s="24"/>
      <c r="E26" s="24"/>
      <c r="F26" s="24"/>
      <c r="G26" s="24"/>
      <c r="H26" s="24"/>
      <c r="I26" s="24"/>
      <c r="J26" s="24"/>
      <c r="K26" s="24"/>
      <c r="L26" s="24"/>
      <c r="M26" s="24"/>
    </row>
    <row r="27" spans="1:25" ht="15" x14ac:dyDescent="0.25">
      <c r="A27" s="24"/>
      <c r="B27" s="24"/>
      <c r="C27" s="24"/>
      <c r="D27" s="24"/>
      <c r="E27" s="24"/>
      <c r="F27" s="24"/>
      <c r="G27" s="24"/>
      <c r="H27" s="24"/>
      <c r="I27" s="24"/>
      <c r="J27" s="24"/>
      <c r="K27" s="24"/>
      <c r="L27" s="24"/>
      <c r="M27" s="24"/>
    </row>
    <row r="28" spans="1:25" ht="15" x14ac:dyDescent="0.25">
      <c r="A28" s="349" t="s">
        <v>193</v>
      </c>
      <c r="B28" s="349"/>
      <c r="C28" s="349"/>
      <c r="D28" s="349"/>
      <c r="E28" s="349"/>
      <c r="F28" s="349"/>
      <c r="G28" s="349"/>
      <c r="H28" s="349"/>
      <c r="I28" s="349"/>
      <c r="J28" s="349"/>
      <c r="K28" s="349"/>
      <c r="L28" s="349"/>
      <c r="M28" s="24"/>
    </row>
    <row r="29" spans="1:25" ht="15" x14ac:dyDescent="0.25">
      <c r="A29" s="349" t="s">
        <v>194</v>
      </c>
      <c r="B29" s="349"/>
      <c r="C29" s="349"/>
      <c r="D29" s="349"/>
      <c r="E29" s="349"/>
      <c r="F29" s="349"/>
      <c r="G29" s="349"/>
      <c r="H29" s="349"/>
      <c r="I29" s="349"/>
      <c r="J29" s="349"/>
      <c r="K29" s="349"/>
      <c r="L29" s="349"/>
      <c r="M29" s="349"/>
    </row>
    <row r="30" spans="1:25" ht="15" x14ac:dyDescent="0.25">
      <c r="A30" s="24" t="s">
        <v>108</v>
      </c>
      <c r="B30" s="24"/>
      <c r="C30" s="24"/>
      <c r="D30" s="24"/>
      <c r="E30" s="24"/>
      <c r="F30" s="24"/>
      <c r="G30" s="24"/>
      <c r="H30" s="24"/>
      <c r="I30" s="24"/>
      <c r="J30" s="24"/>
      <c r="K30" s="24"/>
      <c r="L30" s="24"/>
      <c r="M30" s="24"/>
    </row>
  </sheetData>
  <mergeCells count="12">
    <mergeCell ref="A29:M29"/>
    <mergeCell ref="A1:M1"/>
    <mergeCell ref="A2:M2"/>
    <mergeCell ref="A3:M3"/>
    <mergeCell ref="C4:E4"/>
    <mergeCell ref="G4:I4"/>
    <mergeCell ref="K4:M4"/>
    <mergeCell ref="A16:M16"/>
    <mergeCell ref="C17:E17"/>
    <mergeCell ref="G17:I17"/>
    <mergeCell ref="K17:M17"/>
    <mergeCell ref="A28:L28"/>
  </mergeCells>
  <pageMargins left="0.7" right="0.7" top="0.75" bottom="0.75" header="0.3" footer="0.3"/>
  <pageSetup paperSize="9" orientation="portrait" horizontalDpi="204" verticalDpi="1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dimension ref="A1:J27"/>
  <sheetViews>
    <sheetView rightToLeft="1" zoomScale="70" zoomScaleNormal="70" workbookViewId="0">
      <selection activeCell="B42" sqref="B42"/>
    </sheetView>
  </sheetViews>
  <sheetFormatPr defaultColWidth="41.375" defaultRowHeight="14.25" x14ac:dyDescent="0.2"/>
  <cols>
    <col min="1" max="1" width="44.625" customWidth="1"/>
    <col min="2" max="2" width="36.125" bestFit="1" customWidth="1"/>
    <col min="3" max="3" width="14.375" bestFit="1" customWidth="1"/>
    <col min="4" max="4" width="14.125" bestFit="1" customWidth="1"/>
    <col min="5" max="5" width="24.5" bestFit="1" customWidth="1"/>
    <col min="6" max="6" width="18.5" bestFit="1" customWidth="1"/>
    <col min="7" max="7" width="14.125" bestFit="1" customWidth="1"/>
    <col min="8" max="8" width="13.75" bestFit="1" customWidth="1"/>
    <col min="9" max="9" width="4.625" bestFit="1" customWidth="1"/>
    <col min="10" max="10" width="11.625" bestFit="1" customWidth="1"/>
  </cols>
  <sheetData>
    <row r="1" spans="1:10" ht="15.75" thickBot="1" x14ac:dyDescent="0.25">
      <c r="A1" s="356" t="str">
        <f>"היתרות הממוצעות, שיעורי הכנסות והוצאות הריבית ופער הריבית בגין הנכסים וההתחייבויות,
סך מערכת הבנקאות,"&amp;A13&amp;" עד "&amp;A2&amp; " (מיליוני ש''ח, אחוזים במונחים שנתיים)"</f>
        <v>היתרות הממוצעות, שיעורי הכנסות והוצאות הריבית ופער הריבית בגין הנכסים וההתחייבויות,
סך מערכת הבנקאות,דצמבר 2022 עד דצמבר 2023 (מיליוני ש''ח, אחוזים במונחים שנתיים)</v>
      </c>
      <c r="B1" s="356"/>
      <c r="C1" s="356"/>
      <c r="D1" s="356"/>
      <c r="E1" s="356"/>
      <c r="F1" s="356"/>
      <c r="G1" s="356"/>
      <c r="H1" s="356"/>
      <c r="I1" s="356"/>
      <c r="J1" s="356"/>
    </row>
    <row r="2" spans="1:10" ht="15.75" thickBot="1" x14ac:dyDescent="0.3">
      <c r="A2" s="354" t="str">
        <f>VLOOKUP(MONTH([1]calc!B1),'[1]גיליון עזר'!$O$1:$P$4,2,0) &amp; " " &amp;YEAR([1]calc!B1)</f>
        <v>דצמבר 2023</v>
      </c>
      <c r="B2" s="354"/>
      <c r="C2" s="354"/>
      <c r="D2" s="354"/>
      <c r="E2" s="354"/>
      <c r="F2" s="354"/>
      <c r="G2" s="354"/>
      <c r="H2" s="354"/>
      <c r="I2" s="354"/>
      <c r="J2" s="354"/>
    </row>
    <row r="3" spans="1:10" ht="15.75" thickBot="1" x14ac:dyDescent="0.3">
      <c r="A3" s="287"/>
      <c r="B3" s="354" t="str">
        <f>[1]calc!B2</f>
        <v>הנכסים</v>
      </c>
      <c r="C3" s="354"/>
      <c r="D3" s="354"/>
      <c r="E3" s="287"/>
      <c r="F3" s="354" t="str">
        <f>[1]calc!F2</f>
        <v>ההתחייבויות</v>
      </c>
      <c r="G3" s="354"/>
      <c r="H3" s="354"/>
      <c r="I3" s="288"/>
      <c r="J3" s="287"/>
    </row>
    <row r="4" spans="1:10" ht="30.75" thickBot="1" x14ac:dyDescent="0.25">
      <c r="A4" s="289"/>
      <c r="B4" s="290" t="str">
        <f>[1]calc!B3</f>
        <v>היתרה השנתית הממוצעת (מיליוני ₪)</v>
      </c>
      <c r="C4" s="290" t="str">
        <f>[1]calc!C3</f>
        <v>הכנסות המימון</v>
      </c>
      <c r="D4" s="290" t="str">
        <f>[1]calc!D3</f>
        <v>שיעור ההכנסה</v>
      </c>
      <c r="E4" s="289"/>
      <c r="F4" s="289" t="s">
        <v>384</v>
      </c>
      <c r="G4" s="289" t="s">
        <v>197</v>
      </c>
      <c r="H4" s="289" t="s">
        <v>198</v>
      </c>
      <c r="I4" s="289"/>
      <c r="J4" s="289" t="s">
        <v>199</v>
      </c>
    </row>
    <row r="5" spans="1:10" ht="15.75" thickTop="1" x14ac:dyDescent="0.25">
      <c r="A5" s="291" t="str">
        <f>[1]calc!A4</f>
        <v>אשראי לציבור</v>
      </c>
      <c r="B5" s="292">
        <v>1474459100</v>
      </c>
      <c r="C5" s="292">
        <v>94167918</v>
      </c>
      <c r="D5" s="293">
        <v>6.38</v>
      </c>
      <c r="E5" s="293" t="str">
        <f>[1]calc!E4</f>
        <v>פיקדונות הציבור</v>
      </c>
      <c r="F5" s="292">
        <v>1369049400</v>
      </c>
      <c r="G5" s="292">
        <v>-54564775</v>
      </c>
      <c r="H5" s="294">
        <v>-3.9855957717815005</v>
      </c>
      <c r="I5" s="294">
        <v>2.3944042282184994</v>
      </c>
      <c r="J5" s="294">
        <f>[1]calc!I4</f>
        <v>2.3975359632749553</v>
      </c>
    </row>
    <row r="6" spans="1:10" ht="15" x14ac:dyDescent="0.25">
      <c r="A6" s="291" t="str">
        <f>[1]calc!A5</f>
        <v>פיקדונות בבנקים</v>
      </c>
      <c r="B6" s="292">
        <v>35554100</v>
      </c>
      <c r="C6" s="292">
        <v>3885200</v>
      </c>
      <c r="D6" s="294">
        <v>10.927572347492976</v>
      </c>
      <c r="E6" s="293" t="str">
        <f>[1]calc!E5</f>
        <v>פיקדונות מבנקים</v>
      </c>
      <c r="F6" s="292">
        <v>26419200</v>
      </c>
      <c r="G6" s="292">
        <v>-733706</v>
      </c>
      <c r="H6" s="294">
        <v>-2.7771696342054262</v>
      </c>
      <c r="I6" s="294">
        <v>8.1504027132875496</v>
      </c>
      <c r="J6" s="294">
        <f>[1]calc!I5</f>
        <v>0.38563880309106802</v>
      </c>
    </row>
    <row r="7" spans="1:10" ht="15" x14ac:dyDescent="0.25">
      <c r="A7" s="291" t="str">
        <f>[1]calc!A6</f>
        <v>פיקדונות בבנקים מרכזיים</v>
      </c>
      <c r="B7" s="292">
        <v>329051200</v>
      </c>
      <c r="C7" s="292">
        <v>11913205</v>
      </c>
      <c r="D7" s="294">
        <v>3.6204715254039495</v>
      </c>
      <c r="E7" s="293" t="str">
        <f>[1]calc!E6</f>
        <v>פיקדונות מבנקים מרכזיים</v>
      </c>
      <c r="F7" s="292">
        <v>29771000</v>
      </c>
      <c r="G7" s="292">
        <v>-18000</v>
      </c>
      <c r="H7" s="294">
        <v>-6.0461522958583862E-2</v>
      </c>
      <c r="I7" s="294">
        <v>3.5600100024453658</v>
      </c>
      <c r="J7" s="294">
        <f>[1]calc!I6</f>
        <v>3.6867668718930382</v>
      </c>
    </row>
    <row r="8" spans="1:10" ht="15" x14ac:dyDescent="0.25">
      <c r="A8" s="291" t="str">
        <f>[1]calc!A7</f>
        <v>אג"ח</v>
      </c>
      <c r="B8" s="292">
        <v>347288500</v>
      </c>
      <c r="C8" s="292">
        <v>11951100</v>
      </c>
      <c r="D8" s="294">
        <v>3.441259932304122</v>
      </c>
      <c r="E8" s="293" t="str">
        <f>[1]calc!E7</f>
        <v>אג"ח</v>
      </c>
      <c r="F8" s="292">
        <v>112459100</v>
      </c>
      <c r="G8" s="292">
        <v>-4443800</v>
      </c>
      <c r="H8" s="294">
        <v>-3.9514810273246006</v>
      </c>
      <c r="I8" s="294">
        <v>-0.51022109502047863</v>
      </c>
      <c r="J8" s="294">
        <f>[1]calc!I7</f>
        <v>-1.0012774857966615</v>
      </c>
    </row>
    <row r="9" spans="1:10" ht="15" x14ac:dyDescent="0.25">
      <c r="A9" s="291" t="str">
        <f>[1]calc!A8</f>
        <v>נכסים אחרים1</v>
      </c>
      <c r="B9" s="292">
        <v>16002000</v>
      </c>
      <c r="C9" s="292">
        <v>717000</v>
      </c>
      <c r="D9" s="294">
        <v>4.4806899137607799</v>
      </c>
      <c r="E9" s="293" t="str">
        <f>[1]calc!E8</f>
        <v>התחייבויות אחרות1</v>
      </c>
      <c r="F9" s="292">
        <v>47117000</v>
      </c>
      <c r="G9" s="292">
        <v>-2156000</v>
      </c>
      <c r="H9" s="294">
        <v>-4.5758431139503788</v>
      </c>
      <c r="I9" s="294">
        <v>-9.5153200189598941E-2</v>
      </c>
      <c r="J9" s="294">
        <f>[1]calc!I8</f>
        <v>-1.669956349795898</v>
      </c>
    </row>
    <row r="10" spans="1:10" ht="15" x14ac:dyDescent="0.25">
      <c r="A10" s="295" t="str">
        <f>[1]calc!A9</f>
        <v>סך הנכסים נושאי הריבית</v>
      </c>
      <c r="B10" s="296">
        <v>2202354900</v>
      </c>
      <c r="C10" s="296">
        <v>122634423</v>
      </c>
      <c r="D10" s="297">
        <v>5.5683315618204858</v>
      </c>
      <c r="E10" s="298" t="str">
        <f>[1]calc!E9</f>
        <v>סך ההתחייבויות נושאות הריבית</v>
      </c>
      <c r="F10" s="296">
        <v>1584815700</v>
      </c>
      <c r="G10" s="296">
        <v>-61916281</v>
      </c>
      <c r="H10" s="297">
        <v>-3.9068442469367257</v>
      </c>
      <c r="I10" s="297">
        <v>1.6614873148837601</v>
      </c>
      <c r="J10" s="297">
        <f>[1]calc!I9</f>
        <v>0.72055563035514059</v>
      </c>
    </row>
    <row r="11" spans="1:10" ht="15" x14ac:dyDescent="0.25">
      <c r="A11" s="1"/>
      <c r="B11" s="1"/>
      <c r="C11" s="1"/>
      <c r="D11" s="1"/>
      <c r="E11" s="1"/>
      <c r="F11" s="1"/>
      <c r="G11" s="1"/>
      <c r="H11" s="1"/>
      <c r="I11" s="1"/>
      <c r="J11" s="1"/>
    </row>
    <row r="12" spans="1:10" ht="15.75" thickBot="1" x14ac:dyDescent="0.3">
      <c r="A12" s="299" t="s">
        <v>385</v>
      </c>
      <c r="B12" s="300">
        <v>2202354900</v>
      </c>
      <c r="C12" s="300">
        <v>60718142</v>
      </c>
      <c r="D12" s="301">
        <v>2.7569644656272247</v>
      </c>
      <c r="E12" s="299"/>
      <c r="F12" s="299"/>
      <c r="G12" s="299"/>
      <c r="H12" s="299"/>
      <c r="I12" s="299"/>
      <c r="J12" s="299"/>
    </row>
    <row r="13" spans="1:10" ht="15.75" thickBot="1" x14ac:dyDescent="0.3">
      <c r="A13" s="354" t="str">
        <f>VLOOKUP(MONTH([1]calc!B12),'[1]גיליון עזר'!$O$1:$P$4,2,0) &amp; " " &amp;YEAR([1]calc!B12)</f>
        <v>דצמבר 2022</v>
      </c>
      <c r="B13" s="354"/>
      <c r="C13" s="354"/>
      <c r="D13" s="354"/>
      <c r="E13" s="354"/>
      <c r="F13" s="354"/>
      <c r="G13" s="354"/>
      <c r="H13" s="354"/>
      <c r="I13" s="354"/>
      <c r="J13" s="354"/>
    </row>
    <row r="14" spans="1:10" ht="15.75" thickBot="1" x14ac:dyDescent="0.3">
      <c r="A14" s="287"/>
      <c r="B14" s="355" t="str">
        <f>B3</f>
        <v>הנכסים</v>
      </c>
      <c r="C14" s="354"/>
      <c r="D14" s="354"/>
      <c r="E14" s="287"/>
      <c r="F14" s="354" t="str">
        <f>F3</f>
        <v>ההתחייבויות</v>
      </c>
      <c r="G14" s="354"/>
      <c r="H14" s="354"/>
      <c r="I14" s="288"/>
      <c r="J14" s="287"/>
    </row>
    <row r="15" spans="1:10" ht="30.75" thickBot="1" x14ac:dyDescent="0.25">
      <c r="A15" s="289"/>
      <c r="B15" s="290" t="s">
        <v>386</v>
      </c>
      <c r="C15" s="290" t="s">
        <v>195</v>
      </c>
      <c r="D15" s="290" t="s">
        <v>196</v>
      </c>
      <c r="E15" s="289"/>
      <c r="F15" s="289" t="s">
        <v>384</v>
      </c>
      <c r="G15" s="289" t="s">
        <v>197</v>
      </c>
      <c r="H15" s="289" t="s">
        <v>198</v>
      </c>
      <c r="I15" s="289"/>
      <c r="J15" s="289" t="s">
        <v>199</v>
      </c>
    </row>
    <row r="16" spans="1:10" ht="15.75" thickTop="1" x14ac:dyDescent="0.25">
      <c r="A16" s="1" t="s">
        <v>77</v>
      </c>
      <c r="B16" s="292">
        <v>1347517000</v>
      </c>
      <c r="C16" s="292">
        <v>61693700</v>
      </c>
      <c r="D16" s="294">
        <v>4.58</v>
      </c>
      <c r="E16" s="293" t="str">
        <f>[1]calc!E15</f>
        <v>פיקדונות הציבור</v>
      </c>
      <c r="F16" s="292">
        <v>1074923100</v>
      </c>
      <c r="G16" s="292">
        <v>-16174400</v>
      </c>
      <c r="H16" s="294">
        <v>-1.5047029875904612</v>
      </c>
      <c r="I16" s="294">
        <v>3.0752970124095391</v>
      </c>
      <c r="J16" s="294">
        <f>[1]calc!I15</f>
        <v>3.0752970124095391</v>
      </c>
    </row>
    <row r="17" spans="1:10" ht="15" x14ac:dyDescent="0.25">
      <c r="A17" s="1" t="s">
        <v>200</v>
      </c>
      <c r="B17" s="292">
        <v>34489700</v>
      </c>
      <c r="C17" s="292">
        <v>418000</v>
      </c>
      <c r="D17" s="294">
        <v>1.2119560332505066</v>
      </c>
      <c r="E17" s="293" t="str">
        <f>[1]calc!E16</f>
        <v>פיקדונות מבנקים</v>
      </c>
      <c r="F17" s="292">
        <v>26450200</v>
      </c>
      <c r="G17" s="292">
        <v>-161900</v>
      </c>
      <c r="H17" s="294">
        <v>-0.61209367036922213</v>
      </c>
      <c r="I17" s="294">
        <v>0.59986236288128447</v>
      </c>
      <c r="J17" s="294">
        <f>[1]calc!I16</f>
        <v>0.59986236288128447</v>
      </c>
    </row>
    <row r="18" spans="1:10" ht="15" x14ac:dyDescent="0.25">
      <c r="A18" s="1" t="s">
        <v>201</v>
      </c>
      <c r="B18" s="292">
        <v>447411000</v>
      </c>
      <c r="C18" s="292">
        <v>5429300</v>
      </c>
      <c r="D18" s="294">
        <v>1.213492739338103</v>
      </c>
      <c r="E18" s="293" t="str">
        <f>[1]calc!E17</f>
        <v>פיקדונות מבנקים מרכזיים</v>
      </c>
      <c r="F18" s="292">
        <v>35046000</v>
      </c>
      <c r="G18" s="292">
        <v>-21000</v>
      </c>
      <c r="H18" s="294">
        <v>-5.9921246361924328E-2</v>
      </c>
      <c r="I18" s="294">
        <v>1.1535714929761787</v>
      </c>
      <c r="J18" s="294">
        <f>[1]calc!I17</f>
        <v>1.1535714929761787</v>
      </c>
    </row>
    <row r="19" spans="1:10" ht="15" x14ac:dyDescent="0.25">
      <c r="A19" s="1" t="s">
        <v>202</v>
      </c>
      <c r="B19" s="292">
        <v>238770700</v>
      </c>
      <c r="C19" s="292">
        <v>4076700</v>
      </c>
      <c r="D19" s="294">
        <v>1.7073702929212002</v>
      </c>
      <c r="E19" s="293" t="str">
        <f>[1]calc!E18</f>
        <v>אג"ח</v>
      </c>
      <c r="F19" s="292">
        <v>103459900</v>
      </c>
      <c r="G19" s="292">
        <v>-5220200</v>
      </c>
      <c r="H19" s="294">
        <v>-5.0456263731165407</v>
      </c>
      <c r="I19" s="294">
        <v>-3.3382560801953405</v>
      </c>
      <c r="J19" s="294">
        <f>[1]calc!I18</f>
        <v>-3.3382560801953405</v>
      </c>
    </row>
    <row r="20" spans="1:10" ht="15" x14ac:dyDescent="0.25">
      <c r="A20" s="1" t="s">
        <v>387</v>
      </c>
      <c r="B20" s="292">
        <v>14907000</v>
      </c>
      <c r="C20" s="292">
        <v>360000</v>
      </c>
      <c r="D20" s="294">
        <v>2.4149728315556453</v>
      </c>
      <c r="E20" s="293" t="str">
        <f>[1]calc!E19</f>
        <v>התחייבויות אחרות1</v>
      </c>
      <c r="F20" s="292">
        <v>17385000</v>
      </c>
      <c r="G20" s="292">
        <v>-391000</v>
      </c>
      <c r="H20" s="294">
        <v>-2.2490652861662355</v>
      </c>
      <c r="I20" s="294">
        <v>0.16590754538940988</v>
      </c>
      <c r="J20" s="294">
        <f>[1]calc!I19</f>
        <v>0.16590754538940988</v>
      </c>
    </row>
    <row r="21" spans="1:10" ht="15" x14ac:dyDescent="0.25">
      <c r="A21" s="302" t="s">
        <v>203</v>
      </c>
      <c r="B21" s="296">
        <v>2083095400</v>
      </c>
      <c r="C21" s="296">
        <v>71977700</v>
      </c>
      <c r="D21" s="297">
        <v>3.4553242256691652</v>
      </c>
      <c r="E21" s="298" t="str">
        <f>[1]calc!E20</f>
        <v>סך ההתחייבויות נושאות הריבית</v>
      </c>
      <c r="F21" s="296">
        <v>1257264200</v>
      </c>
      <c r="G21" s="296">
        <v>-21968500</v>
      </c>
      <c r="H21" s="297">
        <v>-1.7473256615435324</v>
      </c>
      <c r="I21" s="297">
        <v>1.7079985641256328</v>
      </c>
      <c r="J21" s="297">
        <f>[1]calc!I20</f>
        <v>1.7079985641256328</v>
      </c>
    </row>
    <row r="22" spans="1:10" ht="15" x14ac:dyDescent="0.25">
      <c r="A22" s="299"/>
      <c r="B22" s="299"/>
      <c r="C22" s="299"/>
      <c r="D22" s="303"/>
      <c r="E22" s="299"/>
      <c r="F22" s="299"/>
      <c r="G22" s="299"/>
      <c r="H22" s="299"/>
      <c r="I22" s="299"/>
      <c r="J22" s="299"/>
    </row>
    <row r="23" spans="1:10" ht="15" x14ac:dyDescent="0.25">
      <c r="A23" s="299" t="s">
        <v>385</v>
      </c>
      <c r="B23" s="300">
        <v>2083095400</v>
      </c>
      <c r="C23" s="300">
        <v>50009200</v>
      </c>
      <c r="D23" s="303">
        <v>2.4007157809479107</v>
      </c>
      <c r="E23" s="299"/>
      <c r="F23" s="299"/>
      <c r="G23" s="299"/>
      <c r="H23" s="299"/>
      <c r="I23" s="299"/>
      <c r="J23" s="299"/>
    </row>
    <row r="24" spans="1:10" ht="15" x14ac:dyDescent="0.25">
      <c r="A24" s="1"/>
      <c r="B24" s="1"/>
      <c r="C24" s="1"/>
      <c r="D24" s="1"/>
      <c r="E24" s="1"/>
      <c r="F24" s="1"/>
      <c r="G24" s="1"/>
      <c r="H24" s="1"/>
      <c r="I24" s="1"/>
      <c r="J24" s="1"/>
    </row>
    <row r="25" spans="1:10" ht="15" x14ac:dyDescent="0.25">
      <c r="A25" s="304" t="s">
        <v>204</v>
      </c>
      <c r="B25" s="299"/>
      <c r="C25" s="299"/>
      <c r="D25" s="299"/>
      <c r="E25" s="299"/>
      <c r="F25" s="299"/>
      <c r="G25" s="299"/>
      <c r="H25" s="299"/>
      <c r="I25" s="299"/>
      <c r="J25" s="299"/>
    </row>
    <row r="26" spans="1:10" ht="15" x14ac:dyDescent="0.25">
      <c r="A26" s="304" t="s">
        <v>205</v>
      </c>
      <c r="B26" s="299"/>
      <c r="C26" s="299"/>
      <c r="D26" s="299"/>
      <c r="E26" s="299"/>
      <c r="F26" s="299"/>
      <c r="G26" s="299"/>
      <c r="H26" s="299"/>
      <c r="I26" s="299"/>
      <c r="J26" s="299"/>
    </row>
    <row r="27" spans="1:10" ht="15" x14ac:dyDescent="0.25">
      <c r="A27" s="305" t="s">
        <v>388</v>
      </c>
      <c r="B27" s="1"/>
      <c r="C27" s="1"/>
      <c r="D27" s="1"/>
      <c r="E27" s="1"/>
      <c r="F27" s="1"/>
      <c r="G27" s="1"/>
      <c r="H27" s="1"/>
      <c r="I27" s="1"/>
      <c r="J27" s="1"/>
    </row>
  </sheetData>
  <mergeCells count="7">
    <mergeCell ref="A13:J13"/>
    <mergeCell ref="B14:D14"/>
    <mergeCell ref="F14:H14"/>
    <mergeCell ref="A1:J1"/>
    <mergeCell ref="A2:J2"/>
    <mergeCell ref="B3:D3"/>
    <mergeCell ref="F3:H3"/>
  </mergeCells>
  <pageMargins left="0.7" right="0.7" top="0.75" bottom="0.75" header="0.3" footer="0.3"/>
  <pageSetup paperSize="9" orientation="portrait" horizontalDpi="204" verticalDpi="1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dimension ref="A1:I21"/>
  <sheetViews>
    <sheetView rightToLeft="1" zoomScale="40" zoomScaleNormal="40" workbookViewId="0">
      <selection activeCell="G25" sqref="G25"/>
    </sheetView>
  </sheetViews>
  <sheetFormatPr defaultRowHeight="13.5" x14ac:dyDescent="0.25"/>
  <cols>
    <col min="1" max="1" width="16.125" style="110" customWidth="1"/>
    <col min="2" max="4" width="9" style="110"/>
    <col min="5" max="5" width="10.625" style="110" bestFit="1" customWidth="1"/>
    <col min="6" max="16384" width="9" style="110"/>
  </cols>
  <sheetData>
    <row r="1" spans="1:9" ht="16.5" x14ac:dyDescent="0.25">
      <c r="A1" s="322" t="s">
        <v>206</v>
      </c>
      <c r="B1" s="322"/>
      <c r="C1" s="322"/>
      <c r="D1" s="322"/>
      <c r="E1" s="322"/>
      <c r="F1" s="322"/>
      <c r="G1" s="322"/>
      <c r="H1" s="322"/>
      <c r="I1" s="322"/>
    </row>
    <row r="2" spans="1:9" ht="15" x14ac:dyDescent="0.25">
      <c r="A2" s="322" t="s">
        <v>48</v>
      </c>
      <c r="B2" s="322"/>
      <c r="C2" s="322"/>
      <c r="D2" s="322"/>
      <c r="E2" s="322"/>
      <c r="F2" s="322"/>
      <c r="G2" s="322"/>
      <c r="H2" s="322"/>
      <c r="I2" s="322"/>
    </row>
    <row r="3" spans="1:9" x14ac:dyDescent="0.25">
      <c r="A3" s="20"/>
      <c r="B3" s="29" t="s">
        <v>207</v>
      </c>
      <c r="C3" s="29" t="s">
        <v>50</v>
      </c>
      <c r="D3" s="29" t="s">
        <v>51</v>
      </c>
      <c r="E3" s="29" t="s">
        <v>52</v>
      </c>
      <c r="F3" s="29" t="s">
        <v>53</v>
      </c>
      <c r="G3" s="29" t="s">
        <v>54</v>
      </c>
      <c r="H3" s="29" t="s">
        <v>55</v>
      </c>
      <c r="I3" s="29" t="s">
        <v>56</v>
      </c>
    </row>
    <row r="4" spans="1:9" ht="15" x14ac:dyDescent="0.25">
      <c r="A4" s="20" t="s">
        <v>208</v>
      </c>
      <c r="B4" s="111" t="s">
        <v>17</v>
      </c>
      <c r="C4" s="112">
        <v>1.7018510966372948</v>
      </c>
      <c r="D4" s="112">
        <v>1.8983056713396076</v>
      </c>
      <c r="E4" s="112">
        <v>1.5017406710762411</v>
      </c>
      <c r="F4" s="112">
        <v>2.5246543580247653</v>
      </c>
      <c r="G4" s="112">
        <v>1.9285688333393887</v>
      </c>
      <c r="H4" s="112">
        <v>2.9691271664987351</v>
      </c>
      <c r="I4" s="112">
        <v>1.8848836904273742</v>
      </c>
    </row>
    <row r="5" spans="1:9" x14ac:dyDescent="0.25">
      <c r="A5" s="20"/>
      <c r="B5" s="111" t="s">
        <v>18</v>
      </c>
      <c r="C5" s="112">
        <v>1.3750761112238685</v>
      </c>
      <c r="D5" s="112">
        <v>1.495280527065953</v>
      </c>
      <c r="E5" s="112">
        <v>1.3511550654894977</v>
      </c>
      <c r="F5" s="112">
        <v>2.4128192534381139</v>
      </c>
      <c r="G5" s="112">
        <v>1.663386081686566</v>
      </c>
      <c r="H5" s="112">
        <v>2.7919433665658615</v>
      </c>
      <c r="I5" s="112">
        <v>1.6031887265949889</v>
      </c>
    </row>
    <row r="6" spans="1:9" x14ac:dyDescent="0.25">
      <c r="A6" s="20"/>
      <c r="B6" s="111" t="s">
        <v>19</v>
      </c>
      <c r="C6" s="112">
        <v>1.2252482290560986</v>
      </c>
      <c r="D6" s="112">
        <v>1.3243571911678971</v>
      </c>
      <c r="E6" s="112">
        <v>1.4800421578100267</v>
      </c>
      <c r="F6" s="112">
        <v>2.1804065450348697</v>
      </c>
      <c r="G6" s="112">
        <v>1.5230525372722887</v>
      </c>
      <c r="H6" s="112">
        <v>2.8458717215129248</v>
      </c>
      <c r="I6" s="112">
        <v>1.4876567952818338</v>
      </c>
    </row>
    <row r="7" spans="1:9" x14ac:dyDescent="0.25">
      <c r="A7" s="20"/>
      <c r="B7" s="111" t="s">
        <v>20</v>
      </c>
      <c r="C7" s="112">
        <v>1.0083946828757322</v>
      </c>
      <c r="D7" s="112">
        <v>1.22257375392406</v>
      </c>
      <c r="E7" s="112">
        <v>1.5045767357290054</v>
      </c>
      <c r="F7" s="112">
        <v>2.0276971575152913</v>
      </c>
      <c r="G7" s="112">
        <v>1.4637710035199574</v>
      </c>
      <c r="H7" s="112">
        <v>2.7417035491072679</v>
      </c>
      <c r="I7" s="112">
        <v>1.3772355324279446</v>
      </c>
    </row>
    <row r="8" spans="1:9" x14ac:dyDescent="0.25">
      <c r="A8" s="20"/>
      <c r="B8" s="111" t="s">
        <v>21</v>
      </c>
      <c r="C8" s="112">
        <v>0.96374897512551871</v>
      </c>
      <c r="D8" s="112">
        <v>1.2177089289531713</v>
      </c>
      <c r="E8" s="112">
        <v>1.2707416805096656</v>
      </c>
      <c r="F8" s="112">
        <v>2.0624535585479458</v>
      </c>
      <c r="G8" s="112">
        <v>1.3780451588799372</v>
      </c>
      <c r="H8" s="112">
        <v>2.6818747591001824</v>
      </c>
      <c r="I8" s="112">
        <v>1.3278306414410714</v>
      </c>
    </row>
    <row r="9" spans="1:9" x14ac:dyDescent="0.25">
      <c r="A9" s="20"/>
      <c r="B9" s="111"/>
      <c r="C9" s="112"/>
      <c r="D9" s="112"/>
      <c r="E9" s="112"/>
      <c r="F9" s="112"/>
      <c r="G9" s="112"/>
      <c r="H9" s="112"/>
      <c r="I9" s="112"/>
    </row>
    <row r="10" spans="1:9" ht="15" x14ac:dyDescent="0.25">
      <c r="A10" s="20" t="s">
        <v>209</v>
      </c>
      <c r="B10" s="111" t="s">
        <v>17</v>
      </c>
      <c r="C10" s="113">
        <v>56.80218359431116</v>
      </c>
      <c r="D10" s="113">
        <v>66.444579043004239</v>
      </c>
      <c r="E10" s="113">
        <v>54.585272378866691</v>
      </c>
      <c r="F10" s="113">
        <v>65.180049668874176</v>
      </c>
      <c r="G10" s="113">
        <v>64.386220281416783</v>
      </c>
      <c r="H10" s="113">
        <v>70.029064797401261</v>
      </c>
      <c r="I10" s="113">
        <v>61.537610460815998</v>
      </c>
    </row>
    <row r="11" spans="1:9" x14ac:dyDescent="0.25">
      <c r="A11" s="20"/>
      <c r="B11" s="111" t="s">
        <v>18</v>
      </c>
      <c r="C11" s="113">
        <v>53.831461532584612</v>
      </c>
      <c r="D11" s="113">
        <v>56.929265330904677</v>
      </c>
      <c r="E11" s="113">
        <v>53.939241144585907</v>
      </c>
      <c r="F11" s="113">
        <v>67.450782433114583</v>
      </c>
      <c r="G11" s="113">
        <v>61.754807692307686</v>
      </c>
      <c r="H11" s="113">
        <v>69.096457026614672</v>
      </c>
      <c r="I11" s="113">
        <v>58.3048293960031</v>
      </c>
    </row>
    <row r="12" spans="1:9" x14ac:dyDescent="0.25">
      <c r="A12" s="20"/>
      <c r="B12" s="111" t="s">
        <v>19</v>
      </c>
      <c r="C12" s="113">
        <v>46.843665258245572</v>
      </c>
      <c r="D12" s="113">
        <v>54.217620900500272</v>
      </c>
      <c r="E12" s="113">
        <v>53.953488372093027</v>
      </c>
      <c r="F12" s="113">
        <v>65.370317414927086</v>
      </c>
      <c r="G12" s="113">
        <v>58.285714285714285</v>
      </c>
      <c r="H12" s="113">
        <v>73.466731739059696</v>
      </c>
      <c r="I12" s="113">
        <v>54.933963828306908</v>
      </c>
    </row>
    <row r="13" spans="1:9" x14ac:dyDescent="0.25">
      <c r="A13" s="20"/>
      <c r="B13" s="111" t="s">
        <v>20</v>
      </c>
      <c r="C13" s="113">
        <v>37.495199956113886</v>
      </c>
      <c r="D13" s="113">
        <v>44.486607142857146</v>
      </c>
      <c r="E13" s="113">
        <v>45.163886450102432</v>
      </c>
      <c r="F13" s="113">
        <v>55.755562422744134</v>
      </c>
      <c r="G13" s="113">
        <v>50.886590321388994</v>
      </c>
      <c r="H13" s="113">
        <v>59.763385778753509</v>
      </c>
      <c r="I13" s="113">
        <v>45.951673051077407</v>
      </c>
    </row>
    <row r="14" spans="1:9" x14ac:dyDescent="0.25">
      <c r="A14" s="20"/>
      <c r="B14" s="111" t="s">
        <v>21</v>
      </c>
      <c r="C14" s="113">
        <v>32.552648975351779</v>
      </c>
      <c r="D14" s="113">
        <v>38.494995790852123</v>
      </c>
      <c r="E14" s="113">
        <v>37.67929634641407</v>
      </c>
      <c r="F14" s="113">
        <v>49.55829289535896</v>
      </c>
      <c r="G14" s="113">
        <v>43.472348141432455</v>
      </c>
      <c r="H14" s="113">
        <v>61.198879551820731</v>
      </c>
      <c r="I14" s="113">
        <v>40.09590469427161</v>
      </c>
    </row>
    <row r="15" spans="1:9" x14ac:dyDescent="0.25">
      <c r="A15" s="20"/>
      <c r="B15" s="29"/>
      <c r="C15" s="114"/>
      <c r="D15" s="114"/>
      <c r="E15" s="114"/>
      <c r="F15" s="114"/>
      <c r="G15" s="114"/>
      <c r="H15" s="114"/>
      <c r="I15" s="114"/>
    </row>
    <row r="16" spans="1:9" x14ac:dyDescent="0.25">
      <c r="A16" s="30" t="s">
        <v>210</v>
      </c>
      <c r="B16" s="20"/>
      <c r="C16" s="20"/>
      <c r="D16" s="20"/>
      <c r="E16" s="20"/>
      <c r="F16" s="20"/>
      <c r="G16" s="20"/>
      <c r="H16" s="20"/>
      <c r="I16" s="20"/>
    </row>
    <row r="17" spans="1:9" x14ac:dyDescent="0.25">
      <c r="A17" s="30" t="s">
        <v>211</v>
      </c>
      <c r="B17" s="20"/>
      <c r="C17" s="20"/>
      <c r="D17" s="20"/>
      <c r="E17" s="20"/>
      <c r="F17" s="20"/>
      <c r="G17" s="20"/>
      <c r="H17" s="20"/>
      <c r="I17" s="20"/>
    </row>
    <row r="18" spans="1:9" x14ac:dyDescent="0.25">
      <c r="A18" s="30" t="s">
        <v>212</v>
      </c>
      <c r="B18" s="20"/>
      <c r="C18" s="20"/>
      <c r="D18" s="20"/>
      <c r="E18" s="20"/>
      <c r="F18" s="20"/>
      <c r="G18" s="20"/>
      <c r="H18" s="20"/>
      <c r="I18" s="20"/>
    </row>
    <row r="19" spans="1:9" x14ac:dyDescent="0.25">
      <c r="A19" s="30" t="s">
        <v>213</v>
      </c>
      <c r="B19" s="20"/>
      <c r="C19" s="20"/>
      <c r="D19" s="20"/>
      <c r="E19" s="20"/>
      <c r="F19" s="20"/>
      <c r="G19" s="20"/>
      <c r="H19" s="20"/>
      <c r="I19" s="20"/>
    </row>
    <row r="20" spans="1:9" x14ac:dyDescent="0.25">
      <c r="A20" s="30" t="s">
        <v>214</v>
      </c>
      <c r="B20" s="20"/>
      <c r="C20" s="20"/>
      <c r="D20" s="20"/>
      <c r="E20" s="20"/>
      <c r="F20" s="20"/>
      <c r="G20" s="20"/>
      <c r="H20" s="20"/>
      <c r="I20" s="20"/>
    </row>
    <row r="21" spans="1:9" x14ac:dyDescent="0.25">
      <c r="A21" s="28" t="s">
        <v>108</v>
      </c>
      <c r="B21" s="20"/>
      <c r="C21" s="20"/>
      <c r="D21" s="20"/>
      <c r="E21" s="20"/>
      <c r="F21" s="20"/>
      <c r="G21" s="20"/>
      <c r="H21" s="20"/>
      <c r="I21" s="20"/>
    </row>
  </sheetData>
  <mergeCells count="2">
    <mergeCell ref="A1:I1"/>
    <mergeCell ref="A2:I2"/>
  </mergeCells>
  <pageMargins left="0.7" right="0.7" top="0.75" bottom="0.75" header="0.3" footer="0.3"/>
  <pageSetup paperSize="9" orientation="portrait" horizontalDpi="204" verticalDpi="1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19</vt:i4>
      </vt:variant>
    </vt:vector>
  </HeadingPairs>
  <TitlesOfParts>
    <vt:vector size="19" baseType="lpstr">
      <vt:lpstr>לוח 1</vt:lpstr>
      <vt:lpstr>לוח 2</vt:lpstr>
      <vt:lpstr>לוח 3</vt:lpstr>
      <vt:lpstr>לוח 4</vt:lpstr>
      <vt:lpstr>לוח 5</vt:lpstr>
      <vt:lpstr>לוח 6</vt:lpstr>
      <vt:lpstr>לוח 7</vt:lpstr>
      <vt:lpstr>לוח 8</vt:lpstr>
      <vt:lpstr>לוח 9</vt:lpstr>
      <vt:lpstr>לוח 10</vt:lpstr>
      <vt:lpstr>לוח 11</vt:lpstr>
      <vt:lpstr>לוח 12</vt:lpstr>
      <vt:lpstr>לוח 13</vt:lpstr>
      <vt:lpstr>לוח 14</vt:lpstr>
      <vt:lpstr>לוח 15</vt:lpstr>
      <vt:lpstr>לוח 16</vt:lpstr>
      <vt:lpstr>לוח 17</vt:lpstr>
      <vt:lpstr>לוח 18</vt:lpstr>
      <vt:lpstr>לוח 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2024-05-20T08:57:11Z</dcterms:created>
  <dcterms:modified xsi:type="dcterms:W3CDTF">2024-09-08T09:48:31Z</dcterms:modified>
</cp:coreProperties>
</file>