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16.xml" ContentType="application/vnd.openxmlformats-officedocument.drawingml.chartshapes+xml"/>
  <Override PartName="/xl/drawings/drawing14.xml" ContentType="application/vnd.openxmlformats-officedocument.drawingml.chartshapes+xml"/>
  <Override PartName="/xl/drawings/drawing20.xml" ContentType="application/vnd.openxmlformats-officedocument.drawingml.chartshapes+xml"/>
  <Override PartName="/xl/drawings/drawing18.xml" ContentType="application/vnd.openxmlformats-officedocument.drawingml.chartshapes+xml"/>
  <Override PartName="/xl/drawings/drawing10.xml" ContentType="application/vnd.openxmlformats-officedocument.drawingml.chartshapes+xml"/>
  <Override PartName="/xl/drawings/drawing22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12.xml" ContentType="application/vnd.openxmlformats-officedocument.drawingml.chartshapes+xml"/>
  <Override PartName="/xl/drawings/drawing26.xml" ContentType="application/vnd.openxmlformats-officedocument.drawingml.chartshapes+xml"/>
  <Override PartName="/xl/drawings/drawing4.xml" ContentType="application/vnd.openxmlformats-officedocument.drawingml.chartshapes+xml"/>
  <Override PartName="/xl/drawings/drawing40.xml" ContentType="application/vnd.openxmlformats-officedocument.drawingml.chartshapes+xml"/>
  <Override PartName="/xl/drawings/drawing38.xml" ContentType="application/vnd.openxmlformats-officedocument.drawingml.chartshapes+xml"/>
  <Override PartName="/xl/drawings/drawing36.xml" ContentType="application/vnd.openxmlformats-officedocument.drawingml.chartshapes+xml"/>
  <Override PartName="/xl/drawings/drawing34.xml" ContentType="application/vnd.openxmlformats-officedocument.drawingml.chartshapes+xml"/>
  <Override PartName="/xl/drawings/drawing32.xml" ContentType="application/vnd.openxmlformats-officedocument.drawingml.chartshapes+xml"/>
  <Override PartName="/xl/drawings/drawing30.xml" ContentType="application/vnd.openxmlformats-officedocument.drawingml.chartshapes+xml"/>
  <Override PartName="/xl/drawings/drawing28.xml" ContentType="application/vnd.openxmlformats-officedocument.drawingml.chartshapes+xml"/>
  <Override PartName="/xl/drawings/drawing24.xml" ContentType="application/vnd.openxmlformats-officedocument.drawingml.chartshapes+xml"/>
  <Override PartName="/xl/workbook.xml" ContentType="application/vnd.openxmlformats-officedocument.spreadsheetml.sheet.main+xml"/>
  <Override PartName="/xl/worksheets/sheet24.xml" ContentType="application/vnd.openxmlformats-officedocument.spreadsheetml.worksheet+xml"/>
  <Override PartName="/xl/worksheets/sheet6.xml" ContentType="application/vnd.openxmlformats-officedocument.spreadsheetml.worksheet+xml"/>
  <Override PartName="/xl/charts/chart18.xml" ContentType="application/vnd.openxmlformats-officedocument.drawingml.chart+xml"/>
  <Override PartName="/xl/drawings/drawing35.xml" ContentType="application/vnd.openxmlformats-officedocument.drawing+xml"/>
  <Override PartName="/xl/worksheets/sheet7.xml" ContentType="application/vnd.openxmlformats-officedocument.spreadsheetml.worksheet+xml"/>
  <Override PartName="/xl/charts/chart17.xml" ContentType="application/vnd.openxmlformats-officedocument.drawingml.chart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drawings/drawing31.xml" ContentType="application/vnd.openxmlformats-officedocument.drawing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20.xml" ContentType="application/vnd.openxmlformats-officedocument.drawingml.chart+xml"/>
  <Override PartName="/xl/drawings/drawing39.xml" ContentType="application/vnd.openxmlformats-officedocument.drawing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charts/chart8.xml" ContentType="application/vnd.openxmlformats-officedocument.drawingml.chart+xml"/>
  <Override PartName="/xl/drawings/drawing15.xml" ContentType="application/vnd.openxmlformats-officedocument.drawing+xml"/>
  <Override PartName="/xl/charts/chart1.xml" ContentType="application/vnd.openxmlformats-officedocument.drawingml.chart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drawings/drawing19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charts/chart2.xml" ContentType="application/vnd.openxmlformats-officedocument.drawingml.chart+xml"/>
  <Override PartName="/xl/worksheets/sheet22.xml" ContentType="application/vnd.openxmlformats-officedocument.spreadsheetml.worksheet+xml"/>
  <Override PartName="/xl/worksheets/sheet20.xml" ContentType="application/vnd.openxmlformats-officedocument.spreadsheetml.workshee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worksheets/sheet19.xml" ContentType="application/vnd.openxmlformats-officedocument.spreadsheetml.worksheet+xml"/>
  <Override PartName="/xl/charts/chart15.xml" ContentType="application/vnd.openxmlformats-officedocument.drawingml.chart+xml"/>
  <Override PartName="/xl/worksheets/sheet18.xml" ContentType="application/vnd.openxmlformats-officedocument.spreadsheetml.worksheet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drawings/drawing3.xml" ContentType="application/vnd.openxmlformats-officedocument.drawing+xml"/>
  <Override PartName="/xl/theme/theme1.xml" ContentType="application/vnd.openxmlformats-officedocument.theme+xml"/>
  <Override PartName="/xl/charts/chart10.xml" ContentType="application/vnd.openxmlformats-officedocument.drawingml.chart+xml"/>
  <Override PartName="/xl/drawings/drawing21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4.xml" ContentType="application/vnd.openxmlformats-officedocument.spreadsheetml.worksheet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worksheets/sheet10.xml" ContentType="application/vnd.openxmlformats-officedocument.spreadsheetml.worksheet+xml"/>
  <Override PartName="/xl/worksheets/sheet25.xml" ContentType="application/vnd.openxmlformats-officedocument.spreadsheetml.worksheet+xml"/>
  <Override PartName="/xl/drawings/drawing2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harts/chart13.xml" ContentType="application/vnd.openxmlformats-officedocument.drawingml.chart+xml"/>
  <Override PartName="/xl/worksheets/sheet11.xml" ContentType="application/vnd.openxmlformats-officedocument.spreadsheetml.worksheet+xml"/>
  <Override PartName="/xl/worksheets/sheet35.xml" ContentType="application/vnd.openxmlformats-officedocument.spreadsheetml.worksheet+xml"/>
  <Override PartName="/xl/drawings/drawing25.xml" ContentType="application/vnd.openxmlformats-officedocument.drawing+xml"/>
  <Override PartName="/xl/worksheets/sheet41.xml" ContentType="application/vnd.openxmlformats-officedocument.spreadsheetml.worksheet+xml"/>
  <Override PartName="/xl/drawings/drawing23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13.xml" ContentType="application/vnd.openxmlformats-officedocument.spreadsheetml.worksheet+xml"/>
  <Override PartName="/xl/charts/chart11.xml" ContentType="application/vnd.openxmlformats-officedocument.drawingml.char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38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12.xml" ContentType="application/vnd.openxmlformats-officedocument.spreadsheetml.workshee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15435" windowHeight="7140" tabRatio="677"/>
  </bookViews>
  <sheets>
    <sheet name="איור ג'-1" sheetId="147" r:id="rId1"/>
    <sheet name="נתונים ג'-1" sheetId="146" r:id="rId2"/>
    <sheet name="איור ג'-2" sheetId="142" r:id="rId3"/>
    <sheet name="נתונים ג'-2" sheetId="18" r:id="rId4"/>
    <sheet name="XPQUERYDOC_0" sheetId="139" state="veryHidden" r:id="rId5"/>
    <sheet name="XPQUERYDOC_0-2" sheetId="140" state="veryHidden" r:id="rId6"/>
    <sheet name="XPQUERYDOC_0-3" sheetId="141" state="veryHidden" r:id="rId7"/>
    <sheet name="איור ג'-3" sheetId="151" r:id="rId8"/>
    <sheet name="נתונים ג'-3" sheetId="150" r:id="rId9"/>
    <sheet name="איור ג'-4" sheetId="153" r:id="rId10"/>
    <sheet name="נתונים ג'-4" sheetId="152" r:id="rId11"/>
    <sheet name="איור ג'-5" sheetId="155" r:id="rId12"/>
    <sheet name="נתונים ג'-5" sheetId="154" r:id="rId13"/>
    <sheet name="איור ג'-6" sheetId="161" r:id="rId14"/>
    <sheet name="נתונים ג'-6" sheetId="160" r:id="rId15"/>
    <sheet name="איור ג'-7" sheetId="163" r:id="rId16"/>
    <sheet name="נתונים ג'-7" sheetId="162" r:id="rId17"/>
    <sheet name="איור ג'-8" sheetId="175" r:id="rId18"/>
    <sheet name="נתונים ג'-8" sheetId="174" r:id="rId19"/>
    <sheet name="איור ג'-9" sheetId="167" r:id="rId20"/>
    <sheet name="נתונים ג'-9" sheetId="166" r:id="rId21"/>
    <sheet name="איור ג'-10" sheetId="169" r:id="rId22"/>
    <sheet name="נתונים ג'-10" sheetId="168" r:id="rId23"/>
    <sheet name="איור ג'-11" sheetId="165" r:id="rId24"/>
    <sheet name="נתונים ג'-11" sheetId="164" r:id="rId25"/>
    <sheet name="איור ג'-12" sheetId="183" r:id="rId26"/>
    <sheet name="נתונים ג'-12" sheetId="182" r:id="rId27"/>
    <sheet name="איור ג'-13" sheetId="185" r:id="rId28"/>
    <sheet name="נתונים ג'-13" sheetId="184" r:id="rId29"/>
    <sheet name="איור ג'-14" sheetId="187" r:id="rId30"/>
    <sheet name="נתונים ג'-14" sheetId="186" r:id="rId31"/>
    <sheet name="איור ג'-15" sheetId="193" r:id="rId32"/>
    <sheet name="נתונים ג'-15" sheetId="192" r:id="rId33"/>
    <sheet name="איור ג'-16" sheetId="191" r:id="rId34"/>
    <sheet name="נתונים ג'-16" sheetId="190" r:id="rId35"/>
    <sheet name="איור ג'-17" sheetId="189" r:id="rId36"/>
    <sheet name="נתונים ג'-17" sheetId="188" r:id="rId37"/>
    <sheet name="איור ג'-18" sheetId="198" r:id="rId38"/>
    <sheet name="נתונים ג'-18" sheetId="199" r:id="rId39"/>
    <sheet name="איור ג'-19" sheetId="200" r:id="rId40"/>
    <sheet name="נתונים ג'-19" sheetId="201" r:id="rId41"/>
    <sheet name="איור ג'-20" sheetId="202" r:id="rId42"/>
    <sheet name="נתונים ג'-20" sheetId="203" r:id="rId43"/>
    <sheet name="לוח אינדיקטורים" sheetId="194" r:id="rId44"/>
  </sheets>
  <definedNames>
    <definedName name="_xlnm.Print_Titles" localSheetId="1">'נתונים ג''-1'!$A:$A</definedName>
    <definedName name="_xlnm.Print_Titles" localSheetId="22">'נתונים ג''-10'!$A:$A,'נתונים ג''-10'!#REF!</definedName>
    <definedName name="_xlnm.Print_Titles" localSheetId="24">'נתונים ג''-11'!$A:$A,'נתונים ג''-11'!#REF!</definedName>
    <definedName name="_xlnm.Print_Titles" localSheetId="26">'נתונים ג''-12'!$A:$A,'נתונים ג''-12'!#REF!</definedName>
    <definedName name="_xlnm.Print_Titles" localSheetId="28">'נתונים ג''-13'!$A:$A,'נתונים ג''-13'!#REF!</definedName>
    <definedName name="_xlnm.Print_Titles" localSheetId="30">'נתונים ג''-14'!#REF!,'נתונים ג''-14'!#REF!</definedName>
    <definedName name="_xlnm.Print_Titles" localSheetId="32">'נתונים ג''-15'!#REF!,'נתונים ג''-15'!#REF!</definedName>
    <definedName name="_xlnm.Print_Titles" localSheetId="34">'נתונים ג''-16'!#REF!,'נתונים ג''-16'!#REF!</definedName>
    <definedName name="_xlnm.Print_Titles" localSheetId="36">'נתונים ג''-17'!#REF!,'נתונים ג''-17'!#REF!</definedName>
    <definedName name="_xlnm.Print_Titles" localSheetId="3">'נתונים ג''-2'!$A:$A,'נתונים ג''-2'!#REF!</definedName>
    <definedName name="_xlnm.Print_Titles" localSheetId="8">'נתונים ג''-3'!$A:$B,'נתונים ג''-3'!#REF!</definedName>
    <definedName name="_xlnm.Print_Titles" localSheetId="10">'נתונים ג''-4'!$A:$A,'נתונים ג''-4'!#REF!</definedName>
    <definedName name="_xlnm.Print_Titles" localSheetId="12">'נתונים ג''-5'!$A:$A,'נתונים ג''-5'!#REF!</definedName>
    <definedName name="_xlnm.Print_Titles" localSheetId="14">'נתונים ג''-6'!$A:$A,'נתונים ג''-6'!#REF!</definedName>
    <definedName name="_xlnm.Print_Titles" localSheetId="16">'נתונים ג''-7'!$A:$A,'נתונים ג''-7'!#REF!</definedName>
    <definedName name="_xlnm.Print_Titles" localSheetId="18">'נתונים ג''-8'!$A:$A,'נתונים ג''-8'!#REF!</definedName>
    <definedName name="_xlnm.Print_Titles" localSheetId="20">'נתונים ג''-9'!$A:$A,'נתונים ג''-9'!#REF!</definedName>
    <definedName name="XPQUERYDOC_0" localSheetId="22" hidden="1">'נתונים ג''-10'!#REF!</definedName>
    <definedName name="XPQUERYDOC_0" localSheetId="24" hidden="1">'נתונים ג''-11'!#REF!</definedName>
    <definedName name="XPQUERYDOC_0" localSheetId="26" hidden="1">'נתונים ג''-12'!#REF!</definedName>
    <definedName name="XPQUERYDOC_0" localSheetId="28" hidden="1">'נתונים ג''-13'!#REF!</definedName>
    <definedName name="XPQUERYDOC_0" localSheetId="30" hidden="1">'נתונים ג''-14'!#REF!</definedName>
    <definedName name="XPQUERYDOC_0" localSheetId="32" hidden="1">'נתונים ג''-15'!#REF!</definedName>
    <definedName name="XPQUERYDOC_0" localSheetId="34" hidden="1">'נתונים ג''-16'!#REF!</definedName>
    <definedName name="XPQUERYDOC_0" localSheetId="36" hidden="1">'נתונים ג''-17'!#REF!</definedName>
    <definedName name="XPQUERYDOC_0" localSheetId="3" hidden="1">'נתונים ג''-2'!#REF!</definedName>
    <definedName name="XPQUERYDOC_0" localSheetId="8" hidden="1">'נתונים ג''-3'!#REF!</definedName>
    <definedName name="XPQUERYDOC_0" localSheetId="10" hidden="1">'נתונים ג''-4'!#REF!</definedName>
    <definedName name="XPQUERYDOC_0" localSheetId="12" hidden="1">'נתונים ג''-5'!#REF!</definedName>
    <definedName name="XPQUERYDOC_0" localSheetId="14" hidden="1">'נתונים ג''-6'!#REF!</definedName>
    <definedName name="XPQUERYDOC_0" localSheetId="16" hidden="1">'נתונים ג''-7'!#REF!</definedName>
    <definedName name="XPQUERYDOC_0" localSheetId="18" hidden="1">'נתונים ג''-8'!#REF!</definedName>
    <definedName name="XPQUERYDOC_0" localSheetId="20" hidden="1">'נתונים ג''-9'!#REF!</definedName>
  </definedNames>
  <calcPr calcId="145621"/>
</workbook>
</file>

<file path=xl/calcChain.xml><?xml version="1.0" encoding="utf-8"?>
<calcChain xmlns="http://schemas.openxmlformats.org/spreadsheetml/2006/main">
  <c r="C5" i="203" l="1"/>
  <c r="C4" i="203"/>
  <c r="C3" i="203"/>
  <c r="C2" i="203"/>
  <c r="A1" i="140" l="1"/>
  <c r="B1" i="140"/>
  <c r="C1" i="140"/>
  <c r="D1" i="140"/>
  <c r="E1" i="140"/>
  <c r="F1" i="140"/>
  <c r="G1" i="140"/>
  <c r="H1" i="140"/>
  <c r="I1" i="140"/>
  <c r="J1" i="140"/>
  <c r="K1" i="140"/>
  <c r="L1" i="140"/>
  <c r="M1" i="140"/>
  <c r="N1" i="140"/>
  <c r="O1" i="140"/>
  <c r="P1" i="140"/>
  <c r="Q1" i="140"/>
  <c r="R1" i="140"/>
  <c r="S1" i="140"/>
  <c r="T1" i="140"/>
  <c r="U1" i="140"/>
  <c r="V1" i="140"/>
  <c r="W1" i="140"/>
  <c r="X1" i="140"/>
  <c r="Y1" i="140"/>
  <c r="Z1" i="140"/>
  <c r="AA1" i="140"/>
  <c r="AB1" i="140"/>
  <c r="AC1" i="140"/>
  <c r="AD1" i="140"/>
  <c r="AE1" i="140"/>
  <c r="AF1" i="140"/>
  <c r="AG1" i="140"/>
  <c r="AH1" i="140"/>
  <c r="AI1" i="140"/>
  <c r="AJ1" i="140"/>
  <c r="AK1" i="140"/>
  <c r="AL1" i="140"/>
  <c r="AM1" i="140"/>
  <c r="AN1" i="140"/>
  <c r="AO1" i="140"/>
  <c r="AP1" i="140"/>
  <c r="AQ1" i="140"/>
  <c r="AR1" i="140"/>
  <c r="AS1" i="140"/>
  <c r="AT1" i="140"/>
  <c r="AU1" i="140"/>
  <c r="AV1" i="140"/>
  <c r="AW1" i="140"/>
  <c r="AX1" i="140"/>
  <c r="AY1" i="140"/>
  <c r="AZ1" i="140"/>
  <c r="BA1" i="140"/>
  <c r="BB1" i="140"/>
  <c r="BC1" i="140"/>
  <c r="BD1" i="140"/>
  <c r="BE1" i="140"/>
  <c r="BF1" i="140"/>
  <c r="BG1" i="140"/>
  <c r="BH1" i="140"/>
  <c r="BI1" i="140"/>
  <c r="BJ1" i="140"/>
  <c r="BK1" i="140"/>
  <c r="BL1" i="140"/>
  <c r="BM1" i="140"/>
  <c r="A2" i="140"/>
  <c r="B2" i="140"/>
  <c r="C2" i="140"/>
  <c r="D2" i="140"/>
  <c r="E2" i="140"/>
  <c r="F2" i="140"/>
  <c r="G2" i="140"/>
  <c r="H2" i="140"/>
  <c r="I2" i="140"/>
  <c r="J2" i="140"/>
  <c r="K2" i="140"/>
  <c r="L2" i="140"/>
  <c r="M2" i="140"/>
  <c r="N2" i="140"/>
  <c r="O2" i="140"/>
  <c r="P2" i="140"/>
  <c r="Q2" i="140"/>
  <c r="R2" i="140"/>
  <c r="S2" i="140"/>
  <c r="T2" i="140"/>
  <c r="U2" i="140"/>
  <c r="V2" i="140"/>
  <c r="W2" i="140"/>
  <c r="X2" i="140"/>
  <c r="Y2" i="140"/>
  <c r="Z2" i="140"/>
  <c r="AA2" i="140"/>
  <c r="AB2" i="140"/>
  <c r="AC2" i="140"/>
  <c r="AD2" i="140"/>
  <c r="AE2" i="140"/>
  <c r="AF2" i="140"/>
  <c r="AG2" i="140"/>
  <c r="AH2" i="140"/>
  <c r="AI2" i="140"/>
  <c r="AJ2" i="140"/>
  <c r="AK2" i="140"/>
  <c r="AL2" i="140"/>
  <c r="AM2" i="140"/>
  <c r="AN2" i="140"/>
  <c r="AO2" i="140"/>
  <c r="AP2" i="140"/>
  <c r="AQ2" i="140"/>
  <c r="AR2" i="140"/>
  <c r="AS2" i="140"/>
  <c r="AT2" i="140"/>
  <c r="AU2" i="140"/>
  <c r="AV2" i="140"/>
  <c r="AW2" i="140"/>
  <c r="AX2" i="140"/>
  <c r="AY2" i="140"/>
  <c r="AZ2" i="140"/>
  <c r="BA2" i="140"/>
  <c r="BB2" i="140"/>
  <c r="BC2" i="140"/>
  <c r="BD2" i="140"/>
  <c r="BE2" i="140"/>
  <c r="BF2" i="140"/>
  <c r="BG2" i="140"/>
  <c r="BH2" i="140"/>
  <c r="BI2" i="140"/>
  <c r="BJ2" i="140"/>
  <c r="BK2" i="140"/>
  <c r="BL2" i="140"/>
  <c r="BM2" i="140"/>
  <c r="A3" i="140"/>
  <c r="B3" i="140"/>
  <c r="C3" i="140"/>
  <c r="D3" i="140"/>
  <c r="E3" i="140"/>
  <c r="F3" i="140"/>
  <c r="G3" i="140"/>
  <c r="H3" i="140"/>
  <c r="I3" i="140"/>
  <c r="J3" i="140"/>
  <c r="K3" i="140"/>
  <c r="L3" i="140"/>
  <c r="M3" i="140"/>
  <c r="N3" i="140"/>
  <c r="O3" i="140"/>
  <c r="P3" i="140"/>
  <c r="Q3" i="140"/>
  <c r="R3" i="140"/>
  <c r="S3" i="140"/>
  <c r="T3" i="140"/>
  <c r="U3" i="140"/>
  <c r="V3" i="140"/>
  <c r="W3" i="140"/>
  <c r="X3" i="140"/>
  <c r="Y3" i="140"/>
  <c r="Z3" i="140"/>
  <c r="AA3" i="140"/>
  <c r="AB3" i="140"/>
  <c r="AC3" i="140"/>
  <c r="AD3" i="140"/>
  <c r="AE3" i="140"/>
  <c r="AF3" i="140"/>
  <c r="AG3" i="140"/>
  <c r="AH3" i="140"/>
  <c r="AI3" i="140"/>
  <c r="AJ3" i="140"/>
  <c r="AK3" i="140"/>
  <c r="AL3" i="140"/>
  <c r="AM3" i="140"/>
  <c r="AN3" i="140"/>
  <c r="AO3" i="140"/>
  <c r="AP3" i="140"/>
  <c r="AQ3" i="140"/>
  <c r="AR3" i="140"/>
  <c r="AS3" i="140"/>
  <c r="AT3" i="140"/>
  <c r="AU3" i="140"/>
  <c r="AV3" i="140"/>
  <c r="AW3" i="140"/>
  <c r="AX3" i="140"/>
  <c r="AY3" i="140"/>
  <c r="AZ3" i="140"/>
  <c r="BA3" i="140"/>
  <c r="BB3" i="140"/>
  <c r="BC3" i="140"/>
  <c r="BD3" i="140"/>
  <c r="BE3" i="140"/>
  <c r="BF3" i="140"/>
  <c r="BG3" i="140"/>
  <c r="BH3" i="140"/>
  <c r="BI3" i="140"/>
  <c r="BJ3" i="140"/>
  <c r="BK3" i="140"/>
  <c r="BL3" i="140"/>
  <c r="BM3" i="140"/>
  <c r="A4" i="140"/>
  <c r="B4" i="140"/>
  <c r="C4" i="140"/>
  <c r="D4" i="140"/>
  <c r="E4" i="140"/>
  <c r="F4" i="140"/>
  <c r="G4" i="140"/>
  <c r="H4" i="140"/>
  <c r="I4" i="140"/>
  <c r="J4" i="140"/>
  <c r="K4" i="140"/>
  <c r="L4" i="140"/>
  <c r="M4" i="140"/>
  <c r="N4" i="140"/>
  <c r="O4" i="140"/>
  <c r="P4" i="140"/>
  <c r="Q4" i="140"/>
  <c r="R4" i="140"/>
  <c r="S4" i="140"/>
  <c r="T4" i="140"/>
  <c r="U4" i="140"/>
  <c r="V4" i="140"/>
  <c r="W4" i="140"/>
  <c r="X4" i="140"/>
  <c r="Y4" i="140"/>
  <c r="Z4" i="140"/>
  <c r="AA4" i="140"/>
  <c r="AB4" i="140"/>
  <c r="AC4" i="140"/>
  <c r="AD4" i="140"/>
  <c r="AE4" i="140"/>
  <c r="AF4" i="140"/>
  <c r="AG4" i="140"/>
  <c r="AH4" i="140"/>
  <c r="AI4" i="140"/>
  <c r="AJ4" i="140"/>
  <c r="AK4" i="140"/>
  <c r="AL4" i="140"/>
  <c r="AM4" i="140"/>
  <c r="AN4" i="140"/>
  <c r="AO4" i="140"/>
  <c r="AP4" i="140"/>
  <c r="AQ4" i="140"/>
  <c r="AR4" i="140"/>
  <c r="AS4" i="140"/>
  <c r="AT4" i="140"/>
  <c r="AU4" i="140"/>
  <c r="AV4" i="140"/>
  <c r="AW4" i="140"/>
  <c r="AX4" i="140"/>
  <c r="AY4" i="140"/>
  <c r="AZ4" i="140"/>
  <c r="BA4" i="140"/>
  <c r="BB4" i="140"/>
  <c r="BC4" i="140"/>
  <c r="BD4" i="140"/>
  <c r="BE4" i="140"/>
  <c r="BF4" i="140"/>
  <c r="BG4" i="140"/>
  <c r="BH4" i="140"/>
  <c r="BI4" i="140"/>
  <c r="BJ4" i="140"/>
  <c r="BK4" i="140"/>
  <c r="BL4" i="140"/>
  <c r="BM4" i="140"/>
  <c r="A5" i="140"/>
  <c r="B5" i="140"/>
  <c r="C5" i="140"/>
  <c r="D5" i="140"/>
  <c r="E5" i="140"/>
  <c r="F5" i="140"/>
  <c r="G5" i="140"/>
  <c r="H5" i="140"/>
  <c r="I5" i="140"/>
  <c r="J5" i="140"/>
  <c r="K5" i="140"/>
  <c r="L5" i="140"/>
  <c r="M5" i="140"/>
  <c r="N5" i="140"/>
  <c r="O5" i="140"/>
  <c r="P5" i="140"/>
  <c r="Q5" i="140"/>
  <c r="R5" i="140"/>
  <c r="S5" i="140"/>
  <c r="T5" i="140"/>
  <c r="U5" i="140"/>
  <c r="V5" i="140"/>
  <c r="W5" i="140"/>
  <c r="X5" i="140"/>
  <c r="Y5" i="140"/>
  <c r="Z5" i="140"/>
  <c r="AA5" i="140"/>
  <c r="AB5" i="140"/>
  <c r="AC5" i="140"/>
  <c r="AD5" i="140"/>
  <c r="AE5" i="140"/>
  <c r="AF5" i="140"/>
  <c r="AG5" i="140"/>
  <c r="AH5" i="140"/>
  <c r="AI5" i="140"/>
  <c r="AJ5" i="140"/>
  <c r="AK5" i="140"/>
  <c r="AL5" i="140"/>
  <c r="AM5" i="140"/>
  <c r="AN5" i="140"/>
  <c r="AO5" i="140"/>
  <c r="AP5" i="140"/>
  <c r="AQ5" i="140"/>
  <c r="AR5" i="140"/>
  <c r="AS5" i="140"/>
  <c r="AT5" i="140"/>
  <c r="AU5" i="140"/>
  <c r="AV5" i="140"/>
  <c r="AW5" i="140"/>
  <c r="AX5" i="140"/>
  <c r="AY5" i="140"/>
  <c r="AZ5" i="140"/>
  <c r="BA5" i="140"/>
  <c r="BB5" i="140"/>
  <c r="BC5" i="140"/>
  <c r="BD5" i="140"/>
  <c r="BE5" i="140"/>
  <c r="BF5" i="140"/>
  <c r="BG5" i="140"/>
  <c r="BH5" i="140"/>
  <c r="BI5" i="140"/>
  <c r="BJ5" i="140"/>
  <c r="BK5" i="140"/>
  <c r="BL5" i="140"/>
  <c r="BM5" i="140"/>
  <c r="A6" i="140"/>
  <c r="B6" i="140"/>
  <c r="C6" i="140"/>
  <c r="D6" i="140"/>
  <c r="E6" i="140"/>
  <c r="F6" i="140"/>
  <c r="G6" i="140"/>
  <c r="H6" i="140"/>
  <c r="I6" i="140"/>
  <c r="J6" i="140"/>
  <c r="K6" i="140"/>
  <c r="L6" i="140"/>
  <c r="M6" i="140"/>
  <c r="N6" i="140"/>
  <c r="O6" i="140"/>
  <c r="P6" i="140"/>
  <c r="Q6" i="140"/>
  <c r="R6" i="140"/>
  <c r="S6" i="140"/>
  <c r="T6" i="140"/>
  <c r="U6" i="140"/>
  <c r="V6" i="140"/>
  <c r="W6" i="140"/>
  <c r="X6" i="140"/>
  <c r="Y6" i="140"/>
  <c r="Z6" i="140"/>
  <c r="AA6" i="140"/>
  <c r="AB6" i="140"/>
  <c r="AC6" i="140"/>
  <c r="AD6" i="140"/>
  <c r="AE6" i="140"/>
  <c r="AF6" i="140"/>
  <c r="AG6" i="140"/>
  <c r="AH6" i="140"/>
  <c r="AI6" i="140"/>
  <c r="AJ6" i="140"/>
  <c r="AK6" i="140"/>
  <c r="AL6" i="140"/>
  <c r="AM6" i="140"/>
  <c r="AN6" i="140"/>
  <c r="AO6" i="140"/>
  <c r="AP6" i="140"/>
  <c r="AQ6" i="140"/>
  <c r="AR6" i="140"/>
  <c r="AS6" i="140"/>
  <c r="AT6" i="140"/>
  <c r="AU6" i="140"/>
  <c r="AV6" i="140"/>
  <c r="AW6" i="140"/>
  <c r="AX6" i="140"/>
  <c r="AY6" i="140"/>
  <c r="AZ6" i="140"/>
  <c r="BA6" i="140"/>
  <c r="BB6" i="140"/>
  <c r="BC6" i="140"/>
  <c r="BD6" i="140"/>
  <c r="BE6" i="140"/>
  <c r="BF6" i="140"/>
  <c r="BG6" i="140"/>
  <c r="BH6" i="140"/>
  <c r="BI6" i="140"/>
  <c r="BJ6" i="140"/>
  <c r="BK6" i="140"/>
  <c r="BL6" i="140"/>
  <c r="BM6" i="140"/>
  <c r="A7" i="140"/>
  <c r="B7" i="140"/>
  <c r="C7" i="140"/>
  <c r="D7" i="140"/>
  <c r="E7" i="140"/>
  <c r="F7" i="140"/>
  <c r="G7" i="140"/>
  <c r="H7" i="140"/>
  <c r="I7" i="140"/>
  <c r="J7" i="140"/>
  <c r="K7" i="140"/>
  <c r="L7" i="140"/>
  <c r="M7" i="140"/>
  <c r="N7" i="140"/>
  <c r="O7" i="140"/>
  <c r="P7" i="140"/>
  <c r="Q7" i="140"/>
  <c r="R7" i="140"/>
  <c r="S7" i="140"/>
  <c r="T7" i="140"/>
  <c r="U7" i="140"/>
  <c r="V7" i="140"/>
  <c r="W7" i="140"/>
  <c r="X7" i="140"/>
  <c r="Y7" i="140"/>
  <c r="Z7" i="140"/>
  <c r="AA7" i="140"/>
  <c r="AB7" i="140"/>
  <c r="AC7" i="140"/>
  <c r="AD7" i="140"/>
  <c r="AE7" i="140"/>
  <c r="AF7" i="140"/>
  <c r="AG7" i="140"/>
  <c r="AH7" i="140"/>
  <c r="AI7" i="140"/>
  <c r="AJ7" i="140"/>
  <c r="AK7" i="140"/>
  <c r="AL7" i="140"/>
  <c r="AM7" i="140"/>
  <c r="AN7" i="140"/>
  <c r="AO7" i="140"/>
  <c r="AP7" i="140"/>
  <c r="AQ7" i="140"/>
  <c r="AR7" i="140"/>
  <c r="AS7" i="140"/>
  <c r="AT7" i="140"/>
  <c r="AU7" i="140"/>
  <c r="AV7" i="140"/>
  <c r="AW7" i="140"/>
  <c r="AX7" i="140"/>
  <c r="AY7" i="140"/>
  <c r="AZ7" i="140"/>
  <c r="BA7" i="140"/>
  <c r="BB7" i="140"/>
  <c r="BC7" i="140"/>
  <c r="BD7" i="140"/>
  <c r="BE7" i="140"/>
  <c r="BF7" i="140"/>
  <c r="BG7" i="140"/>
  <c r="BH7" i="140"/>
  <c r="BI7" i="140"/>
  <c r="BJ7" i="140"/>
  <c r="BK7" i="140"/>
  <c r="BL7" i="140"/>
  <c r="BM7" i="140"/>
  <c r="A8" i="140"/>
  <c r="B8" i="140"/>
  <c r="C8" i="140"/>
  <c r="D8" i="140"/>
  <c r="E8" i="140"/>
  <c r="F8" i="140"/>
  <c r="G8" i="140"/>
  <c r="H8" i="140"/>
  <c r="I8" i="140"/>
  <c r="J8" i="140"/>
  <c r="K8" i="140"/>
  <c r="L8" i="140"/>
  <c r="M8" i="140"/>
  <c r="N8" i="140"/>
  <c r="O8" i="140"/>
  <c r="P8" i="140"/>
  <c r="Q8" i="140"/>
  <c r="R8" i="140"/>
  <c r="S8" i="140"/>
  <c r="T8" i="140"/>
  <c r="U8" i="140"/>
  <c r="V8" i="140"/>
  <c r="W8" i="140"/>
  <c r="X8" i="140"/>
  <c r="Y8" i="140"/>
  <c r="Z8" i="140"/>
  <c r="AA8" i="140"/>
  <c r="AB8" i="140"/>
  <c r="AC8" i="140"/>
  <c r="AD8" i="140"/>
  <c r="AE8" i="140"/>
  <c r="AF8" i="140"/>
  <c r="AG8" i="140"/>
  <c r="AH8" i="140"/>
  <c r="AI8" i="140"/>
  <c r="AJ8" i="140"/>
  <c r="AK8" i="140"/>
  <c r="AL8" i="140"/>
  <c r="AM8" i="140"/>
  <c r="AN8" i="140"/>
  <c r="AO8" i="140"/>
  <c r="AP8" i="140"/>
  <c r="AQ8" i="140"/>
  <c r="AR8" i="140"/>
  <c r="AS8" i="140"/>
  <c r="AT8" i="140"/>
  <c r="AU8" i="140"/>
  <c r="AV8" i="140"/>
  <c r="AW8" i="140"/>
  <c r="AX8" i="140"/>
  <c r="AY8" i="140"/>
  <c r="AZ8" i="140"/>
  <c r="BA8" i="140"/>
  <c r="BB8" i="140"/>
  <c r="BC8" i="140"/>
  <c r="BD8" i="140"/>
  <c r="BE8" i="140"/>
  <c r="BF8" i="140"/>
  <c r="BG8" i="140"/>
  <c r="BH8" i="140"/>
  <c r="BI8" i="140"/>
  <c r="BJ8" i="140"/>
  <c r="BK8" i="140"/>
  <c r="BL8" i="140"/>
  <c r="BM8" i="140"/>
  <c r="A9" i="140"/>
  <c r="B9" i="140"/>
  <c r="C9" i="140"/>
  <c r="D9" i="140"/>
  <c r="E9" i="140"/>
  <c r="F9" i="140"/>
  <c r="G9" i="140"/>
  <c r="H9" i="140"/>
  <c r="I9" i="140"/>
  <c r="J9" i="140"/>
  <c r="K9" i="140"/>
  <c r="L9" i="140"/>
  <c r="M9" i="140"/>
  <c r="N9" i="140"/>
  <c r="O9" i="140"/>
  <c r="P9" i="140"/>
  <c r="Q9" i="140"/>
  <c r="R9" i="140"/>
  <c r="S9" i="140"/>
  <c r="T9" i="140"/>
  <c r="U9" i="140"/>
  <c r="V9" i="140"/>
  <c r="W9" i="140"/>
  <c r="X9" i="140"/>
  <c r="Y9" i="140"/>
  <c r="Z9" i="140"/>
  <c r="AA9" i="140"/>
  <c r="AB9" i="140"/>
  <c r="AC9" i="140"/>
  <c r="AD9" i="140"/>
  <c r="AE9" i="140"/>
  <c r="AF9" i="140"/>
  <c r="AG9" i="140"/>
  <c r="AH9" i="140"/>
  <c r="AI9" i="140"/>
  <c r="AJ9" i="140"/>
  <c r="AK9" i="140"/>
  <c r="AL9" i="140"/>
  <c r="AM9" i="140"/>
  <c r="AN9" i="140"/>
  <c r="AO9" i="140"/>
  <c r="AP9" i="140"/>
  <c r="AQ9" i="140"/>
  <c r="AR9" i="140"/>
  <c r="AS9" i="140"/>
  <c r="AT9" i="140"/>
  <c r="AU9" i="140"/>
  <c r="AV9" i="140"/>
  <c r="AW9" i="140"/>
  <c r="AX9" i="140"/>
  <c r="AY9" i="140"/>
  <c r="AZ9" i="140"/>
  <c r="BA9" i="140"/>
  <c r="BB9" i="140"/>
  <c r="BC9" i="140"/>
  <c r="BD9" i="140"/>
  <c r="BE9" i="140"/>
  <c r="BF9" i="140"/>
  <c r="BG9" i="140"/>
  <c r="BH9" i="140"/>
  <c r="BI9" i="140"/>
  <c r="BJ9" i="140"/>
  <c r="BK9" i="140"/>
  <c r="BL9" i="140"/>
  <c r="BM9" i="140"/>
  <c r="A10" i="140"/>
  <c r="B10" i="140"/>
  <c r="C10" i="140"/>
  <c r="D10" i="140"/>
  <c r="E10" i="140"/>
  <c r="F10" i="140"/>
  <c r="G10" i="140"/>
  <c r="H10" i="140"/>
  <c r="I10" i="140"/>
  <c r="J10" i="140"/>
  <c r="K10" i="140"/>
  <c r="L10" i="140"/>
  <c r="M10" i="140"/>
  <c r="N10" i="140"/>
  <c r="O10" i="140"/>
  <c r="P10" i="140"/>
  <c r="Q10" i="140"/>
  <c r="R10" i="140"/>
  <c r="S10" i="140"/>
  <c r="T10" i="140"/>
  <c r="U10" i="140"/>
  <c r="V10" i="140"/>
  <c r="W10" i="140"/>
  <c r="X10" i="140"/>
  <c r="Y10" i="140"/>
  <c r="Z10" i="140"/>
  <c r="AA10" i="140"/>
  <c r="AB10" i="140"/>
  <c r="AC10" i="140"/>
  <c r="AD10" i="140"/>
  <c r="AE10" i="140"/>
  <c r="AF10" i="140"/>
  <c r="AG10" i="140"/>
  <c r="AH10" i="140"/>
  <c r="AI10" i="140"/>
  <c r="AJ10" i="140"/>
  <c r="AK10" i="140"/>
  <c r="AL10" i="140"/>
  <c r="AM10" i="140"/>
  <c r="AN10" i="140"/>
  <c r="AO10" i="140"/>
  <c r="AP10" i="140"/>
  <c r="AQ10" i="140"/>
  <c r="AR10" i="140"/>
  <c r="AS10" i="140"/>
  <c r="AT10" i="140"/>
  <c r="AU10" i="140"/>
  <c r="AV10" i="140"/>
  <c r="AW10" i="140"/>
  <c r="AX10" i="140"/>
  <c r="AY10" i="140"/>
  <c r="AZ10" i="140"/>
  <c r="BA10" i="140"/>
  <c r="BB10" i="140"/>
  <c r="BC10" i="140"/>
  <c r="BD10" i="140"/>
  <c r="BE10" i="140"/>
  <c r="BF10" i="140"/>
  <c r="BG10" i="140"/>
  <c r="BH10" i="140"/>
  <c r="BI10" i="140"/>
  <c r="BJ10" i="140"/>
  <c r="BK10" i="140"/>
  <c r="BL10" i="140"/>
  <c r="BM10" i="140"/>
  <c r="A11" i="140"/>
  <c r="B11" i="140"/>
  <c r="C11" i="140"/>
  <c r="D11" i="140"/>
  <c r="E11" i="140"/>
  <c r="F11" i="140"/>
  <c r="G11" i="140"/>
  <c r="H11" i="140"/>
  <c r="I11" i="140"/>
  <c r="J11" i="140"/>
  <c r="K11" i="140"/>
  <c r="L11" i="140"/>
  <c r="M11" i="140"/>
  <c r="N11" i="140"/>
  <c r="O11" i="140"/>
  <c r="P11" i="140"/>
  <c r="Q11" i="140"/>
  <c r="R11" i="140"/>
  <c r="S11" i="140"/>
  <c r="T11" i="140"/>
  <c r="U11" i="140"/>
  <c r="V11" i="140"/>
  <c r="W11" i="140"/>
  <c r="X11" i="140"/>
  <c r="Y11" i="140"/>
  <c r="Z11" i="140"/>
  <c r="AA11" i="140"/>
  <c r="AB11" i="140"/>
  <c r="AC11" i="140"/>
  <c r="AD11" i="140"/>
  <c r="AE11" i="140"/>
  <c r="AF11" i="140"/>
  <c r="AG11" i="140"/>
  <c r="AH11" i="140"/>
  <c r="AI11" i="140"/>
  <c r="AJ11" i="140"/>
  <c r="AK11" i="140"/>
  <c r="AL11" i="140"/>
  <c r="AM11" i="140"/>
  <c r="AN11" i="140"/>
  <c r="AO11" i="140"/>
  <c r="AP11" i="140"/>
  <c r="AQ11" i="140"/>
  <c r="AR11" i="140"/>
  <c r="AS11" i="140"/>
  <c r="AT11" i="140"/>
  <c r="AU11" i="140"/>
  <c r="AV11" i="140"/>
  <c r="AW11" i="140"/>
  <c r="AX11" i="140"/>
  <c r="AY11" i="140"/>
  <c r="AZ11" i="140"/>
  <c r="BA11" i="140"/>
  <c r="BB11" i="140"/>
  <c r="BC11" i="140"/>
  <c r="BD11" i="140"/>
  <c r="BE11" i="140"/>
  <c r="BF11" i="140"/>
  <c r="BG11" i="140"/>
  <c r="BH11" i="140"/>
  <c r="BI11" i="140"/>
  <c r="BJ11" i="140"/>
  <c r="BK11" i="140"/>
  <c r="BL11" i="140"/>
  <c r="BM11" i="140"/>
  <c r="A12" i="140"/>
  <c r="B12" i="140"/>
  <c r="C12" i="140"/>
  <c r="D12" i="140"/>
  <c r="E12" i="140"/>
  <c r="F12" i="140"/>
  <c r="G12" i="140"/>
  <c r="H12" i="140"/>
  <c r="I12" i="140"/>
  <c r="J12" i="140"/>
  <c r="K12" i="140"/>
  <c r="L12" i="140"/>
  <c r="M12" i="140"/>
  <c r="N12" i="140"/>
  <c r="O12" i="140"/>
  <c r="P12" i="140"/>
  <c r="Q12" i="140"/>
  <c r="R12" i="140"/>
  <c r="S12" i="140"/>
  <c r="T12" i="140"/>
  <c r="U12" i="140"/>
  <c r="V12" i="140"/>
  <c r="W12" i="140"/>
  <c r="X12" i="140"/>
  <c r="Y12" i="140"/>
  <c r="Z12" i="140"/>
  <c r="AA12" i="140"/>
  <c r="AB12" i="140"/>
  <c r="AC12" i="140"/>
  <c r="AD12" i="140"/>
  <c r="AE12" i="140"/>
  <c r="AF12" i="140"/>
  <c r="AG12" i="140"/>
  <c r="AH12" i="140"/>
  <c r="AI12" i="140"/>
  <c r="AJ12" i="140"/>
  <c r="AK12" i="140"/>
  <c r="AL12" i="140"/>
  <c r="AM12" i="140"/>
  <c r="AN12" i="140"/>
  <c r="AO12" i="140"/>
  <c r="AP12" i="140"/>
  <c r="AQ12" i="140"/>
  <c r="AR12" i="140"/>
  <c r="AS12" i="140"/>
  <c r="AT12" i="140"/>
  <c r="AU12" i="140"/>
  <c r="AV12" i="140"/>
  <c r="AW12" i="140"/>
  <c r="AX12" i="140"/>
  <c r="AY12" i="140"/>
  <c r="AZ12" i="140"/>
  <c r="BA12" i="140"/>
  <c r="BB12" i="140"/>
  <c r="BC12" i="140"/>
  <c r="BD12" i="140"/>
  <c r="BE12" i="140"/>
  <c r="BF12" i="140"/>
  <c r="BG12" i="140"/>
  <c r="BH12" i="140"/>
  <c r="BI12" i="140"/>
  <c r="BJ12" i="140"/>
  <c r="BK12" i="140"/>
  <c r="BL12" i="140"/>
  <c r="BM12" i="140"/>
  <c r="A13" i="140"/>
  <c r="B13" i="140"/>
  <c r="C13" i="140"/>
  <c r="D13" i="140"/>
  <c r="E13" i="140"/>
  <c r="F13" i="140"/>
  <c r="G13" i="140"/>
  <c r="H13" i="140"/>
  <c r="I13" i="140"/>
  <c r="J13" i="140"/>
  <c r="K13" i="140"/>
  <c r="L13" i="140"/>
  <c r="M13" i="140"/>
  <c r="N13" i="140"/>
  <c r="O13" i="140"/>
  <c r="P13" i="140"/>
  <c r="Q13" i="140"/>
  <c r="R13" i="140"/>
  <c r="S13" i="140"/>
  <c r="T13" i="140"/>
  <c r="U13" i="140"/>
  <c r="V13" i="140"/>
  <c r="W13" i="140"/>
  <c r="X13" i="140"/>
  <c r="Y13" i="140"/>
  <c r="Z13" i="140"/>
  <c r="AA13" i="140"/>
  <c r="AB13" i="140"/>
  <c r="AC13" i="140"/>
  <c r="AD13" i="140"/>
  <c r="AE13" i="140"/>
  <c r="AF13" i="140"/>
  <c r="AG13" i="140"/>
  <c r="AH13" i="140"/>
  <c r="AI13" i="140"/>
  <c r="AJ13" i="140"/>
  <c r="AK13" i="140"/>
  <c r="AL13" i="140"/>
  <c r="AM13" i="140"/>
  <c r="AN13" i="140"/>
  <c r="AO13" i="140"/>
  <c r="AP13" i="140"/>
  <c r="AQ13" i="140"/>
  <c r="AR13" i="140"/>
  <c r="AS13" i="140"/>
  <c r="AT13" i="140"/>
  <c r="AU13" i="140"/>
  <c r="AV13" i="140"/>
  <c r="AW13" i="140"/>
  <c r="AX13" i="140"/>
  <c r="AY13" i="140"/>
  <c r="AZ13" i="140"/>
  <c r="BA13" i="140"/>
  <c r="BB13" i="140"/>
  <c r="BC13" i="140"/>
  <c r="BD13" i="140"/>
  <c r="BE13" i="140"/>
  <c r="BF13" i="140"/>
  <c r="BG13" i="140"/>
  <c r="BH13" i="140"/>
  <c r="BI13" i="140"/>
  <c r="BJ13" i="140"/>
  <c r="BK13" i="140"/>
  <c r="BL13" i="140"/>
  <c r="BM13" i="140"/>
  <c r="A14" i="140"/>
  <c r="B14" i="140"/>
  <c r="C14" i="140"/>
  <c r="D14" i="140"/>
  <c r="E14" i="140"/>
  <c r="F14" i="140"/>
  <c r="G14" i="140"/>
  <c r="H14" i="140"/>
  <c r="I14" i="140"/>
  <c r="J14" i="140"/>
  <c r="K14" i="140"/>
  <c r="L14" i="140"/>
  <c r="M14" i="140"/>
  <c r="N14" i="140"/>
  <c r="O14" i="140"/>
  <c r="P14" i="140"/>
  <c r="Q14" i="140"/>
  <c r="R14" i="140"/>
  <c r="S14" i="140"/>
  <c r="T14" i="140"/>
  <c r="U14" i="140"/>
  <c r="V14" i="140"/>
  <c r="W14" i="140"/>
  <c r="X14" i="140"/>
  <c r="Y14" i="140"/>
  <c r="Z14" i="140"/>
  <c r="AA14" i="140"/>
  <c r="AB14" i="140"/>
  <c r="AC14" i="140"/>
  <c r="AD14" i="140"/>
  <c r="AE14" i="140"/>
  <c r="AF14" i="140"/>
  <c r="AG14" i="140"/>
  <c r="AH14" i="140"/>
  <c r="AI14" i="140"/>
  <c r="AJ14" i="140"/>
  <c r="AK14" i="140"/>
  <c r="AL14" i="140"/>
  <c r="AM14" i="140"/>
  <c r="AN14" i="140"/>
  <c r="AO14" i="140"/>
  <c r="AP14" i="140"/>
  <c r="AQ14" i="140"/>
  <c r="AR14" i="140"/>
  <c r="AS14" i="140"/>
  <c r="AT14" i="140"/>
  <c r="AU14" i="140"/>
  <c r="AV14" i="140"/>
  <c r="AW14" i="140"/>
  <c r="AX14" i="140"/>
  <c r="AY14" i="140"/>
  <c r="AZ14" i="140"/>
  <c r="BA14" i="140"/>
  <c r="BB14" i="140"/>
  <c r="BC14" i="140"/>
  <c r="BD14" i="140"/>
  <c r="BE14" i="140"/>
  <c r="BF14" i="140"/>
  <c r="BG14" i="140"/>
  <c r="BH14" i="140"/>
  <c r="BI14" i="140"/>
  <c r="BJ14" i="140"/>
  <c r="BK14" i="140"/>
  <c r="BL14" i="140"/>
  <c r="BM14" i="140"/>
  <c r="A15" i="140"/>
  <c r="B15" i="140"/>
  <c r="C15" i="140"/>
  <c r="D15" i="140"/>
  <c r="E15" i="140"/>
  <c r="F15" i="140"/>
  <c r="G15" i="140"/>
  <c r="H15" i="140"/>
  <c r="I15" i="140"/>
  <c r="J15" i="140"/>
  <c r="K15" i="140"/>
  <c r="L15" i="140"/>
  <c r="M15" i="140"/>
  <c r="N15" i="140"/>
  <c r="O15" i="140"/>
  <c r="P15" i="140"/>
  <c r="Q15" i="140"/>
  <c r="R15" i="140"/>
  <c r="S15" i="140"/>
  <c r="T15" i="140"/>
  <c r="U15" i="140"/>
  <c r="V15" i="140"/>
  <c r="W15" i="140"/>
  <c r="X15" i="140"/>
  <c r="Y15" i="140"/>
  <c r="Z15" i="140"/>
  <c r="AA15" i="140"/>
  <c r="AB15" i="140"/>
  <c r="AC15" i="140"/>
  <c r="AD15" i="140"/>
  <c r="AE15" i="140"/>
  <c r="AF15" i="140"/>
  <c r="AG15" i="140"/>
  <c r="AH15" i="140"/>
  <c r="AI15" i="140"/>
  <c r="AJ15" i="140"/>
  <c r="AK15" i="140"/>
  <c r="AL15" i="140"/>
  <c r="AM15" i="140"/>
  <c r="AN15" i="140"/>
  <c r="AO15" i="140"/>
  <c r="AP15" i="140"/>
  <c r="AQ15" i="140"/>
  <c r="AR15" i="140"/>
  <c r="AS15" i="140"/>
  <c r="AT15" i="140"/>
  <c r="AU15" i="140"/>
  <c r="AV15" i="140"/>
  <c r="AW15" i="140"/>
  <c r="AX15" i="140"/>
  <c r="AY15" i="140"/>
  <c r="AZ15" i="140"/>
  <c r="BA15" i="140"/>
  <c r="BB15" i="140"/>
  <c r="BC15" i="140"/>
  <c r="BD15" i="140"/>
  <c r="BE15" i="140"/>
  <c r="BF15" i="140"/>
  <c r="BG15" i="140"/>
  <c r="BH15" i="140"/>
  <c r="BI15" i="140"/>
  <c r="BJ15" i="140"/>
  <c r="BK15" i="140"/>
  <c r="BL15" i="140"/>
  <c r="BM15" i="140"/>
  <c r="A16" i="140"/>
  <c r="B16" i="140"/>
  <c r="C16" i="140"/>
  <c r="D16" i="140"/>
  <c r="E16" i="140"/>
  <c r="F16" i="140"/>
  <c r="G16" i="140"/>
  <c r="H16" i="140"/>
  <c r="I16" i="140"/>
  <c r="J16" i="140"/>
  <c r="K16" i="140"/>
  <c r="L16" i="140"/>
  <c r="M16" i="140"/>
  <c r="N16" i="140"/>
  <c r="O16" i="140"/>
  <c r="P16" i="140"/>
  <c r="Q16" i="140"/>
  <c r="R16" i="140"/>
  <c r="S16" i="140"/>
  <c r="T16" i="140"/>
  <c r="U16" i="140"/>
  <c r="V16" i="140"/>
  <c r="W16" i="140"/>
  <c r="X16" i="140"/>
  <c r="Y16" i="140"/>
  <c r="Z16" i="140"/>
  <c r="AA16" i="140"/>
  <c r="AB16" i="140"/>
  <c r="AC16" i="140"/>
  <c r="AD16" i="140"/>
  <c r="AE16" i="140"/>
  <c r="AF16" i="140"/>
  <c r="AG16" i="140"/>
  <c r="AH16" i="140"/>
  <c r="AI16" i="140"/>
  <c r="AJ16" i="140"/>
  <c r="AK16" i="140"/>
  <c r="AL16" i="140"/>
  <c r="AM16" i="140"/>
  <c r="AN16" i="140"/>
  <c r="AO16" i="140"/>
  <c r="AP16" i="140"/>
  <c r="AQ16" i="140"/>
  <c r="AR16" i="140"/>
  <c r="AS16" i="140"/>
  <c r="AT16" i="140"/>
  <c r="AU16" i="140"/>
  <c r="AV16" i="140"/>
  <c r="AW16" i="140"/>
  <c r="AX16" i="140"/>
  <c r="AY16" i="140"/>
  <c r="AZ16" i="140"/>
  <c r="BA16" i="140"/>
  <c r="BB16" i="140"/>
  <c r="BC16" i="140"/>
  <c r="BD16" i="140"/>
  <c r="BE16" i="140"/>
  <c r="BF16" i="140"/>
  <c r="BG16" i="140"/>
  <c r="BH16" i="140"/>
  <c r="BI16" i="140"/>
  <c r="BJ16" i="140"/>
  <c r="BK16" i="140"/>
  <c r="BL16" i="140"/>
  <c r="BM16" i="140"/>
  <c r="A17" i="140"/>
  <c r="B17" i="140"/>
  <c r="C17" i="140"/>
  <c r="D17" i="140"/>
  <c r="E17" i="140"/>
  <c r="F17" i="140"/>
  <c r="G17" i="140"/>
  <c r="H17" i="140"/>
  <c r="I17" i="140"/>
  <c r="J17" i="140"/>
  <c r="K17" i="140"/>
  <c r="L17" i="140"/>
  <c r="M17" i="140"/>
  <c r="N17" i="140"/>
  <c r="O17" i="140"/>
  <c r="P17" i="140"/>
  <c r="Q17" i="140"/>
  <c r="R17" i="140"/>
  <c r="S17" i="140"/>
  <c r="T17" i="140"/>
  <c r="U17" i="140"/>
  <c r="V17" i="140"/>
  <c r="W17" i="140"/>
  <c r="X17" i="140"/>
  <c r="Y17" i="140"/>
  <c r="Z17" i="140"/>
  <c r="AA17" i="140"/>
  <c r="AB17" i="140"/>
  <c r="AC17" i="140"/>
  <c r="AD17" i="140"/>
  <c r="AE17" i="140"/>
  <c r="AF17" i="140"/>
  <c r="AG17" i="140"/>
  <c r="AH17" i="140"/>
  <c r="AI17" i="140"/>
  <c r="AJ17" i="140"/>
  <c r="AK17" i="140"/>
  <c r="AL17" i="140"/>
  <c r="AM17" i="140"/>
  <c r="AN17" i="140"/>
  <c r="AO17" i="140"/>
  <c r="AP17" i="140"/>
  <c r="AQ17" i="140"/>
  <c r="AR17" i="140"/>
  <c r="AS17" i="140"/>
  <c r="AT17" i="140"/>
  <c r="AU17" i="140"/>
  <c r="AV17" i="140"/>
  <c r="AW17" i="140"/>
  <c r="AX17" i="140"/>
  <c r="AY17" i="140"/>
  <c r="AZ17" i="140"/>
  <c r="BA17" i="140"/>
  <c r="BB17" i="140"/>
  <c r="BC17" i="140"/>
  <c r="BD17" i="140"/>
  <c r="BE17" i="140"/>
  <c r="BF17" i="140"/>
  <c r="BG17" i="140"/>
  <c r="BH17" i="140"/>
  <c r="BI17" i="140"/>
  <c r="BJ17" i="140"/>
  <c r="BK17" i="140"/>
  <c r="BL17" i="140"/>
  <c r="BM17" i="140"/>
  <c r="A18" i="140"/>
  <c r="B18" i="140"/>
  <c r="C18" i="140"/>
  <c r="D18" i="140"/>
  <c r="E18" i="140"/>
  <c r="F18" i="140"/>
  <c r="G18" i="140"/>
  <c r="H18" i="140"/>
  <c r="I18" i="140"/>
  <c r="J18" i="140"/>
  <c r="K18" i="140"/>
  <c r="L18" i="140"/>
  <c r="M18" i="140"/>
  <c r="N18" i="140"/>
  <c r="O18" i="140"/>
  <c r="P18" i="140"/>
  <c r="Q18" i="140"/>
  <c r="R18" i="140"/>
  <c r="S18" i="140"/>
  <c r="T18" i="140"/>
  <c r="U18" i="140"/>
  <c r="V18" i="140"/>
  <c r="W18" i="140"/>
  <c r="X18" i="140"/>
  <c r="Y18" i="140"/>
  <c r="Z18" i="140"/>
  <c r="AA18" i="140"/>
  <c r="AB18" i="140"/>
  <c r="AC18" i="140"/>
  <c r="AD18" i="140"/>
  <c r="AE18" i="140"/>
  <c r="AF18" i="140"/>
  <c r="AG18" i="140"/>
  <c r="AH18" i="140"/>
  <c r="AI18" i="140"/>
  <c r="AJ18" i="140"/>
  <c r="AK18" i="140"/>
  <c r="AL18" i="140"/>
  <c r="AM18" i="140"/>
  <c r="AN18" i="140"/>
  <c r="AO18" i="140"/>
  <c r="AP18" i="140"/>
  <c r="AQ18" i="140"/>
  <c r="AR18" i="140"/>
  <c r="AS18" i="140"/>
  <c r="AT18" i="140"/>
  <c r="AU18" i="140"/>
  <c r="AV18" i="140"/>
  <c r="AW18" i="140"/>
  <c r="AX18" i="140"/>
  <c r="AY18" i="140"/>
  <c r="AZ18" i="140"/>
  <c r="BA18" i="140"/>
  <c r="BB18" i="140"/>
  <c r="BC18" i="140"/>
  <c r="BD18" i="140"/>
  <c r="BE18" i="140"/>
  <c r="BF18" i="140"/>
  <c r="BG18" i="140"/>
  <c r="BH18" i="140"/>
  <c r="BI18" i="140"/>
  <c r="BJ18" i="140"/>
  <c r="BK18" i="140"/>
  <c r="BL18" i="140"/>
  <c r="BM18" i="140"/>
  <c r="A19" i="140"/>
  <c r="B19" i="140"/>
  <c r="C19" i="140"/>
  <c r="D19" i="140"/>
  <c r="E19" i="140"/>
  <c r="F19" i="140"/>
  <c r="G19" i="140"/>
  <c r="H19" i="140"/>
  <c r="I19" i="140"/>
  <c r="J19" i="140"/>
  <c r="K19" i="140"/>
  <c r="L19" i="140"/>
  <c r="M19" i="140"/>
  <c r="N19" i="140"/>
  <c r="O19" i="140"/>
  <c r="P19" i="140"/>
  <c r="Q19" i="140"/>
  <c r="R19" i="140"/>
  <c r="S19" i="140"/>
  <c r="T19" i="140"/>
  <c r="U19" i="140"/>
  <c r="V19" i="140"/>
  <c r="W19" i="140"/>
  <c r="X19" i="140"/>
  <c r="Y19" i="140"/>
  <c r="Z19" i="140"/>
  <c r="AA19" i="140"/>
  <c r="AB19" i="140"/>
  <c r="AC19" i="140"/>
  <c r="AD19" i="140"/>
  <c r="AE19" i="140"/>
  <c r="AF19" i="140"/>
  <c r="AG19" i="140"/>
  <c r="AH19" i="140"/>
  <c r="AI19" i="140"/>
  <c r="AJ19" i="140"/>
  <c r="AK19" i="140"/>
  <c r="AL19" i="140"/>
  <c r="AM19" i="140"/>
  <c r="AN19" i="140"/>
  <c r="AO19" i="140"/>
  <c r="AP19" i="140"/>
  <c r="AQ19" i="140"/>
  <c r="AR19" i="140"/>
  <c r="AS19" i="140"/>
  <c r="AT19" i="140"/>
  <c r="AU19" i="140"/>
  <c r="AV19" i="140"/>
  <c r="AW19" i="140"/>
  <c r="AX19" i="140"/>
  <c r="AY19" i="140"/>
  <c r="AZ19" i="140"/>
  <c r="BA19" i="140"/>
  <c r="BB19" i="140"/>
  <c r="BC19" i="140"/>
  <c r="BD19" i="140"/>
  <c r="BE19" i="140"/>
  <c r="BF19" i="140"/>
  <c r="BG19" i="140"/>
  <c r="BH19" i="140"/>
  <c r="BI19" i="140"/>
  <c r="BJ19" i="140"/>
  <c r="BK19" i="140"/>
  <c r="BL19" i="140"/>
  <c r="BM19" i="140"/>
  <c r="A20" i="140"/>
  <c r="B20" i="140"/>
  <c r="C20" i="140"/>
  <c r="D20" i="140"/>
  <c r="E20" i="140"/>
  <c r="F20" i="140"/>
  <c r="G20" i="140"/>
  <c r="H20" i="140"/>
  <c r="I20" i="140"/>
  <c r="J20" i="140"/>
  <c r="K20" i="140"/>
  <c r="L20" i="140"/>
  <c r="M20" i="140"/>
  <c r="N20" i="140"/>
  <c r="O20" i="140"/>
  <c r="P20" i="140"/>
  <c r="Q20" i="140"/>
  <c r="R20" i="140"/>
  <c r="S20" i="140"/>
  <c r="T20" i="140"/>
  <c r="U20" i="140"/>
  <c r="V20" i="140"/>
  <c r="W20" i="140"/>
  <c r="X20" i="140"/>
  <c r="Y20" i="140"/>
  <c r="Z20" i="140"/>
  <c r="AA20" i="140"/>
  <c r="AB20" i="140"/>
  <c r="AC20" i="140"/>
  <c r="AD20" i="140"/>
  <c r="AE20" i="140"/>
  <c r="AF20" i="140"/>
  <c r="AG20" i="140"/>
  <c r="AH20" i="140"/>
  <c r="AI20" i="140"/>
  <c r="AJ20" i="140"/>
  <c r="AK20" i="140"/>
  <c r="AL20" i="140"/>
  <c r="AM20" i="140"/>
  <c r="AN20" i="140"/>
  <c r="AO20" i="140"/>
  <c r="AP20" i="140"/>
  <c r="AQ20" i="140"/>
  <c r="AR20" i="140"/>
  <c r="AS20" i="140"/>
  <c r="AT20" i="140"/>
  <c r="AU20" i="140"/>
  <c r="AV20" i="140"/>
  <c r="AW20" i="140"/>
  <c r="AX20" i="140"/>
  <c r="AY20" i="140"/>
  <c r="AZ20" i="140"/>
  <c r="BA20" i="140"/>
  <c r="BB20" i="140"/>
  <c r="BC20" i="140"/>
  <c r="BD20" i="140"/>
  <c r="BE20" i="140"/>
  <c r="BF20" i="140"/>
  <c r="BG20" i="140"/>
  <c r="BH20" i="140"/>
  <c r="BI20" i="140"/>
  <c r="BJ20" i="140"/>
  <c r="BK20" i="140"/>
  <c r="BL20" i="140"/>
  <c r="BM20" i="140"/>
  <c r="A21" i="140"/>
  <c r="B21" i="140"/>
  <c r="C21" i="140"/>
  <c r="D21" i="140"/>
  <c r="E21" i="140"/>
  <c r="F21" i="140"/>
  <c r="G21" i="140"/>
  <c r="H21" i="140"/>
  <c r="I21" i="140"/>
  <c r="J21" i="140"/>
  <c r="K21" i="140"/>
  <c r="L21" i="140"/>
  <c r="M21" i="140"/>
  <c r="N21" i="140"/>
  <c r="O21" i="140"/>
  <c r="P21" i="140"/>
  <c r="Q21" i="140"/>
  <c r="R21" i="140"/>
  <c r="S21" i="140"/>
  <c r="T21" i="140"/>
  <c r="U21" i="140"/>
  <c r="V21" i="140"/>
  <c r="W21" i="140"/>
  <c r="X21" i="140"/>
  <c r="Y21" i="140"/>
  <c r="Z21" i="140"/>
  <c r="AA21" i="140"/>
  <c r="AB21" i="140"/>
  <c r="AC21" i="140"/>
  <c r="AD21" i="140"/>
  <c r="AE21" i="140"/>
  <c r="AF21" i="140"/>
  <c r="AG21" i="140"/>
  <c r="AH21" i="140"/>
  <c r="AI21" i="140"/>
  <c r="AJ21" i="140"/>
  <c r="AK21" i="140"/>
  <c r="AL21" i="140"/>
  <c r="AM21" i="140"/>
  <c r="AN21" i="140"/>
  <c r="AO21" i="140"/>
  <c r="AP21" i="140"/>
  <c r="AQ21" i="140"/>
  <c r="AR21" i="140"/>
  <c r="AS21" i="140"/>
  <c r="AT21" i="140"/>
  <c r="AU21" i="140"/>
  <c r="AV21" i="140"/>
  <c r="AW21" i="140"/>
  <c r="AX21" i="140"/>
  <c r="AY21" i="140"/>
  <c r="AZ21" i="140"/>
  <c r="BA21" i="140"/>
  <c r="BB21" i="140"/>
  <c r="BC21" i="140"/>
  <c r="BD21" i="140"/>
  <c r="BE21" i="140"/>
  <c r="BF21" i="140"/>
  <c r="BG21" i="140"/>
  <c r="BH21" i="140"/>
  <c r="BI21" i="140"/>
  <c r="BJ21" i="140"/>
  <c r="BK21" i="140"/>
  <c r="BL21" i="140"/>
  <c r="BM21" i="140"/>
  <c r="A22" i="140"/>
  <c r="B22" i="140"/>
  <c r="C22" i="140"/>
  <c r="D22" i="140"/>
  <c r="E22" i="140"/>
  <c r="F22" i="140"/>
  <c r="G22" i="140"/>
  <c r="H22" i="140"/>
  <c r="I22" i="140"/>
  <c r="J22" i="140"/>
  <c r="K22" i="140"/>
  <c r="L22" i="140"/>
  <c r="M22" i="140"/>
  <c r="N22" i="140"/>
  <c r="O22" i="140"/>
  <c r="P22" i="140"/>
  <c r="Q22" i="140"/>
  <c r="R22" i="140"/>
  <c r="S22" i="140"/>
  <c r="T22" i="140"/>
  <c r="U22" i="140"/>
  <c r="V22" i="140"/>
  <c r="W22" i="140"/>
  <c r="X22" i="140"/>
  <c r="Y22" i="140"/>
  <c r="Z22" i="140"/>
  <c r="AA22" i="140"/>
  <c r="AB22" i="140"/>
  <c r="AC22" i="140"/>
  <c r="AD22" i="140"/>
  <c r="AE22" i="140"/>
  <c r="AF22" i="140"/>
  <c r="AG22" i="140"/>
  <c r="AH22" i="140"/>
  <c r="AI22" i="140"/>
  <c r="AJ22" i="140"/>
  <c r="AK22" i="140"/>
  <c r="AL22" i="140"/>
  <c r="AM22" i="140"/>
  <c r="AN22" i="140"/>
  <c r="AO22" i="140"/>
  <c r="AP22" i="140"/>
  <c r="AQ22" i="140"/>
  <c r="AR22" i="140"/>
  <c r="AS22" i="140"/>
  <c r="AT22" i="140"/>
  <c r="AU22" i="140"/>
  <c r="AV22" i="140"/>
  <c r="AW22" i="140"/>
  <c r="AX22" i="140"/>
  <c r="AY22" i="140"/>
  <c r="AZ22" i="140"/>
  <c r="BA22" i="140"/>
  <c r="BB22" i="140"/>
  <c r="BC22" i="140"/>
  <c r="BD22" i="140"/>
  <c r="BE22" i="140"/>
  <c r="BF22" i="140"/>
  <c r="BG22" i="140"/>
  <c r="BH22" i="140"/>
  <c r="BI22" i="140"/>
  <c r="BJ22" i="140"/>
  <c r="BK22" i="140"/>
  <c r="BL22" i="140"/>
  <c r="BM22" i="140"/>
  <c r="A23" i="140"/>
  <c r="B23" i="140"/>
  <c r="C23" i="140"/>
  <c r="D23" i="140"/>
  <c r="E23" i="140"/>
  <c r="F23" i="140"/>
  <c r="G23" i="140"/>
  <c r="H23" i="140"/>
  <c r="I23" i="140"/>
  <c r="J23" i="140"/>
  <c r="K23" i="140"/>
  <c r="L23" i="140"/>
  <c r="M23" i="140"/>
  <c r="N23" i="140"/>
  <c r="O23" i="140"/>
  <c r="P23" i="140"/>
  <c r="Q23" i="140"/>
  <c r="R23" i="140"/>
  <c r="S23" i="140"/>
  <c r="T23" i="140"/>
  <c r="U23" i="140"/>
  <c r="V23" i="140"/>
  <c r="W23" i="140"/>
  <c r="X23" i="140"/>
  <c r="Y23" i="140"/>
  <c r="Z23" i="140"/>
  <c r="AA23" i="140"/>
  <c r="AB23" i="140"/>
  <c r="AC23" i="140"/>
  <c r="AD23" i="140"/>
  <c r="AE23" i="140"/>
  <c r="AF23" i="140"/>
  <c r="AG23" i="140"/>
  <c r="AH23" i="140"/>
  <c r="AI23" i="140"/>
  <c r="AJ23" i="140"/>
  <c r="AK23" i="140"/>
  <c r="AL23" i="140"/>
  <c r="AM23" i="140"/>
  <c r="AN23" i="140"/>
  <c r="AO23" i="140"/>
  <c r="AP23" i="140"/>
  <c r="AQ23" i="140"/>
  <c r="AR23" i="140"/>
  <c r="AS23" i="140"/>
  <c r="AT23" i="140"/>
  <c r="AU23" i="140"/>
  <c r="AV23" i="140"/>
  <c r="AW23" i="140"/>
  <c r="AX23" i="140"/>
  <c r="AY23" i="140"/>
  <c r="AZ23" i="140"/>
  <c r="BA23" i="140"/>
  <c r="BB23" i="140"/>
  <c r="BC23" i="140"/>
  <c r="BD23" i="140"/>
  <c r="BE23" i="140"/>
  <c r="BF23" i="140"/>
  <c r="BG23" i="140"/>
  <c r="BH23" i="140"/>
  <c r="BI23" i="140"/>
  <c r="BJ23" i="140"/>
  <c r="BK23" i="140"/>
  <c r="BL23" i="140"/>
  <c r="BM23" i="140"/>
  <c r="A24" i="140"/>
  <c r="B24" i="140"/>
  <c r="C24" i="140"/>
  <c r="D24" i="140"/>
  <c r="E24" i="140"/>
  <c r="F24" i="140"/>
  <c r="G24" i="140"/>
  <c r="H24" i="140"/>
  <c r="I24" i="140"/>
  <c r="J24" i="140"/>
  <c r="K24" i="140"/>
  <c r="L24" i="140"/>
  <c r="M24" i="140"/>
  <c r="N24" i="140"/>
  <c r="O24" i="140"/>
  <c r="P24" i="140"/>
  <c r="Q24" i="140"/>
  <c r="R24" i="140"/>
  <c r="S24" i="140"/>
  <c r="T24" i="140"/>
  <c r="U24" i="140"/>
  <c r="V24" i="140"/>
  <c r="W24" i="140"/>
  <c r="X24" i="140"/>
  <c r="Y24" i="140"/>
  <c r="Z24" i="140"/>
  <c r="AA24" i="140"/>
  <c r="AB24" i="140"/>
  <c r="AC24" i="140"/>
  <c r="AD24" i="140"/>
  <c r="AE24" i="140"/>
  <c r="AF24" i="140"/>
  <c r="AG24" i="140"/>
  <c r="AH24" i="140"/>
  <c r="AI24" i="140"/>
  <c r="AJ24" i="140"/>
  <c r="AK24" i="140"/>
  <c r="AL24" i="140"/>
  <c r="AM24" i="140"/>
  <c r="AN24" i="140"/>
  <c r="AO24" i="140"/>
  <c r="AP24" i="140"/>
  <c r="AQ24" i="140"/>
  <c r="AR24" i="140"/>
  <c r="AS24" i="140"/>
  <c r="AT24" i="140"/>
  <c r="AU24" i="140"/>
  <c r="AV24" i="140"/>
  <c r="AW24" i="140"/>
  <c r="AX24" i="140"/>
  <c r="AY24" i="140"/>
  <c r="AZ24" i="140"/>
  <c r="BA24" i="140"/>
  <c r="BB24" i="140"/>
  <c r="BC24" i="140"/>
  <c r="BD24" i="140"/>
  <c r="BE24" i="140"/>
  <c r="BF24" i="140"/>
  <c r="BG24" i="140"/>
  <c r="BH24" i="140"/>
  <c r="BI24" i="140"/>
  <c r="BJ24" i="140"/>
  <c r="BK24" i="140"/>
  <c r="BL24" i="140"/>
  <c r="BM24" i="140"/>
  <c r="A25" i="140"/>
  <c r="B25" i="140"/>
  <c r="C25" i="140"/>
  <c r="D25" i="140"/>
  <c r="E25" i="140"/>
  <c r="F25" i="140"/>
  <c r="G25" i="140"/>
  <c r="H25" i="140"/>
  <c r="I25" i="140"/>
  <c r="J25" i="140"/>
  <c r="K25" i="140"/>
  <c r="L25" i="140"/>
  <c r="M25" i="140"/>
  <c r="N25" i="140"/>
  <c r="O25" i="140"/>
  <c r="P25" i="140"/>
  <c r="Q25" i="140"/>
  <c r="R25" i="140"/>
  <c r="S25" i="140"/>
  <c r="T25" i="140"/>
  <c r="U25" i="140"/>
  <c r="V25" i="140"/>
  <c r="W25" i="140"/>
  <c r="X25" i="140"/>
  <c r="Y25" i="140"/>
  <c r="Z25" i="140"/>
  <c r="AA25" i="140"/>
  <c r="AB25" i="140"/>
  <c r="AC25" i="140"/>
  <c r="AD25" i="140"/>
  <c r="AE25" i="140"/>
  <c r="AF25" i="140"/>
  <c r="AG25" i="140"/>
  <c r="AH25" i="140"/>
  <c r="AI25" i="140"/>
  <c r="AJ25" i="140"/>
  <c r="AK25" i="140"/>
  <c r="AL25" i="140"/>
  <c r="AM25" i="140"/>
  <c r="AN25" i="140"/>
  <c r="AO25" i="140"/>
  <c r="AP25" i="140"/>
  <c r="AQ25" i="140"/>
  <c r="AR25" i="140"/>
  <c r="AS25" i="140"/>
  <c r="AT25" i="140"/>
  <c r="AU25" i="140"/>
  <c r="AV25" i="140"/>
  <c r="AW25" i="140"/>
  <c r="AX25" i="140"/>
  <c r="AY25" i="140"/>
  <c r="AZ25" i="140"/>
  <c r="BA25" i="140"/>
  <c r="BB25" i="140"/>
  <c r="BC25" i="140"/>
  <c r="BD25" i="140"/>
  <c r="BE25" i="140"/>
  <c r="BF25" i="140"/>
  <c r="BG25" i="140"/>
  <c r="BH25" i="140"/>
  <c r="BI25" i="140"/>
  <c r="BJ25" i="140"/>
  <c r="BK25" i="140"/>
  <c r="BL25" i="140"/>
  <c r="BM25" i="140"/>
  <c r="A26" i="140"/>
  <c r="B26" i="140"/>
  <c r="C26" i="140"/>
  <c r="D26" i="140"/>
  <c r="E26" i="140"/>
  <c r="F26" i="140"/>
  <c r="G26" i="140"/>
  <c r="H26" i="140"/>
  <c r="I26" i="140"/>
  <c r="J26" i="140"/>
  <c r="K26" i="140"/>
  <c r="L26" i="140"/>
  <c r="M26" i="140"/>
  <c r="N26" i="140"/>
  <c r="O26" i="140"/>
  <c r="P26" i="140"/>
  <c r="Q26" i="140"/>
  <c r="R26" i="140"/>
  <c r="S26" i="140"/>
  <c r="T26" i="140"/>
  <c r="U26" i="140"/>
  <c r="V26" i="140"/>
  <c r="W26" i="140"/>
  <c r="X26" i="140"/>
  <c r="Y26" i="140"/>
  <c r="Z26" i="140"/>
  <c r="AA26" i="140"/>
  <c r="AB26" i="140"/>
  <c r="AC26" i="140"/>
  <c r="AD26" i="140"/>
  <c r="AE26" i="140"/>
  <c r="AF26" i="140"/>
  <c r="AG26" i="140"/>
  <c r="AH26" i="140"/>
  <c r="AI26" i="140"/>
  <c r="AJ26" i="140"/>
  <c r="AK26" i="140"/>
  <c r="AL26" i="140"/>
  <c r="AM26" i="140"/>
  <c r="AN26" i="140"/>
  <c r="AO26" i="140"/>
  <c r="AP26" i="140"/>
  <c r="AQ26" i="140"/>
  <c r="AR26" i="140"/>
  <c r="AS26" i="140"/>
  <c r="AT26" i="140"/>
  <c r="AU26" i="140"/>
  <c r="AV26" i="140"/>
  <c r="AW26" i="140"/>
  <c r="AX26" i="140"/>
  <c r="AY26" i="140"/>
  <c r="AZ26" i="140"/>
  <c r="BA26" i="140"/>
  <c r="BB26" i="140"/>
  <c r="BC26" i="140"/>
  <c r="BD26" i="140"/>
  <c r="BE26" i="140"/>
  <c r="BF26" i="140"/>
  <c r="BG26" i="140"/>
  <c r="BH26" i="140"/>
  <c r="BI26" i="140"/>
  <c r="BJ26" i="140"/>
  <c r="BK26" i="140"/>
  <c r="BL26" i="140"/>
  <c r="BM26" i="140"/>
  <c r="A27" i="140"/>
  <c r="B27" i="140"/>
  <c r="C27" i="140"/>
  <c r="D27" i="140"/>
  <c r="E27" i="140"/>
  <c r="F27" i="140"/>
  <c r="G27" i="140"/>
  <c r="H27" i="140"/>
  <c r="I27" i="140"/>
  <c r="J27" i="140"/>
  <c r="K27" i="140"/>
  <c r="L27" i="140"/>
  <c r="M27" i="140"/>
  <c r="N27" i="140"/>
  <c r="O27" i="140"/>
  <c r="P27" i="140"/>
  <c r="Q27" i="140"/>
  <c r="R27" i="140"/>
  <c r="S27" i="140"/>
  <c r="T27" i="140"/>
  <c r="U27" i="140"/>
  <c r="V27" i="140"/>
  <c r="W27" i="140"/>
  <c r="X27" i="140"/>
  <c r="Y27" i="140"/>
  <c r="Z27" i="140"/>
  <c r="AA27" i="140"/>
  <c r="AB27" i="140"/>
  <c r="AC27" i="140"/>
  <c r="AD27" i="140"/>
  <c r="AE27" i="140"/>
  <c r="AF27" i="140"/>
  <c r="AG27" i="140"/>
  <c r="AH27" i="140"/>
  <c r="AI27" i="140"/>
  <c r="AJ27" i="140"/>
  <c r="AK27" i="140"/>
  <c r="AL27" i="140"/>
  <c r="AM27" i="140"/>
  <c r="AN27" i="140"/>
  <c r="AO27" i="140"/>
  <c r="AP27" i="140"/>
  <c r="AQ27" i="140"/>
  <c r="AR27" i="140"/>
  <c r="AS27" i="140"/>
  <c r="AT27" i="140"/>
  <c r="AU27" i="140"/>
  <c r="AV27" i="140"/>
  <c r="AW27" i="140"/>
  <c r="AX27" i="140"/>
  <c r="AY27" i="140"/>
  <c r="AZ27" i="140"/>
  <c r="BA27" i="140"/>
  <c r="BB27" i="140"/>
  <c r="BC27" i="140"/>
  <c r="BD27" i="140"/>
  <c r="BE27" i="140"/>
  <c r="BF27" i="140"/>
  <c r="BG27" i="140"/>
  <c r="BH27" i="140"/>
  <c r="BI27" i="140"/>
  <c r="BJ27" i="140"/>
  <c r="BK27" i="140"/>
  <c r="BL27" i="140"/>
  <c r="BM27" i="140"/>
  <c r="A28" i="140"/>
  <c r="B28" i="140"/>
  <c r="C28" i="140"/>
  <c r="D28" i="140"/>
  <c r="E28" i="140"/>
  <c r="F28" i="140"/>
  <c r="G28" i="140"/>
  <c r="H28" i="140"/>
  <c r="I28" i="140"/>
  <c r="J28" i="140"/>
  <c r="K28" i="140"/>
  <c r="L28" i="140"/>
  <c r="M28" i="140"/>
  <c r="N28" i="140"/>
  <c r="O28" i="140"/>
  <c r="P28" i="140"/>
  <c r="Q28" i="140"/>
  <c r="R28" i="140"/>
  <c r="S28" i="140"/>
  <c r="T28" i="140"/>
  <c r="U28" i="140"/>
  <c r="V28" i="140"/>
  <c r="W28" i="140"/>
  <c r="X28" i="140"/>
  <c r="Y28" i="140"/>
  <c r="Z28" i="140"/>
  <c r="AA28" i="140"/>
  <c r="AB28" i="140"/>
  <c r="AC28" i="140"/>
  <c r="AD28" i="140"/>
  <c r="AE28" i="140"/>
  <c r="AF28" i="140"/>
  <c r="AG28" i="140"/>
  <c r="AH28" i="140"/>
  <c r="AI28" i="140"/>
  <c r="AJ28" i="140"/>
  <c r="AK28" i="140"/>
  <c r="AL28" i="140"/>
  <c r="AM28" i="140"/>
  <c r="AN28" i="140"/>
  <c r="AO28" i="140"/>
  <c r="AP28" i="140"/>
  <c r="AQ28" i="140"/>
  <c r="AR28" i="140"/>
  <c r="AS28" i="140"/>
  <c r="AT28" i="140"/>
  <c r="AU28" i="140"/>
  <c r="AV28" i="140"/>
  <c r="AW28" i="140"/>
  <c r="AX28" i="140"/>
  <c r="AY28" i="140"/>
  <c r="AZ28" i="140"/>
  <c r="BA28" i="140"/>
  <c r="BB28" i="140"/>
  <c r="BC28" i="140"/>
  <c r="BD28" i="140"/>
  <c r="BE28" i="140"/>
  <c r="BF28" i="140"/>
  <c r="BG28" i="140"/>
  <c r="BH28" i="140"/>
  <c r="BI28" i="140"/>
  <c r="BJ28" i="140"/>
  <c r="BK28" i="140"/>
  <c r="BL28" i="140"/>
  <c r="BM28" i="140"/>
  <c r="A29" i="140"/>
  <c r="B29" i="140"/>
  <c r="C29" i="140"/>
  <c r="D29" i="140"/>
  <c r="E29" i="140"/>
  <c r="F29" i="140"/>
  <c r="G29" i="140"/>
  <c r="H29" i="140"/>
  <c r="I29" i="140"/>
  <c r="J29" i="140"/>
  <c r="K29" i="140"/>
  <c r="L29" i="140"/>
  <c r="M29" i="140"/>
  <c r="N29" i="140"/>
  <c r="O29" i="140"/>
  <c r="P29" i="140"/>
  <c r="Q29" i="140"/>
  <c r="R29" i="140"/>
  <c r="S29" i="140"/>
  <c r="T29" i="140"/>
  <c r="U29" i="140"/>
  <c r="V29" i="140"/>
  <c r="W29" i="140"/>
  <c r="X29" i="140"/>
  <c r="Y29" i="140"/>
  <c r="Z29" i="140"/>
  <c r="AA29" i="140"/>
  <c r="AB29" i="140"/>
  <c r="AC29" i="140"/>
  <c r="AD29" i="140"/>
  <c r="AE29" i="140"/>
  <c r="AF29" i="140"/>
  <c r="AG29" i="140"/>
  <c r="AH29" i="140"/>
  <c r="AI29" i="140"/>
  <c r="AJ29" i="140"/>
  <c r="AK29" i="140"/>
  <c r="AL29" i="140"/>
  <c r="AM29" i="140"/>
  <c r="AN29" i="140"/>
  <c r="AO29" i="140"/>
  <c r="AP29" i="140"/>
  <c r="AQ29" i="140"/>
  <c r="AR29" i="140"/>
  <c r="AS29" i="140"/>
  <c r="AT29" i="140"/>
  <c r="AU29" i="140"/>
  <c r="AV29" i="140"/>
  <c r="AW29" i="140"/>
  <c r="AX29" i="140"/>
  <c r="AY29" i="140"/>
  <c r="AZ29" i="140"/>
  <c r="BA29" i="140"/>
  <c r="BB29" i="140"/>
  <c r="BC29" i="140"/>
  <c r="BD29" i="140"/>
  <c r="BE29" i="140"/>
  <c r="BF29" i="140"/>
  <c r="BG29" i="140"/>
  <c r="BH29" i="140"/>
  <c r="BI29" i="140"/>
  <c r="BJ29" i="140"/>
  <c r="BK29" i="140"/>
  <c r="BL29" i="140"/>
  <c r="BM29" i="140"/>
  <c r="A30" i="140"/>
  <c r="B30" i="140"/>
  <c r="C30" i="140"/>
  <c r="D30" i="140"/>
  <c r="E30" i="140"/>
  <c r="F30" i="140"/>
  <c r="G30" i="140"/>
  <c r="H30" i="140"/>
  <c r="I30" i="140"/>
  <c r="J30" i="140"/>
  <c r="K30" i="140"/>
  <c r="L30" i="140"/>
  <c r="M30" i="140"/>
  <c r="N30" i="140"/>
  <c r="O30" i="140"/>
  <c r="P30" i="140"/>
  <c r="Q30" i="140"/>
  <c r="R30" i="140"/>
  <c r="S30" i="140"/>
  <c r="T30" i="140"/>
  <c r="U30" i="140"/>
  <c r="V30" i="140"/>
  <c r="W30" i="140"/>
  <c r="X30" i="140"/>
  <c r="Y30" i="140"/>
  <c r="Z30" i="140"/>
  <c r="AA30" i="140"/>
  <c r="AB30" i="140"/>
  <c r="AC30" i="140"/>
  <c r="AD30" i="140"/>
  <c r="AE30" i="140"/>
  <c r="AF30" i="140"/>
  <c r="AG30" i="140"/>
  <c r="AH30" i="140"/>
  <c r="AI30" i="140"/>
  <c r="AJ30" i="140"/>
  <c r="AK30" i="140"/>
  <c r="AL30" i="140"/>
  <c r="AM30" i="140"/>
  <c r="AN30" i="140"/>
  <c r="AO30" i="140"/>
  <c r="AP30" i="140"/>
  <c r="AQ30" i="140"/>
  <c r="AR30" i="140"/>
  <c r="AS30" i="140"/>
  <c r="AT30" i="140"/>
  <c r="AU30" i="140"/>
  <c r="AV30" i="140"/>
  <c r="AW30" i="140"/>
  <c r="AX30" i="140"/>
  <c r="AY30" i="140"/>
  <c r="AZ30" i="140"/>
  <c r="BA30" i="140"/>
  <c r="BB30" i="140"/>
  <c r="BC30" i="140"/>
  <c r="BD30" i="140"/>
  <c r="BE30" i="140"/>
  <c r="BF30" i="140"/>
  <c r="BG30" i="140"/>
  <c r="BH30" i="140"/>
  <c r="BI30" i="140"/>
  <c r="BJ30" i="140"/>
  <c r="BK30" i="140"/>
  <c r="BL30" i="140"/>
  <c r="BM30" i="140"/>
  <c r="A31" i="140"/>
  <c r="B31" i="140"/>
  <c r="C31" i="140"/>
  <c r="D31" i="140"/>
  <c r="E31" i="140"/>
  <c r="F31" i="140"/>
  <c r="G31" i="140"/>
  <c r="H31" i="140"/>
  <c r="I31" i="140"/>
  <c r="J31" i="140"/>
  <c r="K31" i="140"/>
  <c r="L31" i="140"/>
  <c r="M31" i="140"/>
  <c r="N31" i="140"/>
  <c r="O31" i="140"/>
  <c r="P31" i="140"/>
  <c r="Q31" i="140"/>
  <c r="R31" i="140"/>
  <c r="S31" i="140"/>
  <c r="T31" i="140"/>
  <c r="U31" i="140"/>
  <c r="V31" i="140"/>
  <c r="W31" i="140"/>
  <c r="X31" i="140"/>
  <c r="Y31" i="140"/>
  <c r="Z31" i="140"/>
  <c r="AA31" i="140"/>
  <c r="AB31" i="140"/>
  <c r="AC31" i="140"/>
  <c r="AD31" i="140"/>
  <c r="AE31" i="140"/>
  <c r="AF31" i="140"/>
  <c r="AG31" i="140"/>
  <c r="AH31" i="140"/>
  <c r="AI31" i="140"/>
  <c r="AJ31" i="140"/>
  <c r="AK31" i="140"/>
  <c r="AL31" i="140"/>
  <c r="AM31" i="140"/>
  <c r="AN31" i="140"/>
  <c r="AO31" i="140"/>
  <c r="AP31" i="140"/>
  <c r="AQ31" i="140"/>
  <c r="AR31" i="140"/>
  <c r="AS31" i="140"/>
  <c r="AT31" i="140"/>
  <c r="AU31" i="140"/>
  <c r="AV31" i="140"/>
  <c r="AW31" i="140"/>
  <c r="AX31" i="140"/>
  <c r="AY31" i="140"/>
  <c r="AZ31" i="140"/>
  <c r="BA31" i="140"/>
  <c r="BB31" i="140"/>
  <c r="BC31" i="140"/>
  <c r="BD31" i="140"/>
  <c r="BE31" i="140"/>
  <c r="BF31" i="140"/>
  <c r="BG31" i="140"/>
  <c r="BH31" i="140"/>
  <c r="BI31" i="140"/>
  <c r="BJ31" i="140"/>
  <c r="BK31" i="140"/>
  <c r="BL31" i="140"/>
  <c r="BM31" i="140"/>
  <c r="A32" i="140"/>
  <c r="B32" i="140"/>
  <c r="C32" i="140"/>
  <c r="D32" i="140"/>
  <c r="E32" i="140"/>
  <c r="F32" i="140"/>
  <c r="G32" i="140"/>
  <c r="H32" i="140"/>
  <c r="I32" i="140"/>
  <c r="J32" i="140"/>
  <c r="K32" i="140"/>
  <c r="L32" i="140"/>
  <c r="M32" i="140"/>
  <c r="N32" i="140"/>
  <c r="O32" i="140"/>
  <c r="P32" i="140"/>
  <c r="Q32" i="140"/>
  <c r="R32" i="140"/>
  <c r="S32" i="140"/>
  <c r="T32" i="140"/>
  <c r="U32" i="140"/>
  <c r="V32" i="140"/>
  <c r="W32" i="140"/>
  <c r="X32" i="140"/>
  <c r="Y32" i="140"/>
  <c r="Z32" i="140"/>
  <c r="AA32" i="140"/>
  <c r="AB32" i="140"/>
  <c r="AC32" i="140"/>
  <c r="AD32" i="140"/>
  <c r="AE32" i="140"/>
  <c r="AF32" i="140"/>
  <c r="AG32" i="140"/>
  <c r="AH32" i="140"/>
  <c r="AI32" i="140"/>
  <c r="AJ32" i="140"/>
  <c r="AK32" i="140"/>
  <c r="AL32" i="140"/>
  <c r="AM32" i="140"/>
  <c r="AN32" i="140"/>
  <c r="AO32" i="140"/>
  <c r="AP32" i="140"/>
  <c r="AQ32" i="140"/>
  <c r="AR32" i="140"/>
  <c r="AS32" i="140"/>
  <c r="AT32" i="140"/>
  <c r="AU32" i="140"/>
  <c r="AV32" i="140"/>
  <c r="AW32" i="140"/>
  <c r="AX32" i="140"/>
  <c r="AY32" i="140"/>
  <c r="AZ32" i="140"/>
  <c r="BA32" i="140"/>
  <c r="BB32" i="140"/>
  <c r="BC32" i="140"/>
  <c r="BD32" i="140"/>
  <c r="BE32" i="140"/>
  <c r="BF32" i="140"/>
  <c r="BG32" i="140"/>
  <c r="BH32" i="140"/>
  <c r="BI32" i="140"/>
  <c r="BJ32" i="140"/>
  <c r="BK32" i="140"/>
  <c r="BL32" i="140"/>
  <c r="BM32" i="140"/>
  <c r="A33" i="140"/>
  <c r="B33" i="140"/>
  <c r="C33" i="140"/>
  <c r="D33" i="140"/>
  <c r="E33" i="140"/>
  <c r="F33" i="140"/>
  <c r="G33" i="140"/>
  <c r="H33" i="140"/>
  <c r="I33" i="140"/>
  <c r="J33" i="140"/>
  <c r="K33" i="140"/>
  <c r="L33" i="140"/>
  <c r="M33" i="140"/>
  <c r="N33" i="140"/>
  <c r="O33" i="140"/>
  <c r="P33" i="140"/>
  <c r="Q33" i="140"/>
  <c r="R33" i="140"/>
  <c r="S33" i="140"/>
  <c r="T33" i="140"/>
  <c r="U33" i="140"/>
  <c r="V33" i="140"/>
  <c r="W33" i="140"/>
  <c r="X33" i="140"/>
  <c r="Y33" i="140"/>
  <c r="Z33" i="140"/>
  <c r="AA33" i="140"/>
  <c r="AB33" i="140"/>
  <c r="AC33" i="140"/>
  <c r="AD33" i="140"/>
  <c r="AE33" i="140"/>
  <c r="AF33" i="140"/>
  <c r="AG33" i="140"/>
  <c r="AH33" i="140"/>
  <c r="AI33" i="140"/>
  <c r="AJ33" i="140"/>
  <c r="AK33" i="140"/>
  <c r="AL33" i="140"/>
  <c r="AM33" i="140"/>
  <c r="AN33" i="140"/>
  <c r="AO33" i="140"/>
  <c r="AP33" i="140"/>
  <c r="AQ33" i="140"/>
  <c r="AR33" i="140"/>
  <c r="AS33" i="140"/>
  <c r="AT33" i="140"/>
  <c r="AU33" i="140"/>
  <c r="AV33" i="140"/>
  <c r="AW33" i="140"/>
  <c r="AX33" i="140"/>
  <c r="AY33" i="140"/>
  <c r="AZ33" i="140"/>
  <c r="BA33" i="140"/>
  <c r="BB33" i="140"/>
  <c r="BC33" i="140"/>
  <c r="BD33" i="140"/>
  <c r="BE33" i="140"/>
  <c r="BF33" i="140"/>
  <c r="BG33" i="140"/>
  <c r="BH33" i="140"/>
  <c r="BI33" i="140"/>
  <c r="BJ33" i="140"/>
  <c r="BK33" i="140"/>
  <c r="BL33" i="140"/>
  <c r="BM33" i="140"/>
  <c r="A34" i="140"/>
  <c r="B34" i="140"/>
  <c r="C34" i="140"/>
  <c r="D34" i="140"/>
  <c r="E34" i="140"/>
  <c r="F34" i="140"/>
  <c r="G34" i="140"/>
  <c r="H34" i="140"/>
  <c r="I34" i="140"/>
  <c r="J34" i="140"/>
  <c r="K34" i="140"/>
  <c r="L34" i="140"/>
  <c r="M34" i="140"/>
  <c r="N34" i="140"/>
  <c r="O34" i="140"/>
  <c r="P34" i="140"/>
  <c r="Q34" i="140"/>
  <c r="R34" i="140"/>
  <c r="S34" i="140"/>
  <c r="T34" i="140"/>
  <c r="U34" i="140"/>
  <c r="V34" i="140"/>
  <c r="W34" i="140"/>
  <c r="X34" i="140"/>
  <c r="Y34" i="140"/>
  <c r="Z34" i="140"/>
  <c r="AA34" i="140"/>
  <c r="AB34" i="140"/>
  <c r="AC34" i="140"/>
  <c r="AD34" i="140"/>
  <c r="AE34" i="140"/>
  <c r="AF34" i="140"/>
  <c r="AG34" i="140"/>
  <c r="AH34" i="140"/>
  <c r="AI34" i="140"/>
  <c r="AJ34" i="140"/>
  <c r="AK34" i="140"/>
  <c r="AL34" i="140"/>
  <c r="AM34" i="140"/>
  <c r="AN34" i="140"/>
  <c r="AO34" i="140"/>
  <c r="AP34" i="140"/>
  <c r="AQ34" i="140"/>
  <c r="AR34" i="140"/>
  <c r="AS34" i="140"/>
  <c r="AT34" i="140"/>
  <c r="AU34" i="140"/>
  <c r="AV34" i="140"/>
  <c r="AW34" i="140"/>
  <c r="AX34" i="140"/>
  <c r="AY34" i="140"/>
  <c r="AZ34" i="140"/>
  <c r="BA34" i="140"/>
  <c r="BB34" i="140"/>
  <c r="BC34" i="140"/>
  <c r="BD34" i="140"/>
  <c r="BE34" i="140"/>
  <c r="BF34" i="140"/>
  <c r="BG34" i="140"/>
  <c r="BH34" i="140"/>
  <c r="BI34" i="140"/>
  <c r="BJ34" i="140"/>
  <c r="BK34" i="140"/>
  <c r="BL34" i="140"/>
  <c r="BM34" i="140"/>
  <c r="A35" i="140"/>
  <c r="B35" i="140"/>
  <c r="C35" i="140"/>
  <c r="D35" i="140"/>
  <c r="E35" i="140"/>
  <c r="F35" i="140"/>
  <c r="G35" i="140"/>
  <c r="H35" i="140"/>
  <c r="I35" i="140"/>
  <c r="J35" i="140"/>
  <c r="K35" i="140"/>
  <c r="L35" i="140"/>
  <c r="M35" i="140"/>
  <c r="N35" i="140"/>
  <c r="O35" i="140"/>
  <c r="P35" i="140"/>
  <c r="Q35" i="140"/>
  <c r="R35" i="140"/>
  <c r="S35" i="140"/>
  <c r="T35" i="140"/>
  <c r="U35" i="140"/>
  <c r="V35" i="140"/>
  <c r="W35" i="140"/>
  <c r="X35" i="140"/>
  <c r="Y35" i="140"/>
  <c r="Z35" i="140"/>
  <c r="AA35" i="140"/>
  <c r="AB35" i="140"/>
  <c r="AC35" i="140"/>
  <c r="AD35" i="140"/>
  <c r="AE35" i="140"/>
  <c r="AF35" i="140"/>
  <c r="AG35" i="140"/>
  <c r="AH35" i="140"/>
  <c r="AI35" i="140"/>
  <c r="AJ35" i="140"/>
  <c r="AK35" i="140"/>
  <c r="AL35" i="140"/>
  <c r="AM35" i="140"/>
  <c r="AN35" i="140"/>
  <c r="AO35" i="140"/>
  <c r="AP35" i="140"/>
  <c r="AQ35" i="140"/>
  <c r="AR35" i="140"/>
  <c r="AS35" i="140"/>
  <c r="AT35" i="140"/>
  <c r="AU35" i="140"/>
  <c r="AV35" i="140"/>
  <c r="AW35" i="140"/>
  <c r="AX35" i="140"/>
  <c r="AY35" i="140"/>
  <c r="AZ35" i="140"/>
  <c r="BA35" i="140"/>
  <c r="BB35" i="140"/>
  <c r="BC35" i="140"/>
  <c r="BD35" i="140"/>
  <c r="BE35" i="140"/>
  <c r="BF35" i="140"/>
  <c r="BG35" i="140"/>
  <c r="BH35" i="140"/>
  <c r="BI35" i="140"/>
  <c r="BJ35" i="140"/>
  <c r="BK35" i="140"/>
  <c r="BL35" i="140"/>
  <c r="BM35" i="140"/>
  <c r="A36" i="140"/>
  <c r="B36" i="140"/>
  <c r="C36" i="140"/>
  <c r="D36" i="140"/>
  <c r="E36" i="140"/>
  <c r="F36" i="140"/>
  <c r="G36" i="140"/>
  <c r="H36" i="140"/>
  <c r="I36" i="140"/>
  <c r="J36" i="140"/>
  <c r="K36" i="140"/>
  <c r="L36" i="140"/>
  <c r="M36" i="140"/>
  <c r="N36" i="140"/>
  <c r="O36" i="140"/>
  <c r="P36" i="140"/>
  <c r="Q36" i="140"/>
  <c r="R36" i="140"/>
  <c r="S36" i="140"/>
  <c r="T36" i="140"/>
  <c r="U36" i="140"/>
  <c r="V36" i="140"/>
  <c r="W36" i="140"/>
  <c r="X36" i="140"/>
  <c r="Y36" i="140"/>
  <c r="Z36" i="140"/>
  <c r="AA36" i="140"/>
  <c r="AB36" i="140"/>
  <c r="AC36" i="140"/>
  <c r="AD36" i="140"/>
  <c r="AE36" i="140"/>
  <c r="AF36" i="140"/>
  <c r="AG36" i="140"/>
  <c r="AH36" i="140"/>
  <c r="AI36" i="140"/>
  <c r="AJ36" i="140"/>
  <c r="AK36" i="140"/>
  <c r="AL36" i="140"/>
  <c r="AM36" i="140"/>
  <c r="AN36" i="140"/>
  <c r="AO36" i="140"/>
  <c r="AP36" i="140"/>
  <c r="AQ36" i="140"/>
  <c r="AR36" i="140"/>
  <c r="AS36" i="140"/>
  <c r="AT36" i="140"/>
  <c r="AU36" i="140"/>
  <c r="AV36" i="140"/>
  <c r="AW36" i="140"/>
  <c r="AX36" i="140"/>
  <c r="AY36" i="140"/>
  <c r="AZ36" i="140"/>
  <c r="BA36" i="140"/>
  <c r="BB36" i="140"/>
  <c r="BC36" i="140"/>
  <c r="BD36" i="140"/>
  <c r="BE36" i="140"/>
  <c r="BF36" i="140"/>
  <c r="BG36" i="140"/>
  <c r="BH36" i="140"/>
  <c r="BI36" i="140"/>
  <c r="BJ36" i="140"/>
  <c r="BK36" i="140"/>
  <c r="BL36" i="140"/>
  <c r="BM36" i="140"/>
  <c r="A37" i="140"/>
  <c r="B37" i="140"/>
  <c r="C37" i="140"/>
  <c r="D37" i="140"/>
  <c r="E37" i="140"/>
  <c r="F37" i="140"/>
  <c r="G37" i="140"/>
  <c r="H37" i="140"/>
  <c r="I37" i="140"/>
  <c r="J37" i="140"/>
  <c r="K37" i="140"/>
  <c r="L37" i="140"/>
  <c r="M37" i="140"/>
  <c r="N37" i="140"/>
  <c r="O37" i="140"/>
  <c r="P37" i="140"/>
  <c r="Q37" i="140"/>
  <c r="R37" i="140"/>
  <c r="S37" i="140"/>
  <c r="T37" i="140"/>
  <c r="U37" i="140"/>
  <c r="V37" i="140"/>
  <c r="W37" i="140"/>
  <c r="X37" i="140"/>
  <c r="Y37" i="140"/>
  <c r="Z37" i="140"/>
  <c r="AA37" i="140"/>
  <c r="AB37" i="140"/>
  <c r="AC37" i="140"/>
  <c r="AD37" i="140"/>
  <c r="AE37" i="140"/>
  <c r="AF37" i="140"/>
  <c r="AG37" i="140"/>
  <c r="AH37" i="140"/>
  <c r="AI37" i="140"/>
  <c r="AJ37" i="140"/>
  <c r="AK37" i="140"/>
  <c r="AL37" i="140"/>
  <c r="AM37" i="140"/>
  <c r="AN37" i="140"/>
  <c r="AO37" i="140"/>
  <c r="AP37" i="140"/>
  <c r="AQ37" i="140"/>
  <c r="AR37" i="140"/>
  <c r="AS37" i="140"/>
  <c r="AT37" i="140"/>
  <c r="AU37" i="140"/>
  <c r="AV37" i="140"/>
  <c r="AW37" i="140"/>
  <c r="AX37" i="140"/>
  <c r="AY37" i="140"/>
  <c r="AZ37" i="140"/>
  <c r="BA37" i="140"/>
  <c r="BB37" i="140"/>
  <c r="BC37" i="140"/>
  <c r="BD37" i="140"/>
  <c r="BE37" i="140"/>
  <c r="BF37" i="140"/>
  <c r="BG37" i="140"/>
  <c r="BH37" i="140"/>
  <c r="BI37" i="140"/>
  <c r="BJ37" i="140"/>
  <c r="BK37" i="140"/>
  <c r="BL37" i="140"/>
  <c r="BM37" i="140"/>
  <c r="A38" i="140"/>
  <c r="B38" i="140"/>
  <c r="C38" i="140"/>
  <c r="D38" i="140"/>
  <c r="E38" i="140"/>
  <c r="F38" i="140"/>
  <c r="G38" i="140"/>
  <c r="H38" i="140"/>
  <c r="I38" i="140"/>
  <c r="J38" i="140"/>
  <c r="K38" i="140"/>
  <c r="L38" i="140"/>
  <c r="M38" i="140"/>
  <c r="N38" i="140"/>
  <c r="O38" i="140"/>
  <c r="P38" i="140"/>
  <c r="Q38" i="140"/>
  <c r="R38" i="140"/>
  <c r="S38" i="140"/>
  <c r="T38" i="140"/>
  <c r="U38" i="140"/>
  <c r="V38" i="140"/>
  <c r="W38" i="140"/>
  <c r="X38" i="140"/>
  <c r="Y38" i="140"/>
  <c r="Z38" i="140"/>
  <c r="AA38" i="140"/>
  <c r="AB38" i="140"/>
  <c r="AC38" i="140"/>
  <c r="AD38" i="140"/>
  <c r="AE38" i="140"/>
  <c r="AF38" i="140"/>
  <c r="AG38" i="140"/>
  <c r="AH38" i="140"/>
  <c r="AI38" i="140"/>
  <c r="AJ38" i="140"/>
  <c r="AK38" i="140"/>
  <c r="AL38" i="140"/>
  <c r="AM38" i="140"/>
  <c r="AN38" i="140"/>
  <c r="AO38" i="140"/>
  <c r="AP38" i="140"/>
  <c r="AQ38" i="140"/>
  <c r="AR38" i="140"/>
  <c r="AS38" i="140"/>
  <c r="AT38" i="140"/>
  <c r="AU38" i="140"/>
  <c r="AV38" i="140"/>
  <c r="AW38" i="140"/>
  <c r="AX38" i="140"/>
  <c r="AY38" i="140"/>
  <c r="AZ38" i="140"/>
  <c r="BA38" i="140"/>
  <c r="BB38" i="140"/>
  <c r="BC38" i="140"/>
  <c r="BD38" i="140"/>
  <c r="BE38" i="140"/>
  <c r="BF38" i="140"/>
  <c r="BG38" i="140"/>
  <c r="BH38" i="140"/>
  <c r="BI38" i="140"/>
  <c r="BJ38" i="140"/>
  <c r="BK38" i="140"/>
  <c r="BL38" i="140"/>
  <c r="BM38" i="140"/>
  <c r="A39" i="140"/>
  <c r="B39" i="140"/>
  <c r="C39" i="140"/>
  <c r="D39" i="140"/>
  <c r="E39" i="140"/>
  <c r="F39" i="140"/>
  <c r="G39" i="140"/>
  <c r="H39" i="140"/>
  <c r="I39" i="140"/>
  <c r="J39" i="140"/>
  <c r="K39" i="140"/>
  <c r="L39" i="140"/>
  <c r="M39" i="140"/>
  <c r="N39" i="140"/>
  <c r="O39" i="140"/>
  <c r="P39" i="140"/>
  <c r="Q39" i="140"/>
  <c r="R39" i="140"/>
  <c r="S39" i="140"/>
  <c r="T39" i="140"/>
  <c r="U39" i="140"/>
  <c r="V39" i="140"/>
  <c r="W39" i="140"/>
  <c r="X39" i="140"/>
  <c r="Y39" i="140"/>
  <c r="Z39" i="140"/>
  <c r="AA39" i="140"/>
  <c r="AB39" i="140"/>
  <c r="AC39" i="140"/>
  <c r="AD39" i="140"/>
  <c r="AE39" i="140"/>
  <c r="AF39" i="140"/>
  <c r="AG39" i="140"/>
  <c r="AH39" i="140"/>
  <c r="AI39" i="140"/>
  <c r="AJ39" i="140"/>
  <c r="AK39" i="140"/>
  <c r="AL39" i="140"/>
  <c r="AM39" i="140"/>
  <c r="AN39" i="140"/>
  <c r="AO39" i="140"/>
  <c r="AP39" i="140"/>
  <c r="AQ39" i="140"/>
  <c r="AR39" i="140"/>
  <c r="AS39" i="140"/>
  <c r="AT39" i="140"/>
  <c r="AU39" i="140"/>
  <c r="AV39" i="140"/>
  <c r="AW39" i="140"/>
  <c r="AX39" i="140"/>
  <c r="AY39" i="140"/>
  <c r="AZ39" i="140"/>
  <c r="BA39" i="140"/>
  <c r="BB39" i="140"/>
  <c r="BC39" i="140"/>
  <c r="BD39" i="140"/>
  <c r="BE39" i="140"/>
  <c r="BF39" i="140"/>
  <c r="BG39" i="140"/>
  <c r="BH39" i="140"/>
  <c r="BI39" i="140"/>
  <c r="BJ39" i="140"/>
  <c r="BK39" i="140"/>
  <c r="BL39" i="140"/>
  <c r="BM39" i="140"/>
  <c r="A40" i="140"/>
  <c r="B40" i="140"/>
  <c r="C40" i="140"/>
  <c r="D40" i="140"/>
  <c r="E40" i="140"/>
  <c r="F40" i="140"/>
  <c r="G40" i="140"/>
  <c r="H40" i="140"/>
  <c r="I40" i="140"/>
  <c r="J40" i="140"/>
  <c r="K40" i="140"/>
  <c r="L40" i="140"/>
  <c r="M40" i="140"/>
  <c r="N40" i="140"/>
  <c r="O40" i="140"/>
  <c r="P40" i="140"/>
  <c r="Q40" i="140"/>
  <c r="R40" i="140"/>
  <c r="S40" i="140"/>
  <c r="T40" i="140"/>
  <c r="U40" i="140"/>
  <c r="V40" i="140"/>
  <c r="W40" i="140"/>
  <c r="X40" i="140"/>
  <c r="Y40" i="140"/>
  <c r="Z40" i="140"/>
  <c r="AA40" i="140"/>
  <c r="AB40" i="140"/>
  <c r="AC40" i="140"/>
  <c r="AD40" i="140"/>
  <c r="AE40" i="140"/>
  <c r="AF40" i="140"/>
  <c r="AG40" i="140"/>
  <c r="AH40" i="140"/>
  <c r="AI40" i="140"/>
  <c r="AJ40" i="140"/>
  <c r="AK40" i="140"/>
  <c r="AL40" i="140"/>
  <c r="AM40" i="140"/>
  <c r="AN40" i="140"/>
  <c r="AO40" i="140"/>
  <c r="AP40" i="140"/>
  <c r="AQ40" i="140"/>
  <c r="AR40" i="140"/>
  <c r="AS40" i="140"/>
  <c r="AT40" i="140"/>
  <c r="AU40" i="140"/>
  <c r="AV40" i="140"/>
  <c r="AW40" i="140"/>
  <c r="AX40" i="140"/>
  <c r="AY40" i="140"/>
  <c r="AZ40" i="140"/>
  <c r="BA40" i="140"/>
  <c r="BB40" i="140"/>
  <c r="BC40" i="140"/>
  <c r="BD40" i="140"/>
  <c r="BE40" i="140"/>
  <c r="BF40" i="140"/>
  <c r="BG40" i="140"/>
  <c r="BH40" i="140"/>
  <c r="BI40" i="140"/>
  <c r="BJ40" i="140"/>
  <c r="BK40" i="140"/>
  <c r="BL40" i="140"/>
  <c r="BM40" i="140"/>
  <c r="A41" i="140"/>
  <c r="B41" i="140"/>
  <c r="C41" i="140"/>
  <c r="D41" i="140"/>
  <c r="E41" i="140"/>
  <c r="F41" i="140"/>
  <c r="G41" i="140"/>
  <c r="H41" i="140"/>
  <c r="I41" i="140"/>
  <c r="J41" i="140"/>
  <c r="K41" i="140"/>
  <c r="L41" i="140"/>
  <c r="M41" i="140"/>
  <c r="N41" i="140"/>
  <c r="O41" i="140"/>
  <c r="P41" i="140"/>
  <c r="Q41" i="140"/>
  <c r="R41" i="140"/>
  <c r="S41" i="140"/>
  <c r="T41" i="140"/>
  <c r="U41" i="140"/>
  <c r="V41" i="140"/>
  <c r="W41" i="140"/>
  <c r="X41" i="140"/>
  <c r="Y41" i="140"/>
  <c r="Z41" i="140"/>
  <c r="AA41" i="140"/>
  <c r="AB41" i="140"/>
  <c r="AC41" i="140"/>
  <c r="AD41" i="140"/>
  <c r="AE41" i="140"/>
  <c r="AF41" i="140"/>
  <c r="AG41" i="140"/>
  <c r="AH41" i="140"/>
  <c r="AI41" i="140"/>
  <c r="AJ41" i="140"/>
  <c r="AK41" i="140"/>
  <c r="AL41" i="140"/>
  <c r="AM41" i="140"/>
  <c r="AN41" i="140"/>
  <c r="AO41" i="140"/>
  <c r="AP41" i="140"/>
  <c r="AQ41" i="140"/>
  <c r="AR41" i="140"/>
  <c r="AS41" i="140"/>
  <c r="AT41" i="140"/>
  <c r="AU41" i="140"/>
  <c r="AV41" i="140"/>
  <c r="AW41" i="140"/>
  <c r="AX41" i="140"/>
  <c r="AY41" i="140"/>
  <c r="AZ41" i="140"/>
  <c r="BA41" i="140"/>
  <c r="BB41" i="140"/>
  <c r="BC41" i="140"/>
  <c r="BD41" i="140"/>
  <c r="BE41" i="140"/>
  <c r="BF41" i="140"/>
  <c r="BG41" i="140"/>
  <c r="BH41" i="140"/>
  <c r="BI41" i="140"/>
  <c r="BJ41" i="140"/>
  <c r="BK41" i="140"/>
  <c r="BL41" i="140"/>
  <c r="BM41" i="140"/>
  <c r="A42" i="140"/>
  <c r="B42" i="140"/>
  <c r="C42" i="140"/>
  <c r="D42" i="140"/>
  <c r="E42" i="140"/>
  <c r="F42" i="140"/>
  <c r="G42" i="140"/>
  <c r="H42" i="140"/>
  <c r="I42" i="140"/>
  <c r="J42" i="140"/>
  <c r="K42" i="140"/>
  <c r="L42" i="140"/>
  <c r="M42" i="140"/>
  <c r="N42" i="140"/>
  <c r="O42" i="140"/>
  <c r="P42" i="140"/>
  <c r="Q42" i="140"/>
  <c r="R42" i="140"/>
  <c r="S42" i="140"/>
  <c r="T42" i="140"/>
  <c r="U42" i="140"/>
  <c r="V42" i="140"/>
  <c r="W42" i="140"/>
  <c r="X42" i="140"/>
  <c r="Y42" i="140"/>
  <c r="Z42" i="140"/>
  <c r="AA42" i="140"/>
  <c r="AB42" i="140"/>
  <c r="AC42" i="140"/>
  <c r="AD42" i="140"/>
  <c r="AE42" i="140"/>
  <c r="AF42" i="140"/>
  <c r="AG42" i="140"/>
  <c r="AH42" i="140"/>
  <c r="AI42" i="140"/>
  <c r="AJ42" i="140"/>
  <c r="AK42" i="140"/>
  <c r="AL42" i="140"/>
  <c r="AM42" i="140"/>
  <c r="AN42" i="140"/>
  <c r="AO42" i="140"/>
  <c r="AP42" i="140"/>
  <c r="AQ42" i="140"/>
  <c r="AR42" i="140"/>
  <c r="AS42" i="140"/>
  <c r="AT42" i="140"/>
  <c r="AU42" i="140"/>
  <c r="AV42" i="140"/>
  <c r="AW42" i="140"/>
  <c r="AX42" i="140"/>
  <c r="AY42" i="140"/>
  <c r="AZ42" i="140"/>
  <c r="BA42" i="140"/>
  <c r="BB42" i="140"/>
  <c r="BC42" i="140"/>
  <c r="BD42" i="140"/>
  <c r="BE42" i="140"/>
  <c r="BF42" i="140"/>
  <c r="BG42" i="140"/>
  <c r="BH42" i="140"/>
  <c r="BI42" i="140"/>
  <c r="BJ42" i="140"/>
  <c r="BK42" i="140"/>
  <c r="BL42" i="140"/>
  <c r="BM42" i="140"/>
  <c r="A43" i="140"/>
  <c r="B43" i="140"/>
  <c r="C43" i="140"/>
  <c r="D43" i="140"/>
  <c r="E43" i="140"/>
  <c r="F43" i="140"/>
  <c r="G43" i="140"/>
  <c r="H43" i="140"/>
  <c r="I43" i="140"/>
  <c r="J43" i="140"/>
  <c r="K43" i="140"/>
  <c r="L43" i="140"/>
  <c r="M43" i="140"/>
  <c r="N43" i="140"/>
  <c r="O43" i="140"/>
  <c r="P43" i="140"/>
  <c r="Q43" i="140"/>
  <c r="R43" i="140"/>
  <c r="S43" i="140"/>
  <c r="T43" i="140"/>
  <c r="U43" i="140"/>
  <c r="V43" i="140"/>
  <c r="W43" i="140"/>
  <c r="X43" i="140"/>
  <c r="Y43" i="140"/>
  <c r="Z43" i="140"/>
  <c r="AA43" i="140"/>
  <c r="AB43" i="140"/>
  <c r="AC43" i="140"/>
  <c r="AD43" i="140"/>
  <c r="AE43" i="140"/>
  <c r="AF43" i="140"/>
  <c r="AG43" i="140"/>
  <c r="AH43" i="140"/>
  <c r="AI43" i="140"/>
  <c r="AJ43" i="140"/>
  <c r="AK43" i="140"/>
  <c r="AL43" i="140"/>
  <c r="AM43" i="140"/>
  <c r="AN43" i="140"/>
  <c r="AO43" i="140"/>
  <c r="AP43" i="140"/>
  <c r="AQ43" i="140"/>
  <c r="AR43" i="140"/>
  <c r="AS43" i="140"/>
  <c r="AT43" i="140"/>
  <c r="AU43" i="140"/>
  <c r="AV43" i="140"/>
  <c r="AW43" i="140"/>
  <c r="AX43" i="140"/>
  <c r="AY43" i="140"/>
  <c r="AZ43" i="140"/>
  <c r="BA43" i="140"/>
  <c r="BB43" i="140"/>
  <c r="BC43" i="140"/>
  <c r="BD43" i="140"/>
  <c r="BE43" i="140"/>
  <c r="BF43" i="140"/>
  <c r="BG43" i="140"/>
  <c r="BH43" i="140"/>
  <c r="BI43" i="140"/>
  <c r="BJ43" i="140"/>
  <c r="BK43" i="140"/>
  <c r="BL43" i="140"/>
  <c r="BM43" i="140"/>
  <c r="A44" i="140"/>
  <c r="B44" i="140"/>
  <c r="C44" i="140"/>
  <c r="D44" i="140"/>
  <c r="E44" i="140"/>
  <c r="F44" i="140"/>
  <c r="G44" i="140"/>
  <c r="H44" i="140"/>
  <c r="I44" i="140"/>
  <c r="J44" i="140"/>
  <c r="K44" i="140"/>
  <c r="L44" i="140"/>
  <c r="M44" i="140"/>
  <c r="N44" i="140"/>
  <c r="O44" i="140"/>
  <c r="P44" i="140"/>
  <c r="Q44" i="140"/>
  <c r="R44" i="140"/>
  <c r="S44" i="140"/>
  <c r="T44" i="140"/>
  <c r="U44" i="140"/>
  <c r="V44" i="140"/>
  <c r="W44" i="140"/>
  <c r="X44" i="140"/>
  <c r="Y44" i="140"/>
  <c r="Z44" i="140"/>
  <c r="AA44" i="140"/>
  <c r="AB44" i="140"/>
  <c r="AC44" i="140"/>
  <c r="AD44" i="140"/>
  <c r="AE44" i="140"/>
  <c r="AF44" i="140"/>
  <c r="AG44" i="140"/>
  <c r="AH44" i="140"/>
  <c r="AI44" i="140"/>
  <c r="AJ44" i="140"/>
  <c r="AK44" i="140"/>
  <c r="AL44" i="140"/>
  <c r="AM44" i="140"/>
  <c r="AN44" i="140"/>
  <c r="AO44" i="140"/>
  <c r="AP44" i="140"/>
  <c r="AQ44" i="140"/>
  <c r="AR44" i="140"/>
  <c r="AS44" i="140"/>
  <c r="AT44" i="140"/>
  <c r="AU44" i="140"/>
  <c r="AV44" i="140"/>
  <c r="AW44" i="140"/>
  <c r="AX44" i="140"/>
  <c r="AY44" i="140"/>
  <c r="AZ44" i="140"/>
  <c r="BA44" i="140"/>
  <c r="BB44" i="140"/>
  <c r="BC44" i="140"/>
  <c r="BD44" i="140"/>
  <c r="BE44" i="140"/>
  <c r="BF44" i="140"/>
  <c r="BG44" i="140"/>
  <c r="BH44" i="140"/>
  <c r="BI44" i="140"/>
  <c r="BJ44" i="140"/>
  <c r="BK44" i="140"/>
  <c r="BL44" i="140"/>
  <c r="BM44" i="140"/>
  <c r="A45" i="140"/>
  <c r="B45" i="140"/>
  <c r="C45" i="140"/>
  <c r="D45" i="140"/>
  <c r="E45" i="140"/>
  <c r="F45" i="140"/>
  <c r="G45" i="140"/>
  <c r="H45" i="140"/>
  <c r="I45" i="140"/>
  <c r="J45" i="140"/>
  <c r="K45" i="140"/>
  <c r="L45" i="140"/>
  <c r="M45" i="140"/>
  <c r="N45" i="140"/>
  <c r="O45" i="140"/>
  <c r="P45" i="140"/>
  <c r="Q45" i="140"/>
  <c r="R45" i="140"/>
  <c r="S45" i="140"/>
  <c r="T45" i="140"/>
  <c r="U45" i="140"/>
  <c r="V45" i="140"/>
  <c r="W45" i="140"/>
  <c r="X45" i="140"/>
  <c r="Y45" i="140"/>
  <c r="Z45" i="140"/>
  <c r="AA45" i="140"/>
  <c r="AB45" i="140"/>
  <c r="AC45" i="140"/>
  <c r="AD45" i="140"/>
  <c r="AE45" i="140"/>
  <c r="AF45" i="140"/>
  <c r="AG45" i="140"/>
  <c r="AH45" i="140"/>
  <c r="AI45" i="140"/>
  <c r="AJ45" i="140"/>
  <c r="AK45" i="140"/>
  <c r="AL45" i="140"/>
  <c r="AM45" i="140"/>
  <c r="AN45" i="140"/>
  <c r="AO45" i="140"/>
  <c r="AP45" i="140"/>
  <c r="AQ45" i="140"/>
  <c r="AR45" i="140"/>
  <c r="AS45" i="140"/>
  <c r="AT45" i="140"/>
  <c r="AU45" i="140"/>
  <c r="AV45" i="140"/>
  <c r="AW45" i="140"/>
  <c r="AX45" i="140"/>
  <c r="AY45" i="140"/>
  <c r="AZ45" i="140"/>
  <c r="BA45" i="140"/>
  <c r="BB45" i="140"/>
  <c r="BC45" i="140"/>
  <c r="BD45" i="140"/>
  <c r="BE45" i="140"/>
  <c r="BF45" i="140"/>
  <c r="BG45" i="140"/>
  <c r="BH45" i="140"/>
  <c r="BI45" i="140"/>
  <c r="BJ45" i="140"/>
  <c r="BK45" i="140"/>
  <c r="BL45" i="140"/>
  <c r="BM45" i="140"/>
  <c r="A46" i="140"/>
  <c r="B46" i="140"/>
  <c r="C46" i="140"/>
  <c r="D46" i="140"/>
  <c r="E46" i="140"/>
  <c r="F46" i="140"/>
  <c r="G46" i="140"/>
  <c r="H46" i="140"/>
  <c r="I46" i="140"/>
  <c r="J46" i="140"/>
  <c r="K46" i="140"/>
  <c r="L46" i="140"/>
  <c r="M46" i="140"/>
  <c r="N46" i="140"/>
  <c r="O46" i="140"/>
  <c r="P46" i="140"/>
  <c r="Q46" i="140"/>
  <c r="R46" i="140"/>
  <c r="S46" i="140"/>
  <c r="T46" i="140"/>
  <c r="U46" i="140"/>
  <c r="V46" i="140"/>
  <c r="W46" i="140"/>
  <c r="X46" i="140"/>
  <c r="Y46" i="140"/>
  <c r="Z46" i="140"/>
  <c r="AA46" i="140"/>
  <c r="AB46" i="140"/>
  <c r="AC46" i="140"/>
  <c r="AD46" i="140"/>
  <c r="AE46" i="140"/>
  <c r="AF46" i="140"/>
  <c r="AG46" i="140"/>
  <c r="AH46" i="140"/>
  <c r="AI46" i="140"/>
  <c r="AJ46" i="140"/>
  <c r="AK46" i="140"/>
  <c r="AL46" i="140"/>
  <c r="AM46" i="140"/>
  <c r="AN46" i="140"/>
  <c r="AO46" i="140"/>
  <c r="AP46" i="140"/>
  <c r="AQ46" i="140"/>
  <c r="AR46" i="140"/>
  <c r="AS46" i="140"/>
  <c r="AT46" i="140"/>
  <c r="AU46" i="140"/>
  <c r="AV46" i="140"/>
  <c r="AW46" i="140"/>
  <c r="AX46" i="140"/>
  <c r="AY46" i="140"/>
  <c r="AZ46" i="140"/>
  <c r="BA46" i="140"/>
  <c r="BB46" i="140"/>
  <c r="BC46" i="140"/>
  <c r="BD46" i="140"/>
  <c r="BE46" i="140"/>
  <c r="BF46" i="140"/>
  <c r="BG46" i="140"/>
  <c r="BH46" i="140"/>
  <c r="BI46" i="140"/>
  <c r="BJ46" i="140"/>
  <c r="BK46" i="140"/>
  <c r="BL46" i="140"/>
  <c r="BM46" i="140"/>
  <c r="A47" i="140"/>
  <c r="B47" i="140"/>
  <c r="C47" i="140"/>
  <c r="D47" i="140"/>
  <c r="E47" i="140"/>
  <c r="F47" i="140"/>
  <c r="G47" i="140"/>
  <c r="H47" i="140"/>
  <c r="I47" i="140"/>
  <c r="J47" i="140"/>
  <c r="K47" i="140"/>
  <c r="L47" i="140"/>
  <c r="M47" i="140"/>
  <c r="N47" i="140"/>
  <c r="O47" i="140"/>
  <c r="P47" i="140"/>
  <c r="Q47" i="140"/>
  <c r="R47" i="140"/>
  <c r="S47" i="140"/>
  <c r="T47" i="140"/>
  <c r="U47" i="140"/>
  <c r="V47" i="140"/>
  <c r="W47" i="140"/>
  <c r="X47" i="140"/>
  <c r="Y47" i="140"/>
  <c r="Z47" i="140"/>
  <c r="AA47" i="140"/>
  <c r="AB47" i="140"/>
  <c r="AC47" i="140"/>
  <c r="AD47" i="140"/>
  <c r="AE47" i="140"/>
  <c r="AF47" i="140"/>
  <c r="AG47" i="140"/>
  <c r="AH47" i="140"/>
  <c r="AI47" i="140"/>
  <c r="AJ47" i="140"/>
  <c r="AK47" i="140"/>
  <c r="AL47" i="140"/>
  <c r="AM47" i="140"/>
  <c r="AN47" i="140"/>
  <c r="AO47" i="140"/>
  <c r="AP47" i="140"/>
  <c r="AQ47" i="140"/>
  <c r="AR47" i="140"/>
  <c r="AS47" i="140"/>
  <c r="AT47" i="140"/>
  <c r="AU47" i="140"/>
  <c r="AV47" i="140"/>
  <c r="AW47" i="140"/>
  <c r="AX47" i="140"/>
  <c r="AY47" i="140"/>
  <c r="AZ47" i="140"/>
  <c r="BA47" i="140"/>
  <c r="BB47" i="140"/>
  <c r="BC47" i="140"/>
  <c r="BD47" i="140"/>
  <c r="BE47" i="140"/>
  <c r="BF47" i="140"/>
  <c r="BG47" i="140"/>
  <c r="BH47" i="140"/>
  <c r="BI47" i="140"/>
  <c r="BJ47" i="140"/>
  <c r="BK47" i="140"/>
  <c r="BL47" i="140"/>
  <c r="BM47" i="140"/>
  <c r="A48" i="140"/>
  <c r="B48" i="140"/>
  <c r="C48" i="140"/>
  <c r="D48" i="140"/>
  <c r="E48" i="140"/>
  <c r="F48" i="140"/>
  <c r="G48" i="140"/>
  <c r="H48" i="140"/>
  <c r="I48" i="140"/>
  <c r="J48" i="140"/>
  <c r="K48" i="140"/>
  <c r="L48" i="140"/>
  <c r="M48" i="140"/>
  <c r="N48" i="140"/>
  <c r="O48" i="140"/>
  <c r="P48" i="140"/>
  <c r="Q48" i="140"/>
  <c r="R48" i="140"/>
  <c r="S48" i="140"/>
  <c r="T48" i="140"/>
  <c r="U48" i="140"/>
  <c r="V48" i="140"/>
  <c r="W48" i="140"/>
  <c r="X48" i="140"/>
  <c r="Y48" i="140"/>
  <c r="Z48" i="140"/>
  <c r="AA48" i="140"/>
  <c r="AB48" i="140"/>
  <c r="AC48" i="140"/>
  <c r="AD48" i="140"/>
  <c r="AE48" i="140"/>
  <c r="AF48" i="140"/>
  <c r="AG48" i="140"/>
  <c r="AH48" i="140"/>
  <c r="AI48" i="140"/>
  <c r="AJ48" i="140"/>
  <c r="AK48" i="140"/>
  <c r="AL48" i="140"/>
  <c r="AM48" i="140"/>
  <c r="AN48" i="140"/>
  <c r="AO48" i="140"/>
  <c r="AP48" i="140"/>
  <c r="AQ48" i="140"/>
  <c r="AR48" i="140"/>
  <c r="AS48" i="140"/>
  <c r="AT48" i="140"/>
  <c r="AU48" i="140"/>
  <c r="AV48" i="140"/>
  <c r="AW48" i="140"/>
  <c r="AX48" i="140"/>
  <c r="AY48" i="140"/>
  <c r="AZ48" i="140"/>
  <c r="BA48" i="140"/>
  <c r="BB48" i="140"/>
  <c r="BC48" i="140"/>
  <c r="BD48" i="140"/>
  <c r="BE48" i="140"/>
  <c r="BF48" i="140"/>
  <c r="BG48" i="140"/>
  <c r="BH48" i="140"/>
  <c r="BI48" i="140"/>
  <c r="BJ48" i="140"/>
  <c r="BK48" i="140"/>
  <c r="BL48" i="140"/>
  <c r="BM48" i="140"/>
  <c r="A49" i="140"/>
  <c r="B49" i="140"/>
  <c r="C49" i="140"/>
  <c r="D49" i="140"/>
  <c r="E49" i="140"/>
  <c r="F49" i="140"/>
  <c r="G49" i="140"/>
  <c r="H49" i="140"/>
  <c r="I49" i="140"/>
  <c r="J49" i="140"/>
  <c r="K49" i="140"/>
  <c r="L49" i="140"/>
  <c r="M49" i="140"/>
  <c r="N49" i="140"/>
  <c r="O49" i="140"/>
  <c r="P49" i="140"/>
  <c r="Q49" i="140"/>
  <c r="R49" i="140"/>
  <c r="S49" i="140"/>
  <c r="T49" i="140"/>
  <c r="U49" i="140"/>
  <c r="V49" i="140"/>
  <c r="W49" i="140"/>
  <c r="X49" i="140"/>
  <c r="Y49" i="140"/>
  <c r="Z49" i="140"/>
  <c r="AA49" i="140"/>
  <c r="AB49" i="140"/>
  <c r="AC49" i="140"/>
  <c r="AD49" i="140"/>
  <c r="AE49" i="140"/>
  <c r="AF49" i="140"/>
  <c r="AG49" i="140"/>
  <c r="AH49" i="140"/>
  <c r="AI49" i="140"/>
  <c r="AJ49" i="140"/>
  <c r="AK49" i="140"/>
  <c r="AL49" i="140"/>
  <c r="AM49" i="140"/>
  <c r="AN49" i="140"/>
  <c r="AO49" i="140"/>
  <c r="AP49" i="140"/>
  <c r="AQ49" i="140"/>
  <c r="AR49" i="140"/>
  <c r="AS49" i="140"/>
  <c r="AT49" i="140"/>
  <c r="AU49" i="140"/>
  <c r="AV49" i="140"/>
  <c r="AW49" i="140"/>
  <c r="AX49" i="140"/>
  <c r="AY49" i="140"/>
  <c r="AZ49" i="140"/>
  <c r="BA49" i="140"/>
  <c r="BB49" i="140"/>
  <c r="BC49" i="140"/>
  <c r="BD49" i="140"/>
  <c r="BE49" i="140"/>
  <c r="BF49" i="140"/>
  <c r="BG49" i="140"/>
  <c r="BH49" i="140"/>
  <c r="BI49" i="140"/>
  <c r="BJ49" i="140"/>
  <c r="BK49" i="140"/>
  <c r="BL49" i="140"/>
  <c r="BM49" i="140"/>
  <c r="A50" i="140"/>
  <c r="B50" i="140"/>
  <c r="C50" i="140"/>
  <c r="D50" i="140"/>
  <c r="E50" i="140"/>
  <c r="F50" i="140"/>
  <c r="G50" i="140"/>
  <c r="H50" i="140"/>
  <c r="I50" i="140"/>
  <c r="J50" i="140"/>
  <c r="K50" i="140"/>
  <c r="L50" i="140"/>
  <c r="M50" i="140"/>
  <c r="N50" i="140"/>
  <c r="O50" i="140"/>
  <c r="P50" i="140"/>
  <c r="Q50" i="140"/>
  <c r="R50" i="140"/>
  <c r="S50" i="140"/>
  <c r="T50" i="140"/>
  <c r="U50" i="140"/>
  <c r="V50" i="140"/>
  <c r="W50" i="140"/>
  <c r="X50" i="140"/>
  <c r="Y50" i="140"/>
  <c r="Z50" i="140"/>
  <c r="AA50" i="140"/>
  <c r="AB50" i="140"/>
  <c r="AC50" i="140"/>
  <c r="AD50" i="140"/>
  <c r="AE50" i="140"/>
  <c r="AF50" i="140"/>
  <c r="AG50" i="140"/>
  <c r="AH50" i="140"/>
  <c r="AI50" i="140"/>
  <c r="AJ50" i="140"/>
  <c r="AK50" i="140"/>
  <c r="AL50" i="140"/>
  <c r="AM50" i="140"/>
  <c r="AN50" i="140"/>
  <c r="AO50" i="140"/>
  <c r="AP50" i="140"/>
  <c r="AQ50" i="140"/>
  <c r="AR50" i="140"/>
  <c r="AS50" i="140"/>
  <c r="AT50" i="140"/>
  <c r="AU50" i="140"/>
  <c r="AV50" i="140"/>
  <c r="AW50" i="140"/>
  <c r="AX50" i="140"/>
  <c r="AY50" i="140"/>
  <c r="AZ50" i="140"/>
  <c r="BA50" i="140"/>
  <c r="BB50" i="140"/>
  <c r="BC50" i="140"/>
  <c r="BD50" i="140"/>
  <c r="BE50" i="140"/>
  <c r="BF50" i="140"/>
  <c r="BG50" i="140"/>
  <c r="BH50" i="140"/>
  <c r="BI50" i="140"/>
  <c r="BJ50" i="140"/>
  <c r="BK50" i="140"/>
  <c r="BL50" i="140"/>
  <c r="BM50" i="140"/>
  <c r="A51" i="140"/>
  <c r="B51" i="140"/>
  <c r="C51" i="140"/>
  <c r="D51" i="140"/>
  <c r="E51" i="140"/>
  <c r="F51" i="140"/>
  <c r="G51" i="140"/>
  <c r="H51" i="140"/>
  <c r="I51" i="140"/>
  <c r="J51" i="140"/>
  <c r="K51" i="140"/>
  <c r="L51" i="140"/>
  <c r="M51" i="140"/>
  <c r="N51" i="140"/>
  <c r="O51" i="140"/>
  <c r="P51" i="140"/>
  <c r="Q51" i="140"/>
  <c r="R51" i="140"/>
  <c r="S51" i="140"/>
  <c r="T51" i="140"/>
  <c r="U51" i="140"/>
  <c r="V51" i="140"/>
  <c r="W51" i="140"/>
  <c r="X51" i="140"/>
  <c r="Y51" i="140"/>
  <c r="Z51" i="140"/>
  <c r="AA51" i="140"/>
  <c r="AB51" i="140"/>
  <c r="AC51" i="140"/>
  <c r="AD51" i="140"/>
  <c r="AE51" i="140"/>
  <c r="AF51" i="140"/>
  <c r="AG51" i="140"/>
  <c r="AH51" i="140"/>
  <c r="AI51" i="140"/>
  <c r="AJ51" i="140"/>
  <c r="AK51" i="140"/>
  <c r="AL51" i="140"/>
  <c r="AM51" i="140"/>
  <c r="AN51" i="140"/>
  <c r="AO51" i="140"/>
  <c r="AP51" i="140"/>
  <c r="AQ51" i="140"/>
  <c r="AR51" i="140"/>
  <c r="AS51" i="140"/>
  <c r="AT51" i="140"/>
  <c r="AU51" i="140"/>
  <c r="AV51" i="140"/>
  <c r="AW51" i="140"/>
  <c r="AX51" i="140"/>
  <c r="AY51" i="140"/>
  <c r="AZ51" i="140"/>
  <c r="BA51" i="140"/>
  <c r="BB51" i="140"/>
  <c r="BC51" i="140"/>
  <c r="BD51" i="140"/>
  <c r="BE51" i="140"/>
  <c r="BF51" i="140"/>
  <c r="BG51" i="140"/>
  <c r="BH51" i="140"/>
  <c r="BI51" i="140"/>
  <c r="BJ51" i="140"/>
  <c r="BK51" i="140"/>
  <c r="BL51" i="140"/>
  <c r="BM51" i="140"/>
  <c r="A52" i="140"/>
  <c r="B52" i="140"/>
  <c r="C52" i="140"/>
  <c r="D52" i="140"/>
  <c r="E52" i="140"/>
  <c r="F52" i="140"/>
  <c r="G52" i="140"/>
  <c r="H52" i="140"/>
  <c r="I52" i="140"/>
  <c r="J52" i="140"/>
  <c r="K52" i="140"/>
  <c r="L52" i="140"/>
  <c r="M52" i="140"/>
  <c r="N52" i="140"/>
  <c r="O52" i="140"/>
  <c r="P52" i="140"/>
  <c r="Q52" i="140"/>
  <c r="R52" i="140"/>
  <c r="S52" i="140"/>
  <c r="T52" i="140"/>
  <c r="U52" i="140"/>
  <c r="V52" i="140"/>
  <c r="W52" i="140"/>
  <c r="X52" i="140"/>
  <c r="Y52" i="140"/>
  <c r="Z52" i="140"/>
  <c r="AA52" i="140"/>
  <c r="AB52" i="140"/>
  <c r="AC52" i="140"/>
  <c r="AD52" i="140"/>
  <c r="AE52" i="140"/>
  <c r="AF52" i="140"/>
  <c r="AG52" i="140"/>
  <c r="AH52" i="140"/>
  <c r="AI52" i="140"/>
  <c r="AJ52" i="140"/>
  <c r="AK52" i="140"/>
  <c r="AL52" i="140"/>
  <c r="AM52" i="140"/>
  <c r="AN52" i="140"/>
  <c r="AO52" i="140"/>
  <c r="AP52" i="140"/>
  <c r="AQ52" i="140"/>
  <c r="AR52" i="140"/>
  <c r="AS52" i="140"/>
  <c r="AT52" i="140"/>
  <c r="AU52" i="140"/>
  <c r="AV52" i="140"/>
  <c r="AW52" i="140"/>
  <c r="AX52" i="140"/>
  <c r="AY52" i="140"/>
  <c r="AZ52" i="140"/>
  <c r="BA52" i="140"/>
  <c r="BB52" i="140"/>
  <c r="BC52" i="140"/>
  <c r="BD52" i="140"/>
  <c r="BE52" i="140"/>
  <c r="BF52" i="140"/>
  <c r="BG52" i="140"/>
  <c r="BH52" i="140"/>
  <c r="BI52" i="140"/>
  <c r="BJ52" i="140"/>
  <c r="BK52" i="140"/>
  <c r="BL52" i="140"/>
  <c r="BM52" i="140"/>
  <c r="A53" i="140"/>
  <c r="B53" i="140"/>
  <c r="C53" i="140"/>
  <c r="D53" i="140"/>
  <c r="E53" i="140"/>
  <c r="F53" i="140"/>
  <c r="G53" i="140"/>
  <c r="H53" i="140"/>
  <c r="I53" i="140"/>
  <c r="J53" i="140"/>
  <c r="K53" i="140"/>
  <c r="L53" i="140"/>
  <c r="M53" i="140"/>
  <c r="N53" i="140"/>
  <c r="O53" i="140"/>
  <c r="P53" i="140"/>
  <c r="Q53" i="140"/>
  <c r="R53" i="140"/>
  <c r="S53" i="140"/>
  <c r="T53" i="140"/>
  <c r="U53" i="140"/>
  <c r="V53" i="140"/>
  <c r="W53" i="140"/>
  <c r="X53" i="140"/>
  <c r="Y53" i="140"/>
  <c r="Z53" i="140"/>
  <c r="AA53" i="140"/>
  <c r="AB53" i="140"/>
  <c r="AC53" i="140"/>
  <c r="AD53" i="140"/>
  <c r="AE53" i="140"/>
  <c r="AF53" i="140"/>
  <c r="AG53" i="140"/>
  <c r="AH53" i="140"/>
  <c r="AI53" i="140"/>
  <c r="AJ53" i="140"/>
  <c r="AK53" i="140"/>
  <c r="AL53" i="140"/>
  <c r="AM53" i="140"/>
  <c r="AN53" i="140"/>
  <c r="AO53" i="140"/>
  <c r="AP53" i="140"/>
  <c r="AQ53" i="140"/>
  <c r="AR53" i="140"/>
  <c r="AS53" i="140"/>
  <c r="AT53" i="140"/>
  <c r="AU53" i="140"/>
  <c r="AV53" i="140"/>
  <c r="AW53" i="140"/>
  <c r="AX53" i="140"/>
  <c r="AY53" i="140"/>
  <c r="AZ53" i="140"/>
  <c r="BA53" i="140"/>
  <c r="BB53" i="140"/>
  <c r="BC53" i="140"/>
  <c r="BD53" i="140"/>
  <c r="BE53" i="140"/>
  <c r="BF53" i="140"/>
  <c r="BG53" i="140"/>
  <c r="BH53" i="140"/>
  <c r="BI53" i="140"/>
  <c r="BJ53" i="140"/>
  <c r="BK53" i="140"/>
  <c r="BL53" i="140"/>
  <c r="BM53" i="140"/>
  <c r="A54" i="140"/>
  <c r="B54" i="140"/>
  <c r="C54" i="140"/>
  <c r="D54" i="140"/>
  <c r="E54" i="140"/>
  <c r="F54" i="140"/>
  <c r="G54" i="140"/>
  <c r="H54" i="140"/>
  <c r="I54" i="140"/>
  <c r="J54" i="140"/>
  <c r="K54" i="140"/>
  <c r="L54" i="140"/>
  <c r="M54" i="140"/>
  <c r="N54" i="140"/>
  <c r="O54" i="140"/>
  <c r="P54" i="140"/>
  <c r="Q54" i="140"/>
  <c r="R54" i="140"/>
  <c r="S54" i="140"/>
  <c r="T54" i="140"/>
  <c r="U54" i="140"/>
  <c r="V54" i="140"/>
  <c r="W54" i="140"/>
  <c r="X54" i="140"/>
  <c r="Y54" i="140"/>
  <c r="Z54" i="140"/>
  <c r="AA54" i="140"/>
  <c r="AB54" i="140"/>
  <c r="AC54" i="140"/>
  <c r="AD54" i="140"/>
  <c r="AE54" i="140"/>
  <c r="AF54" i="140"/>
  <c r="AG54" i="140"/>
  <c r="AH54" i="140"/>
  <c r="AI54" i="140"/>
  <c r="AJ54" i="140"/>
  <c r="AK54" i="140"/>
  <c r="AL54" i="140"/>
  <c r="AM54" i="140"/>
  <c r="AN54" i="140"/>
  <c r="AO54" i="140"/>
  <c r="AP54" i="140"/>
  <c r="AQ54" i="140"/>
  <c r="AR54" i="140"/>
  <c r="AS54" i="140"/>
  <c r="AT54" i="140"/>
  <c r="AU54" i="140"/>
  <c r="AV54" i="140"/>
  <c r="AW54" i="140"/>
  <c r="AX54" i="140"/>
  <c r="AY54" i="140"/>
  <c r="AZ54" i="140"/>
  <c r="BA54" i="140"/>
  <c r="BB54" i="140"/>
  <c r="BC54" i="140"/>
  <c r="BD54" i="140"/>
  <c r="BE54" i="140"/>
  <c r="BF54" i="140"/>
  <c r="BG54" i="140"/>
  <c r="BH54" i="140"/>
  <c r="BI54" i="140"/>
  <c r="BJ54" i="140"/>
  <c r="BK54" i="140"/>
  <c r="BL54" i="140"/>
  <c r="BM54" i="140"/>
  <c r="A55" i="140"/>
  <c r="B55" i="140"/>
  <c r="C55" i="140"/>
  <c r="D55" i="140"/>
  <c r="E55" i="140"/>
  <c r="F55" i="140"/>
  <c r="G55" i="140"/>
  <c r="H55" i="140"/>
  <c r="I55" i="140"/>
  <c r="J55" i="140"/>
  <c r="K55" i="140"/>
  <c r="L55" i="140"/>
  <c r="M55" i="140"/>
  <c r="N55" i="140"/>
  <c r="O55" i="140"/>
  <c r="P55" i="140"/>
  <c r="Q55" i="140"/>
  <c r="R55" i="140"/>
  <c r="S55" i="140"/>
  <c r="T55" i="140"/>
  <c r="U55" i="140"/>
  <c r="V55" i="140"/>
  <c r="W55" i="140"/>
  <c r="X55" i="140"/>
  <c r="Y55" i="140"/>
  <c r="Z55" i="140"/>
  <c r="AA55" i="140"/>
  <c r="AB55" i="140"/>
  <c r="AC55" i="140"/>
  <c r="AD55" i="140"/>
  <c r="AE55" i="140"/>
  <c r="AF55" i="140"/>
  <c r="AG55" i="140"/>
  <c r="AH55" i="140"/>
  <c r="AI55" i="140"/>
  <c r="AJ55" i="140"/>
  <c r="AK55" i="140"/>
  <c r="AL55" i="140"/>
  <c r="AM55" i="140"/>
  <c r="AN55" i="140"/>
  <c r="AO55" i="140"/>
  <c r="AP55" i="140"/>
  <c r="AQ55" i="140"/>
  <c r="AR55" i="140"/>
  <c r="AS55" i="140"/>
  <c r="AT55" i="140"/>
  <c r="AU55" i="140"/>
  <c r="AV55" i="140"/>
  <c r="AW55" i="140"/>
  <c r="AX55" i="140"/>
  <c r="AY55" i="140"/>
  <c r="AZ55" i="140"/>
  <c r="BA55" i="140"/>
  <c r="BB55" i="140"/>
  <c r="BC55" i="140"/>
  <c r="BD55" i="140"/>
  <c r="BE55" i="140"/>
  <c r="BF55" i="140"/>
  <c r="BG55" i="140"/>
  <c r="BH55" i="140"/>
  <c r="BI55" i="140"/>
  <c r="BJ55" i="140"/>
  <c r="BK55" i="140"/>
  <c r="BL55" i="140"/>
  <c r="BM55" i="140"/>
  <c r="A56" i="140"/>
  <c r="B56" i="140"/>
  <c r="C56" i="140"/>
  <c r="D56" i="140"/>
  <c r="E56" i="140"/>
  <c r="F56" i="140"/>
  <c r="G56" i="140"/>
  <c r="H56" i="140"/>
  <c r="I56" i="140"/>
  <c r="J56" i="140"/>
  <c r="K56" i="140"/>
  <c r="L56" i="140"/>
  <c r="M56" i="140"/>
  <c r="N56" i="140"/>
  <c r="O56" i="140"/>
  <c r="P56" i="140"/>
  <c r="Q56" i="140"/>
  <c r="R56" i="140"/>
  <c r="S56" i="140"/>
  <c r="T56" i="140"/>
  <c r="U56" i="140"/>
  <c r="V56" i="140"/>
  <c r="W56" i="140"/>
  <c r="X56" i="140"/>
  <c r="Y56" i="140"/>
  <c r="Z56" i="140"/>
  <c r="AA56" i="140"/>
  <c r="AB56" i="140"/>
  <c r="AC56" i="140"/>
  <c r="AD56" i="140"/>
  <c r="AE56" i="140"/>
  <c r="AF56" i="140"/>
  <c r="AG56" i="140"/>
  <c r="AH56" i="140"/>
  <c r="AI56" i="140"/>
  <c r="AJ56" i="140"/>
  <c r="AK56" i="140"/>
  <c r="AL56" i="140"/>
  <c r="AM56" i="140"/>
  <c r="AN56" i="140"/>
  <c r="AO56" i="140"/>
  <c r="AP56" i="140"/>
  <c r="AQ56" i="140"/>
  <c r="AR56" i="140"/>
  <c r="AS56" i="140"/>
  <c r="AT56" i="140"/>
  <c r="AU56" i="140"/>
  <c r="AV56" i="140"/>
  <c r="AW56" i="140"/>
  <c r="AX56" i="140"/>
  <c r="AY56" i="140"/>
  <c r="AZ56" i="140"/>
  <c r="BA56" i="140"/>
  <c r="BB56" i="140"/>
  <c r="BC56" i="140"/>
  <c r="BD56" i="140"/>
  <c r="BE56" i="140"/>
  <c r="BF56" i="140"/>
  <c r="BG56" i="140"/>
  <c r="BH56" i="140"/>
  <c r="BI56" i="140"/>
  <c r="BJ56" i="140"/>
  <c r="BK56" i="140"/>
  <c r="BL56" i="140"/>
  <c r="BM56" i="140"/>
  <c r="AI9" i="141" l="1"/>
  <c r="BF47" i="141"/>
  <c r="AI7" i="141"/>
  <c r="T24" i="141"/>
  <c r="R16" i="141"/>
  <c r="AY5" i="141"/>
  <c r="AD18" i="141"/>
  <c r="BD5" i="141"/>
  <c r="K5" i="141"/>
  <c r="AG21" i="141"/>
  <c r="AB21" i="141"/>
  <c r="AT11" i="141"/>
  <c r="AC24" i="141"/>
  <c r="X54" i="141"/>
  <c r="X16" i="141"/>
  <c r="AW7" i="141"/>
  <c r="AD16" i="141"/>
  <c r="Z17" i="141"/>
  <c r="I12" i="141"/>
  <c r="AP42" i="141"/>
  <c r="A30" i="141"/>
  <c r="W32" i="141"/>
  <c r="Q12" i="141"/>
  <c r="AU9" i="141"/>
  <c r="AL40" i="141"/>
  <c r="AE18" i="141"/>
  <c r="AG23" i="141"/>
  <c r="AR9" i="141"/>
  <c r="B16" i="141"/>
  <c r="AV10" i="141"/>
  <c r="AY9" i="141"/>
  <c r="BD7" i="141"/>
  <c r="AS28" i="141"/>
  <c r="AV12" i="141"/>
  <c r="T40" i="141"/>
  <c r="AA12" i="141"/>
  <c r="BA18" i="141"/>
  <c r="BF8" i="141"/>
  <c r="AJ20" i="141"/>
  <c r="R7" i="141"/>
  <c r="AQ29" i="141"/>
  <c r="L23" i="141"/>
  <c r="AH16" i="141"/>
  <c r="AX27" i="141"/>
  <c r="V56" i="141"/>
  <c r="AW20" i="141"/>
  <c r="J19" i="141"/>
  <c r="AC22" i="141"/>
  <c r="Q6" i="141"/>
  <c r="AK47" i="141"/>
  <c r="P8" i="141"/>
  <c r="AW52" i="141"/>
  <c r="N10" i="141"/>
  <c r="C31" i="141"/>
  <c r="Q51" i="141"/>
  <c r="U48" i="141"/>
  <c r="AE10" i="141"/>
  <c r="AB33" i="141"/>
  <c r="AD24" i="141"/>
  <c r="BG10" i="141"/>
  <c r="E16" i="141"/>
  <c r="K9" i="141"/>
  <c r="AF34" i="141"/>
  <c r="V7" i="141"/>
  <c r="AV21" i="141"/>
  <c r="B13" i="141"/>
  <c r="N34" i="141"/>
  <c r="F18" i="141"/>
  <c r="AG30" i="141"/>
  <c r="BM18" i="141"/>
  <c r="BC36" i="141"/>
  <c r="AH14" i="141"/>
  <c r="BL7" i="141"/>
  <c r="AX37" i="141"/>
  <c r="L6" i="141"/>
  <c r="BE23" i="141"/>
  <c r="BL32" i="141"/>
  <c r="AD34" i="141"/>
  <c r="P4" i="141"/>
  <c r="BL22" i="141"/>
  <c r="BJ34" i="141"/>
  <c r="AI34" i="141"/>
  <c r="C29" i="141"/>
  <c r="H24" i="141"/>
  <c r="BC10" i="141"/>
  <c r="A41" i="141"/>
  <c r="AQ7" i="141"/>
  <c r="I47" i="141"/>
  <c r="BM23" i="141"/>
  <c r="V34" i="141"/>
  <c r="BL25" i="141"/>
  <c r="BI36" i="141"/>
  <c r="AL22" i="141"/>
  <c r="AF28" i="141"/>
  <c r="H54" i="141"/>
  <c r="AF14" i="141"/>
  <c r="BE38" i="141"/>
  <c r="AM45" i="141"/>
  <c r="P56" i="141"/>
  <c r="P36" i="141"/>
  <c r="V46" i="141"/>
  <c r="F41" i="141"/>
  <c r="BH17" i="141"/>
  <c r="AT33" i="141"/>
  <c r="AB5" i="141"/>
  <c r="U14" i="141"/>
  <c r="AQ41" i="141"/>
  <c r="AV42" i="141"/>
  <c r="L31" i="141"/>
  <c r="BI17" i="141"/>
  <c r="R21" i="141"/>
  <c r="G14" i="141"/>
  <c r="BF45" i="141"/>
  <c r="BB5" i="141"/>
  <c r="K12" i="141"/>
  <c r="AB30" i="141"/>
  <c r="AN16" i="141"/>
  <c r="BI20" i="141"/>
  <c r="D35" i="141"/>
  <c r="AA37" i="141"/>
  <c r="AL43" i="141"/>
  <c r="L20" i="141"/>
  <c r="BL10" i="141"/>
  <c r="BK11" i="141"/>
  <c r="I5" i="141"/>
  <c r="BM52" i="141"/>
  <c r="L8" i="141"/>
  <c r="BF42" i="141"/>
  <c r="AL6" i="141"/>
  <c r="S40" i="141"/>
  <c r="AW18" i="141"/>
  <c r="AJ9" i="141"/>
  <c r="H29" i="141"/>
  <c r="AG48" i="141"/>
  <c r="R22" i="141"/>
  <c r="C9" i="141"/>
  <c r="BC19" i="141"/>
  <c r="AV19" i="141"/>
  <c r="H55" i="141"/>
  <c r="BM50" i="141"/>
  <c r="BF13" i="141"/>
  <c r="AM22" i="141"/>
  <c r="G51" i="141"/>
  <c r="AZ18" i="141"/>
  <c r="BC22" i="141"/>
  <c r="G55" i="141"/>
  <c r="AR10" i="141"/>
  <c r="Q25" i="141"/>
  <c r="BH24" i="141"/>
  <c r="AM34" i="141"/>
  <c r="BJ16" i="141"/>
  <c r="F12" i="141"/>
  <c r="AH40" i="141"/>
  <c r="AM41" i="141"/>
  <c r="AR19" i="141"/>
  <c r="X13" i="141"/>
  <c r="AV8" i="141"/>
  <c r="AR8" i="141"/>
  <c r="AY16" i="141"/>
  <c r="N29" i="141"/>
  <c r="AS8" i="141"/>
  <c r="BJ5" i="141"/>
  <c r="BE40" i="141"/>
  <c r="Z20" i="141"/>
  <c r="N12" i="141"/>
  <c r="BM12" i="141"/>
  <c r="AY27" i="141"/>
  <c r="P41" i="141"/>
  <c r="S44" i="141"/>
  <c r="AQ9" i="141"/>
  <c r="I22" i="141"/>
  <c r="BF16" i="141"/>
  <c r="AH49" i="141"/>
  <c r="Y47" i="141"/>
  <c r="J14" i="141"/>
  <c r="AC9" i="141"/>
  <c r="U5" i="141"/>
  <c r="BE7" i="141"/>
  <c r="P19" i="141"/>
  <c r="BD15" i="141"/>
  <c r="AU6" i="141"/>
  <c r="AI30" i="141"/>
  <c r="AL15" i="141"/>
  <c r="AG25" i="141"/>
  <c r="BM7" i="141"/>
  <c r="V22" i="141"/>
  <c r="BL5" i="141"/>
  <c r="AP5" i="141"/>
  <c r="BB50" i="141"/>
  <c r="AG16" i="141"/>
  <c r="O7" i="141"/>
  <c r="BE36" i="141"/>
  <c r="AR17" i="141"/>
  <c r="AK46" i="141"/>
  <c r="AX24" i="141"/>
  <c r="AO5" i="141"/>
  <c r="R47" i="141"/>
  <c r="AC51" i="141"/>
  <c r="L15" i="141"/>
  <c r="AK18" i="141"/>
  <c r="P20" i="141"/>
  <c r="R8" i="141"/>
  <c r="N8" i="141"/>
  <c r="I13" i="141"/>
  <c r="T37" i="141"/>
  <c r="AA30" i="141"/>
  <c r="A26" i="141"/>
  <c r="AX9" i="141"/>
  <c r="BL20" i="141"/>
  <c r="BL47" i="141"/>
  <c r="AC46" i="141"/>
  <c r="AF17" i="141"/>
  <c r="AE40" i="141"/>
  <c r="O28" i="141"/>
  <c r="AG32" i="141"/>
  <c r="BE5" i="141"/>
  <c r="BL42" i="141"/>
  <c r="BF25" i="141"/>
  <c r="BA5" i="141"/>
  <c r="S23" i="141"/>
  <c r="F5" i="141"/>
  <c r="U4" i="141"/>
  <c r="G23" i="141"/>
  <c r="A55" i="141"/>
  <c r="I29" i="141"/>
  <c r="H16" i="141"/>
  <c r="AL7" i="141"/>
  <c r="G22" i="141"/>
  <c r="K33" i="141"/>
  <c r="W43" i="141"/>
  <c r="X8" i="141"/>
  <c r="AN17" i="141"/>
  <c r="U17" i="141"/>
  <c r="BB38" i="141"/>
  <c r="AP30" i="141"/>
  <c r="Q9" i="141"/>
  <c r="Z54" i="141"/>
  <c r="E7" i="141"/>
  <c r="AI8" i="141"/>
  <c r="AO12" i="141"/>
  <c r="N13" i="141"/>
  <c r="AZ7" i="141"/>
  <c r="Y5" i="141"/>
  <c r="AM39" i="141"/>
  <c r="Q20" i="141"/>
  <c r="V4" i="141"/>
  <c r="AD19" i="141"/>
  <c r="P16" i="141"/>
  <c r="H22" i="141"/>
  <c r="AV14" i="141"/>
  <c r="G12" i="141"/>
  <c r="BD25" i="141"/>
  <c r="H52" i="141"/>
  <c r="AP19" i="141"/>
  <c r="J20" i="141"/>
  <c r="AV27" i="141"/>
  <c r="X21" i="141"/>
  <c r="AZ12" i="141"/>
  <c r="AK13" i="141"/>
  <c r="BE16" i="141"/>
  <c r="AW56" i="141"/>
  <c r="V35" i="141"/>
  <c r="AO51" i="141"/>
  <c r="AB12" i="141"/>
  <c r="BK5" i="141"/>
  <c r="BA17" i="141"/>
  <c r="W30" i="141"/>
  <c r="Z41" i="141"/>
  <c r="J5" i="141"/>
  <c r="AT7" i="141"/>
  <c r="D31" i="141"/>
  <c r="BG27" i="141"/>
  <c r="AJ46" i="141"/>
  <c r="S28" i="141"/>
  <c r="AV23" i="141"/>
  <c r="BL29" i="141"/>
  <c r="BJ27" i="141"/>
  <c r="BC24" i="141"/>
  <c r="AO48" i="141"/>
  <c r="AZ31" i="141"/>
  <c r="BC5" i="141"/>
  <c r="O46" i="141"/>
  <c r="T11" i="141"/>
  <c r="BA4" i="141"/>
  <c r="AJ16" i="141"/>
  <c r="Z13" i="141"/>
  <c r="AJ34" i="141"/>
  <c r="AA9" i="141"/>
  <c r="S21" i="141"/>
  <c r="BB9" i="141"/>
  <c r="V19" i="141"/>
  <c r="AT24" i="141"/>
  <c r="X45" i="141"/>
  <c r="A34" i="141"/>
  <c r="R25" i="141"/>
  <c r="BE32" i="141"/>
  <c r="I24" i="141"/>
  <c r="AN12" i="141"/>
  <c r="U12" i="141"/>
  <c r="W9" i="141"/>
  <c r="U24" i="141"/>
  <c r="BJ10" i="141"/>
  <c r="AW33" i="141"/>
  <c r="AA34" i="141"/>
  <c r="AL5" i="141"/>
  <c r="BI11" i="141"/>
  <c r="D10" i="141"/>
  <c r="AO9" i="141"/>
  <c r="Z16" i="141"/>
  <c r="T51" i="141"/>
  <c r="W48" i="141"/>
  <c r="H33" i="141"/>
  <c r="BJ22" i="141"/>
  <c r="AG4" i="141"/>
  <c r="BB53" i="141"/>
  <c r="Q23" i="141"/>
  <c r="S5" i="141"/>
  <c r="AF9" i="141"/>
  <c r="I34" i="141"/>
  <c r="AJ24" i="141"/>
  <c r="L12" i="141"/>
  <c r="A25" i="141"/>
  <c r="AY48" i="141"/>
  <c r="G25" i="141"/>
  <c r="C51" i="141"/>
  <c r="G9" i="141"/>
  <c r="R4" i="141"/>
  <c r="X12" i="141"/>
  <c r="BK19" i="141"/>
  <c r="BD21" i="141"/>
  <c r="B52" i="141"/>
  <c r="BL21" i="141"/>
  <c r="X36" i="141"/>
  <c r="K30" i="141"/>
  <c r="AU56" i="141"/>
  <c r="AU17" i="141"/>
  <c r="G11" i="141"/>
  <c r="C13" i="141"/>
  <c r="AO11" i="141"/>
  <c r="B12" i="141"/>
  <c r="F29" i="141"/>
  <c r="AW47" i="141"/>
  <c r="BB19" i="141"/>
  <c r="AE23" i="141"/>
  <c r="BJ7" i="141"/>
  <c r="AI6" i="141"/>
  <c r="AK43" i="141"/>
  <c r="BJ56" i="141"/>
  <c r="Y11" i="141"/>
  <c r="T15" i="141"/>
  <c r="X6" i="141"/>
  <c r="B32" i="141"/>
  <c r="AJ23" i="141"/>
  <c r="BI21" i="141"/>
  <c r="AV38" i="141"/>
  <c r="M35" i="141"/>
  <c r="H11" i="141"/>
  <c r="AH7" i="141"/>
  <c r="BE6" i="141"/>
  <c r="D8" i="141"/>
  <c r="BM10" i="141"/>
  <c r="H21" i="141"/>
  <c r="AJ29" i="141"/>
  <c r="Q45" i="141"/>
  <c r="AT28" i="141"/>
  <c r="O10" i="141"/>
  <c r="AE44" i="141"/>
  <c r="C49" i="141"/>
  <c r="AQ13" i="141"/>
  <c r="AP36" i="141"/>
  <c r="K20" i="141"/>
  <c r="AH9" i="141"/>
  <c r="D9" i="141"/>
  <c r="AQ34" i="141"/>
  <c r="AC17" i="141"/>
  <c r="K18" i="141"/>
  <c r="Y8" i="141"/>
  <c r="U26" i="141"/>
  <c r="AJ49" i="141"/>
  <c r="BE26" i="141"/>
  <c r="BE34" i="141"/>
  <c r="R15" i="141"/>
  <c r="AY11" i="141"/>
  <c r="T5" i="141"/>
  <c r="BC51" i="141"/>
  <c r="AT53" i="141"/>
  <c r="BG15" i="141"/>
  <c r="BB20" i="141"/>
  <c r="BH37" i="141"/>
  <c r="AU22" i="141"/>
  <c r="K11" i="141"/>
  <c r="A31" i="141"/>
  <c r="B56" i="141"/>
  <c r="I32" i="141"/>
  <c r="O41" i="141"/>
  <c r="D22" i="141"/>
  <c r="T21" i="141"/>
  <c r="AY34" i="141"/>
  <c r="AP22" i="141"/>
  <c r="K6" i="141"/>
  <c r="AR11" i="141"/>
  <c r="AQ16" i="141"/>
  <c r="P6" i="141"/>
  <c r="AP48" i="141"/>
  <c r="AJ31" i="141"/>
  <c r="M33" i="141"/>
  <c r="BD26" i="141"/>
  <c r="AQ5" i="141"/>
  <c r="AA29" i="141"/>
  <c r="AV48" i="141"/>
  <c r="D55" i="141"/>
  <c r="J12" i="141"/>
  <c r="I7" i="141"/>
  <c r="D50" i="141"/>
  <c r="BI53" i="141"/>
  <c r="AV9" i="141"/>
  <c r="AD11" i="141"/>
  <c r="U44" i="141"/>
  <c r="AG6" i="141"/>
  <c r="S19" i="141"/>
  <c r="BL8" i="141"/>
  <c r="BB15" i="141"/>
  <c r="K22" i="141"/>
  <c r="BM5" i="141"/>
  <c r="K48" i="141"/>
  <c r="BJ18" i="141"/>
  <c r="AT8" i="141"/>
  <c r="AA22" i="141"/>
  <c r="AY35" i="141"/>
  <c r="G29" i="141"/>
  <c r="O56" i="141"/>
  <c r="M44" i="141"/>
  <c r="AV15" i="141"/>
  <c r="U25" i="141"/>
  <c r="AD10" i="141"/>
  <c r="AX6" i="141"/>
  <c r="BE54" i="141"/>
  <c r="AH6" i="141"/>
  <c r="J8" i="141"/>
  <c r="W5" i="141"/>
  <c r="AH8" i="141"/>
  <c r="BB11" i="141"/>
  <c r="AA51" i="141"/>
  <c r="AX20" i="141"/>
  <c r="O16" i="141"/>
  <c r="BH27" i="141"/>
  <c r="Y16" i="141"/>
  <c r="F8" i="141"/>
  <c r="V10" i="141"/>
  <c r="Y7" i="141"/>
  <c r="T6" i="141"/>
  <c r="K23" i="141"/>
  <c r="AZ9" i="141"/>
  <c r="H46" i="141"/>
  <c r="BM43" i="141"/>
  <c r="AU8" i="141"/>
  <c r="Q7" i="141"/>
  <c r="K19" i="141"/>
  <c r="Z38" i="141"/>
  <c r="AU53" i="141"/>
  <c r="W35" i="141"/>
  <c r="A49" i="141"/>
  <c r="AF24" i="141"/>
  <c r="AK9" i="141"/>
  <c r="F6" i="141"/>
  <c r="BD10" i="141"/>
  <c r="E21" i="141"/>
  <c r="E20" i="141"/>
  <c r="AN21" i="141"/>
  <c r="BJ11" i="141"/>
  <c r="AY53" i="141"/>
  <c r="AC6" i="141"/>
  <c r="BI27" i="141"/>
  <c r="BI56" i="141"/>
  <c r="BI13" i="141"/>
  <c r="O11" i="141"/>
  <c r="AD40" i="141"/>
  <c r="AR27" i="141"/>
  <c r="BC6" i="141"/>
  <c r="BM51" i="141"/>
  <c r="AN6" i="141"/>
  <c r="O12" i="141"/>
  <c r="BH41" i="141"/>
  <c r="AQ15" i="141"/>
  <c r="M53" i="141"/>
  <c r="P27" i="141"/>
  <c r="AN13" i="141"/>
  <c r="Z9" i="141"/>
  <c r="AT37" i="141"/>
  <c r="E31" i="141"/>
  <c r="AE22" i="141"/>
  <c r="BG18" i="141"/>
  <c r="AB46" i="141"/>
  <c r="AO23" i="141"/>
  <c r="N50" i="141"/>
  <c r="BI15" i="141"/>
  <c r="AR36" i="141"/>
  <c r="AE55" i="141"/>
  <c r="BM40" i="141"/>
  <c r="BC53" i="141"/>
  <c r="BG38" i="141"/>
  <c r="AS23" i="141"/>
  <c r="AQ26" i="141"/>
  <c r="BE12" i="141"/>
  <c r="AW41" i="141"/>
  <c r="G27" i="141"/>
  <c r="AY25" i="141"/>
  <c r="AR6" i="141"/>
  <c r="BB33" i="141"/>
  <c r="AD8" i="141"/>
  <c r="B4" i="141"/>
  <c r="U29" i="141"/>
  <c r="BJ35" i="141"/>
  <c r="K32" i="141"/>
  <c r="B9" i="141"/>
  <c r="AI27" i="141"/>
  <c r="V27" i="141"/>
  <c r="BD13" i="141"/>
  <c r="BL49" i="141"/>
  <c r="Q8" i="141"/>
  <c r="AG39" i="141"/>
  <c r="Q44" i="141"/>
  <c r="AM16" i="141"/>
  <c r="BA28" i="141"/>
  <c r="AQ27" i="141"/>
  <c r="AI37" i="141"/>
  <c r="AD6" i="141"/>
  <c r="AR21" i="141"/>
  <c r="AQ33" i="141"/>
  <c r="BI4" i="141"/>
  <c r="AP32" i="141"/>
  <c r="AB24" i="141"/>
  <c r="Z29" i="141"/>
  <c r="AQ37" i="141"/>
  <c r="BC16" i="141"/>
  <c r="Z26" i="141"/>
  <c r="A33" i="141"/>
  <c r="U19" i="141"/>
  <c r="BL17" i="141"/>
  <c r="BE37" i="141"/>
  <c r="BI39" i="141"/>
  <c r="AL44" i="141"/>
  <c r="AJ54" i="141"/>
  <c r="S20" i="141"/>
  <c r="Z10" i="141"/>
  <c r="AK32" i="141"/>
  <c r="P5" i="141"/>
  <c r="AH36" i="141"/>
  <c r="BM15" i="141"/>
  <c r="AC14" i="141"/>
  <c r="Z40" i="141"/>
  <c r="T20" i="141"/>
  <c r="D12" i="141"/>
  <c r="O43" i="141"/>
  <c r="AX7" i="141"/>
  <c r="AT51" i="141"/>
  <c r="F9" i="141"/>
  <c r="U18" i="141"/>
  <c r="BH34" i="141"/>
  <c r="BD4" i="141"/>
  <c r="AU13" i="141"/>
  <c r="J17" i="141"/>
  <c r="AP29" i="141"/>
  <c r="H25" i="141"/>
  <c r="X48" i="141"/>
  <c r="D23" i="141"/>
  <c r="AF5" i="141"/>
  <c r="AU50" i="141"/>
  <c r="G43" i="141"/>
  <c r="I10" i="141"/>
  <c r="N53" i="141"/>
  <c r="AL19" i="141"/>
  <c r="AF6" i="141"/>
  <c r="AG44" i="141"/>
  <c r="K34" i="141"/>
  <c r="L41" i="141"/>
  <c r="AZ40" i="141"/>
  <c r="BE29" i="141"/>
  <c r="B17" i="141"/>
  <c r="AA32" i="141"/>
  <c r="Q32" i="141"/>
  <c r="BH30" i="141"/>
  <c r="BF5" i="141"/>
  <c r="F7" i="141"/>
  <c r="AT21" i="141"/>
  <c r="S22" i="141"/>
  <c r="BD47" i="141"/>
  <c r="O9" i="141"/>
  <c r="AK10" i="141"/>
  <c r="AX54" i="141"/>
  <c r="AH19" i="141"/>
  <c r="AR42" i="141"/>
  <c r="AU26" i="141"/>
  <c r="C41" i="141"/>
  <c r="T44" i="141"/>
  <c r="I36" i="141"/>
  <c r="G54" i="141"/>
  <c r="Q40" i="141"/>
  <c r="BH42" i="141"/>
  <c r="BH12" i="141"/>
  <c r="AT22" i="141"/>
  <c r="G8" i="141"/>
  <c r="AD51" i="141"/>
  <c r="AJ21" i="141"/>
  <c r="AA31" i="141"/>
  <c r="AU7" i="141"/>
  <c r="Z44" i="141"/>
  <c r="W37" i="141"/>
  <c r="BH22" i="141"/>
  <c r="R44" i="141"/>
  <c r="F13" i="141"/>
  <c r="D26" i="141"/>
  <c r="T48" i="141"/>
  <c r="BD14" i="141"/>
  <c r="BG49" i="141"/>
  <c r="O14" i="141"/>
  <c r="BH25" i="141"/>
  <c r="S47" i="141"/>
  <c r="AI5" i="141"/>
  <c r="D34" i="141"/>
  <c r="BF54" i="141"/>
  <c r="AK5" i="141"/>
  <c r="AK40" i="141"/>
  <c r="AV39" i="141"/>
  <c r="AN36" i="141"/>
  <c r="D27" i="141"/>
  <c r="AN9" i="141"/>
  <c r="AW28" i="141"/>
  <c r="BF53" i="141"/>
  <c r="T10" i="141"/>
  <c r="BK6" i="141"/>
  <c r="BL35" i="141"/>
  <c r="AN4" i="141"/>
  <c r="D41" i="141"/>
  <c r="M10" i="141"/>
  <c r="R6" i="141"/>
  <c r="AP13" i="141"/>
  <c r="BC15" i="141"/>
  <c r="AL37" i="141"/>
  <c r="B11" i="141"/>
  <c r="O13" i="141"/>
  <c r="BG28" i="141"/>
  <c r="AE38" i="141"/>
  <c r="G10" i="141"/>
  <c r="AN35" i="141"/>
  <c r="BM42" i="141"/>
  <c r="AJ27" i="141"/>
  <c r="AK28" i="141"/>
  <c r="U34" i="141"/>
  <c r="BK4" i="141"/>
  <c r="W52" i="141"/>
  <c r="J27" i="141"/>
  <c r="BF40" i="141"/>
  <c r="AU15" i="141"/>
  <c r="N49" i="141"/>
  <c r="D44" i="141"/>
  <c r="R45" i="141"/>
  <c r="BG36" i="141"/>
  <c r="BD16" i="141"/>
  <c r="BA16" i="141"/>
  <c r="BC28" i="141"/>
  <c r="U8" i="141"/>
  <c r="AG10" i="141"/>
  <c r="AQ4" i="141"/>
  <c r="B55" i="141"/>
  <c r="X29" i="141"/>
  <c r="D39" i="141"/>
  <c r="BL18" i="141"/>
  <c r="BD27" i="141"/>
  <c r="AG12" i="141"/>
  <c r="AT19" i="141"/>
  <c r="AK8" i="141"/>
  <c r="BE18" i="141"/>
  <c r="L27" i="141"/>
  <c r="AI42" i="141"/>
  <c r="F23" i="141"/>
  <c r="BC31" i="141"/>
  <c r="W50" i="141"/>
  <c r="B15" i="141"/>
  <c r="AE46" i="141"/>
  <c r="AO46" i="141"/>
  <c r="AE14" i="141"/>
  <c r="M31" i="141"/>
  <c r="B29" i="141"/>
  <c r="AF42" i="141"/>
  <c r="AT25" i="141"/>
  <c r="AR15" i="141"/>
  <c r="AO33" i="141"/>
  <c r="BE45" i="141"/>
  <c r="AT30" i="141"/>
  <c r="AU39" i="141"/>
  <c r="Q38" i="141"/>
  <c r="AP31" i="141"/>
  <c r="BH56" i="141"/>
  <c r="BG30" i="141"/>
  <c r="AM17" i="141"/>
  <c r="AG49" i="141"/>
  <c r="O5" i="141"/>
  <c r="BC14" i="141"/>
  <c r="W6" i="141"/>
  <c r="BD30" i="141"/>
  <c r="J7" i="141"/>
  <c r="AC39" i="141"/>
  <c r="BB7" i="141"/>
  <c r="AC41" i="141"/>
  <c r="E48" i="141"/>
  <c r="O37" i="141"/>
  <c r="AR56" i="141"/>
  <c r="W22" i="141"/>
  <c r="U6" i="141"/>
  <c r="R27" i="141"/>
  <c r="T17" i="141"/>
  <c r="AH4" i="141"/>
  <c r="AY17" i="141"/>
  <c r="AM37" i="141"/>
  <c r="AS35" i="141"/>
  <c r="AR38" i="141"/>
  <c r="S42" i="141"/>
  <c r="AQ11" i="141"/>
  <c r="D17" i="141"/>
  <c r="P13" i="141"/>
  <c r="AZ16" i="141"/>
  <c r="E5" i="141"/>
  <c r="E22" i="141"/>
  <c r="F19" i="141"/>
  <c r="B44" i="141"/>
  <c r="AV44" i="141"/>
  <c r="AY29" i="141"/>
  <c r="C44" i="141"/>
  <c r="BK56" i="141"/>
  <c r="AC44" i="141"/>
  <c r="D20" i="141"/>
  <c r="Q35" i="141"/>
  <c r="AJ11" i="141"/>
  <c r="AD12" i="141"/>
  <c r="O34" i="141"/>
  <c r="K36" i="141"/>
  <c r="AV22" i="141"/>
  <c r="AZ13" i="141"/>
  <c r="BI52" i="141"/>
  <c r="AM50" i="141"/>
  <c r="M43" i="141"/>
  <c r="Y12" i="141"/>
  <c r="BH52" i="141"/>
  <c r="BM35" i="141"/>
  <c r="M50" i="141"/>
  <c r="D25" i="141"/>
  <c r="G37" i="141"/>
  <c r="BL23" i="141"/>
  <c r="M37" i="141"/>
  <c r="AM28" i="141"/>
  <c r="Q19" i="141"/>
  <c r="BD38" i="141"/>
  <c r="Q53" i="141"/>
  <c r="BJ14" i="141"/>
  <c r="BF10" i="141"/>
  <c r="Z47" i="141"/>
  <c r="V38" i="141"/>
  <c r="BG5" i="141"/>
  <c r="AB28" i="141"/>
  <c r="AQ48" i="141"/>
  <c r="P10" i="141"/>
  <c r="H4" i="141"/>
  <c r="K28" i="141"/>
  <c r="V21" i="141"/>
  <c r="F30" i="141"/>
  <c r="AV25" i="141"/>
  <c r="AO37" i="141"/>
  <c r="BL9" i="141"/>
  <c r="F35" i="141"/>
  <c r="AV17" i="141"/>
  <c r="AW16" i="141"/>
  <c r="BI37" i="141"/>
  <c r="S8" i="141"/>
  <c r="BJ32" i="141"/>
  <c r="Z39" i="141"/>
  <c r="D32" i="141"/>
  <c r="T9" i="141"/>
  <c r="W12" i="141"/>
  <c r="AX4" i="141"/>
  <c r="BM26" i="141"/>
  <c r="AS9" i="141"/>
  <c r="K41" i="141"/>
  <c r="BB24" i="141"/>
  <c r="AB32" i="141"/>
  <c r="AQ28" i="141"/>
  <c r="G34" i="141"/>
  <c r="AE50" i="141"/>
  <c r="AC12" i="141"/>
  <c r="Q18" i="141"/>
  <c r="AY12" i="141"/>
  <c r="AO22" i="141"/>
  <c r="AB27" i="141"/>
  <c r="BB44" i="141"/>
  <c r="K21" i="141"/>
  <c r="BG33" i="141"/>
  <c r="W16" i="141"/>
  <c r="E42" i="141"/>
  <c r="BC18" i="141"/>
  <c r="AG45" i="141"/>
  <c r="AQ21" i="141"/>
  <c r="AX28" i="141"/>
  <c r="AZ46" i="141"/>
  <c r="AA35" i="141"/>
  <c r="E12" i="141"/>
  <c r="BJ4" i="141"/>
  <c r="AZ34" i="141"/>
  <c r="J43" i="141"/>
  <c r="K26" i="141"/>
  <c r="C11" i="141"/>
  <c r="T41" i="141"/>
  <c r="AQ17" i="141"/>
  <c r="AS5" i="141"/>
  <c r="AU5" i="141"/>
  <c r="M7" i="141"/>
  <c r="Z7" i="141"/>
  <c r="H12" i="141"/>
  <c r="F54" i="141"/>
  <c r="AY21" i="141"/>
  <c r="BI18" i="141"/>
  <c r="AT36" i="141"/>
  <c r="AM13" i="141"/>
  <c r="AB14" i="141"/>
  <c r="U40" i="141"/>
  <c r="BD36" i="141"/>
  <c r="AJ19" i="141"/>
  <c r="AR53" i="141"/>
  <c r="R48" i="141"/>
  <c r="P23" i="141"/>
  <c r="AO15" i="141"/>
  <c r="BI7" i="141"/>
  <c r="R9" i="141"/>
  <c r="BA27" i="141"/>
  <c r="BH13" i="141"/>
  <c r="BD39" i="141"/>
  <c r="AC16" i="141"/>
  <c r="AH24" i="141"/>
  <c r="V14" i="141"/>
  <c r="BK45" i="141"/>
  <c r="S13" i="141"/>
  <c r="V54" i="141"/>
  <c r="AO53" i="141"/>
  <c r="AJ22" i="141"/>
  <c r="BH44" i="141"/>
  <c r="AC50" i="141"/>
  <c r="AS7" i="141"/>
  <c r="BF14" i="141"/>
  <c r="C22" i="141"/>
  <c r="BF38" i="141"/>
  <c r="AA13" i="141"/>
  <c r="I28" i="141"/>
  <c r="E19" i="141"/>
  <c r="AX5" i="141"/>
  <c r="B8" i="141"/>
  <c r="AR31" i="141"/>
  <c r="F20" i="141"/>
  <c r="B7" i="141"/>
  <c r="H6" i="141"/>
  <c r="AC13" i="141"/>
  <c r="BD23" i="141"/>
  <c r="AX19" i="141"/>
  <c r="BA49" i="141"/>
  <c r="B14" i="141"/>
  <c r="AC45" i="141"/>
  <c r="U16" i="141"/>
  <c r="BE33" i="141"/>
  <c r="B22" i="141"/>
  <c r="AE49" i="141"/>
  <c r="K54" i="141"/>
  <c r="V26" i="141"/>
  <c r="AQ6" i="141"/>
  <c r="H34" i="141"/>
  <c r="BJ55" i="141"/>
  <c r="J46" i="141"/>
  <c r="AI51" i="141"/>
  <c r="BC29" i="141"/>
  <c r="AG53" i="141"/>
  <c r="X17" i="141"/>
  <c r="AZ54" i="141"/>
  <c r="N23" i="141"/>
  <c r="AT16" i="141"/>
  <c r="AM46" i="141"/>
  <c r="D37" i="141"/>
  <c r="AN15" i="141"/>
  <c r="AQ49" i="141"/>
  <c r="W7" i="141"/>
  <c r="L34" i="141"/>
  <c r="AY51" i="141"/>
  <c r="AK38" i="141"/>
  <c r="Z4" i="141"/>
  <c r="AL8" i="141"/>
  <c r="AB22" i="141"/>
  <c r="S48" i="141"/>
  <c r="P49" i="141"/>
  <c r="X33" i="141"/>
  <c r="AK29" i="141"/>
  <c r="J42" i="141"/>
  <c r="AY33" i="141"/>
  <c r="BC27" i="141"/>
  <c r="AK53" i="141"/>
  <c r="G24" i="141"/>
  <c r="AZ8" i="141"/>
  <c r="AI49" i="141"/>
  <c r="AH55" i="141"/>
  <c r="BG34" i="141"/>
  <c r="X20" i="141"/>
  <c r="AE11" i="141"/>
  <c r="O23" i="141"/>
  <c r="BB18" i="141"/>
  <c r="Y6" i="141"/>
  <c r="I4" i="141"/>
  <c r="AL33" i="141"/>
  <c r="BM27" i="141"/>
  <c r="AC29" i="141"/>
  <c r="S16" i="141"/>
  <c r="H50" i="141"/>
  <c r="Z32" i="141"/>
  <c r="BG48" i="141"/>
  <c r="AI52" i="141"/>
  <c r="P24" i="141"/>
  <c r="BH51" i="141"/>
  <c r="W18" i="141"/>
  <c r="BA40" i="141"/>
  <c r="AF41" i="141"/>
  <c r="E29" i="141"/>
  <c r="BA55" i="141"/>
  <c r="D13" i="141"/>
  <c r="J49" i="141"/>
  <c r="AC49" i="141"/>
  <c r="AC47" i="141"/>
  <c r="AD41" i="141"/>
  <c r="AR37" i="141"/>
  <c r="C21" i="141"/>
  <c r="AF19" i="141"/>
  <c r="Y37" i="141"/>
  <c r="S45" i="141"/>
  <c r="BH10" i="141"/>
  <c r="BJ28" i="141"/>
  <c r="AH39" i="141"/>
  <c r="Q28" i="141"/>
  <c r="A20" i="141"/>
  <c r="W56" i="141"/>
  <c r="BA39" i="141"/>
  <c r="AL17" i="141"/>
  <c r="X10" i="141"/>
  <c r="BH8" i="141"/>
  <c r="BC42" i="141"/>
  <c r="BF22" i="141"/>
  <c r="BE19" i="141"/>
  <c r="W4" i="141"/>
  <c r="D42" i="141"/>
  <c r="AR26" i="141"/>
  <c r="BB46" i="141"/>
  <c r="AA18" i="141"/>
  <c r="AF26" i="141"/>
  <c r="BL15" i="141"/>
  <c r="S14" i="141"/>
  <c r="N47" i="141"/>
  <c r="AA53" i="141"/>
  <c r="AY49" i="141"/>
  <c r="BK32" i="141"/>
  <c r="J54" i="141"/>
  <c r="H44" i="141"/>
  <c r="AR48" i="141"/>
  <c r="C4" i="141"/>
  <c r="G30" i="141"/>
  <c r="AD42" i="141"/>
  <c r="BJ31" i="141"/>
  <c r="U30" i="141"/>
  <c r="J26" i="141"/>
  <c r="BC13" i="141"/>
  <c r="T18" i="141"/>
  <c r="AI19" i="141"/>
  <c r="AQ35" i="141"/>
  <c r="AK35" i="141"/>
  <c r="AK20" i="141"/>
  <c r="BM33" i="141"/>
  <c r="BG11" i="141"/>
  <c r="AG15" i="141"/>
  <c r="AF39" i="141"/>
  <c r="AO41" i="141"/>
  <c r="I55" i="141"/>
  <c r="Q34" i="141"/>
  <c r="L44" i="141"/>
  <c r="BM30" i="141"/>
  <c r="E32" i="141"/>
  <c r="W34" i="141"/>
  <c r="C56" i="141"/>
  <c r="I38" i="141"/>
  <c r="AS34" i="141"/>
  <c r="X35" i="141"/>
  <c r="A23" i="141"/>
  <c r="AU35" i="141"/>
  <c r="AD9" i="141"/>
  <c r="AU36" i="141"/>
  <c r="AP20" i="141"/>
  <c r="AE17" i="141"/>
  <c r="Z33" i="141"/>
  <c r="G41" i="141"/>
  <c r="C15" i="141"/>
  <c r="BK7" i="141"/>
  <c r="BI8" i="141"/>
  <c r="AE37" i="141"/>
  <c r="AS27" i="141"/>
  <c r="V53" i="141"/>
  <c r="AM8" i="141"/>
  <c r="S4" i="141"/>
  <c r="BD20" i="141"/>
  <c r="W39" i="141"/>
  <c r="BH9" i="141"/>
  <c r="AC7" i="141"/>
  <c r="K8" i="141"/>
  <c r="AK44" i="141"/>
  <c r="AC54" i="141"/>
  <c r="AR16" i="141"/>
  <c r="F21" i="141"/>
  <c r="BK49" i="141"/>
  <c r="AE4" i="141"/>
  <c r="L39" i="141"/>
  <c r="AW37" i="141"/>
  <c r="AB48" i="141"/>
  <c r="BK18" i="141"/>
  <c r="AV13" i="141"/>
  <c r="G5" i="141"/>
  <c r="M39" i="141"/>
  <c r="N35" i="141"/>
  <c r="AX14" i="141"/>
  <c r="L19" i="141"/>
  <c r="BM39" i="141"/>
  <c r="AQ20" i="141"/>
  <c r="H19" i="141"/>
  <c r="AP54" i="141"/>
  <c r="K51" i="141"/>
  <c r="R5" i="141"/>
  <c r="K55" i="141"/>
  <c r="W13" i="141"/>
  <c r="AW24" i="141"/>
  <c r="AL51" i="141"/>
  <c r="AO32" i="141"/>
  <c r="J21" i="141"/>
  <c r="AG42" i="141"/>
  <c r="AD14" i="141"/>
  <c r="A16" i="141"/>
  <c r="BA33" i="141"/>
  <c r="AS10" i="141"/>
  <c r="K29" i="141"/>
  <c r="AV24" i="141"/>
  <c r="P7" i="141"/>
  <c r="G39" i="141"/>
  <c r="AE9" i="141"/>
  <c r="AW22" i="141"/>
  <c r="BG4" i="141"/>
  <c r="AU41" i="141"/>
  <c r="T23" i="141"/>
  <c r="W11" i="141"/>
  <c r="M48" i="141"/>
  <c r="S25" i="141"/>
  <c r="Q50" i="141"/>
  <c r="BM9" i="141"/>
  <c r="AR33" i="141"/>
  <c r="BD55" i="141"/>
  <c r="M20" i="141"/>
  <c r="AB18" i="141"/>
  <c r="BF7" i="141"/>
  <c r="AB41" i="141"/>
  <c r="H51" i="141"/>
  <c r="AJ51" i="141"/>
  <c r="BC17" i="141"/>
  <c r="AQ31" i="141"/>
  <c r="AE32" i="141"/>
  <c r="AX26" i="141"/>
  <c r="AS54" i="141"/>
  <c r="AI56" i="141"/>
  <c r="AT42" i="141"/>
  <c r="AZ6" i="141"/>
  <c r="O25" i="141"/>
  <c r="BB42" i="141"/>
  <c r="Y24" i="141"/>
  <c r="BK27" i="141"/>
  <c r="F31" i="141"/>
  <c r="F10" i="141"/>
  <c r="BK46" i="141"/>
  <c r="BI38" i="141"/>
  <c r="H17" i="141"/>
  <c r="AE30" i="141"/>
  <c r="X56" i="141"/>
  <c r="AT17" i="141"/>
  <c r="BM38" i="141"/>
  <c r="BH23" i="141"/>
  <c r="BG9" i="141"/>
  <c r="H32" i="141"/>
  <c r="AU14" i="141"/>
  <c r="BD9" i="141"/>
  <c r="AZ21" i="141"/>
  <c r="L47" i="141"/>
  <c r="BC54" i="141"/>
  <c r="G6" i="141"/>
  <c r="AS52" i="141"/>
  <c r="Q49" i="141"/>
  <c r="AV18" i="141"/>
  <c r="Q13" i="141"/>
  <c r="AE56" i="141"/>
  <c r="N30" i="141"/>
  <c r="BL39" i="141"/>
  <c r="AV34" i="141"/>
  <c r="G17" i="141"/>
  <c r="Z6" i="141"/>
  <c r="BI43" i="141"/>
  <c r="G15" i="141"/>
  <c r="B24" i="141"/>
  <c r="AT45" i="141"/>
  <c r="R23" i="141"/>
  <c r="Y36" i="141"/>
  <c r="BF17" i="141"/>
  <c r="BC11" i="141"/>
  <c r="AY45" i="141"/>
  <c r="V11" i="141"/>
  <c r="M28" i="141"/>
  <c r="E56" i="141"/>
  <c r="AQ44" i="141"/>
  <c r="B42" i="141"/>
  <c r="K4" i="141"/>
  <c r="J11" i="141"/>
  <c r="AA26" i="141"/>
  <c r="AJ43" i="141"/>
  <c r="M55" i="141"/>
  <c r="AG33" i="141"/>
  <c r="AI13" i="141"/>
  <c r="N15" i="141"/>
  <c r="Y30" i="141"/>
  <c r="Q42" i="141"/>
  <c r="Z14" i="141"/>
  <c r="AU28" i="141"/>
  <c r="AH44" i="141"/>
  <c r="AA8" i="141"/>
  <c r="N5" i="141"/>
  <c r="BG23" i="141"/>
  <c r="C47" i="141"/>
  <c r="AA16" i="141"/>
  <c r="AH46" i="141"/>
  <c r="AZ27" i="141"/>
  <c r="G47" i="141"/>
  <c r="A7" i="141"/>
  <c r="AZ43" i="141"/>
  <c r="B25" i="141"/>
  <c r="AP55" i="141"/>
  <c r="T45" i="141"/>
  <c r="I18" i="141"/>
  <c r="AZ55" i="141"/>
  <c r="P9" i="141"/>
  <c r="AF16" i="141"/>
  <c r="S37" i="141"/>
  <c r="BL51" i="141"/>
  <c r="BL26" i="141"/>
  <c r="P34" i="141"/>
  <c r="G42" i="141"/>
  <c r="S30" i="141"/>
  <c r="AQ18" i="141"/>
  <c r="BB35" i="141"/>
  <c r="BJ53" i="141"/>
  <c r="BC46" i="141"/>
  <c r="F15" i="141"/>
  <c r="H40" i="141"/>
  <c r="BL16" i="141"/>
  <c r="G33" i="141"/>
  <c r="BA14" i="141"/>
  <c r="H7" i="141"/>
  <c r="AK11" i="141"/>
  <c r="K43" i="141"/>
  <c r="P14" i="141"/>
  <c r="L32" i="141"/>
  <c r="AU24" i="141"/>
  <c r="AG19" i="141"/>
  <c r="X44" i="141"/>
  <c r="A21" i="141"/>
  <c r="AT26" i="141"/>
  <c r="BL33" i="141"/>
  <c r="B28" i="141"/>
  <c r="AS15" i="141"/>
  <c r="AG35" i="141"/>
  <c r="AC56" i="141"/>
  <c r="Y35" i="141"/>
  <c r="BK21" i="141"/>
  <c r="L13" i="141"/>
  <c r="BH50" i="141"/>
  <c r="AU31" i="141"/>
  <c r="AT4" i="141"/>
  <c r="AE42" i="141"/>
  <c r="AN55" i="141"/>
  <c r="T25" i="141"/>
  <c r="X43" i="141"/>
  <c r="X37" i="141"/>
  <c r="H10" i="141"/>
  <c r="AO50" i="141"/>
  <c r="Z8" i="141"/>
  <c r="L52" i="141"/>
  <c r="U13" i="141"/>
  <c r="AJ12" i="141"/>
  <c r="AM14" i="141"/>
  <c r="AK23" i="141"/>
  <c r="V51" i="141"/>
  <c r="M46" i="141"/>
  <c r="Y49" i="141"/>
  <c r="I19" i="141"/>
  <c r="AD55" i="141"/>
  <c r="AR32" i="141"/>
  <c r="AF29" i="141"/>
  <c r="D24" i="141"/>
  <c r="P42" i="141"/>
  <c r="AA38" i="141"/>
  <c r="AJ25" i="141"/>
  <c r="BJ6" i="141"/>
  <c r="BJ33" i="141"/>
  <c r="AF31" i="141"/>
  <c r="Y25" i="141"/>
  <c r="AD32" i="141"/>
  <c r="AL18" i="141"/>
  <c r="N52" i="141"/>
  <c r="BF43" i="141"/>
  <c r="AZ15" i="141"/>
  <c r="BE24" i="141"/>
  <c r="O55" i="141"/>
  <c r="BG14" i="141"/>
  <c r="AS25" i="141"/>
  <c r="AG41" i="141"/>
  <c r="AP14" i="141"/>
  <c r="AE39" i="141"/>
  <c r="W29" i="141"/>
  <c r="AH54" i="141"/>
  <c r="AY41" i="141"/>
  <c r="J24" i="141"/>
  <c r="P44" i="141"/>
  <c r="AU43" i="141"/>
  <c r="D51" i="141"/>
  <c r="J55" i="141"/>
  <c r="O51" i="141"/>
  <c r="BM6" i="141"/>
  <c r="AG22" i="141"/>
  <c r="D47" i="141"/>
  <c r="R14" i="141"/>
  <c r="AH33" i="141"/>
  <c r="W17" i="141"/>
  <c r="AP6" i="141"/>
  <c r="C34" i="141"/>
  <c r="AX43" i="141"/>
  <c r="BG44" i="141"/>
  <c r="BF18" i="141"/>
  <c r="Z50" i="141"/>
  <c r="BB55" i="141"/>
  <c r="Y22" i="141"/>
  <c r="AP44" i="141"/>
  <c r="BC25" i="141"/>
  <c r="AD46" i="141"/>
  <c r="AP8" i="141"/>
  <c r="U27" i="141"/>
  <c r="F53" i="141"/>
  <c r="BM29" i="141"/>
  <c r="AV20" i="141"/>
  <c r="B21" i="141"/>
  <c r="M25" i="141"/>
  <c r="I51" i="141"/>
  <c r="AH13" i="141"/>
  <c r="AW39" i="141"/>
  <c r="AP16" i="141"/>
  <c r="AK14" i="141"/>
  <c r="AD52" i="141"/>
  <c r="BE15" i="141"/>
  <c r="BM34" i="141"/>
  <c r="AR13" i="141"/>
  <c r="AH30" i="141"/>
  <c r="AA10" i="141"/>
  <c r="AC32" i="141"/>
  <c r="Q54" i="141"/>
  <c r="AE36" i="141"/>
  <c r="AN33" i="141"/>
  <c r="I46" i="141"/>
  <c r="AL27" i="141"/>
  <c r="A8" i="141"/>
  <c r="Y38" i="141"/>
  <c r="AX34" i="141"/>
  <c r="AM32" i="141"/>
  <c r="AM27" i="141"/>
  <c r="BH18" i="141"/>
  <c r="AI21" i="141"/>
  <c r="AN14" i="141"/>
  <c r="AF12" i="141"/>
  <c r="Z31" i="141"/>
  <c r="P28" i="141"/>
  <c r="BF29" i="141"/>
  <c r="BE52" i="141"/>
  <c r="BK52" i="141"/>
  <c r="G52" i="141"/>
  <c r="AK39" i="141"/>
  <c r="AQ23" i="141"/>
  <c r="N28" i="141"/>
  <c r="BI6" i="141"/>
  <c r="S27" i="141"/>
  <c r="AX13" i="141"/>
  <c r="B19" i="141"/>
  <c r="P25" i="141"/>
  <c r="E25" i="141"/>
  <c r="BE41" i="141"/>
  <c r="K49" i="141"/>
  <c r="AB20" i="141"/>
  <c r="AN31" i="141"/>
  <c r="AK54" i="141"/>
  <c r="AK7" i="141"/>
  <c r="AH43" i="141"/>
  <c r="AH56" i="141"/>
  <c r="BH4" i="141"/>
  <c r="BH5" i="141"/>
  <c r="AK15" i="141"/>
  <c r="AG50" i="141"/>
  <c r="O52" i="141"/>
  <c r="AL32" i="141"/>
  <c r="AZ33" i="141"/>
  <c r="AZ11" i="141"/>
  <c r="N54" i="141"/>
  <c r="B20" i="141"/>
  <c r="E36" i="141"/>
  <c r="W49" i="141"/>
  <c r="BC9" i="141"/>
  <c r="AC26" i="141"/>
  <c r="I27" i="141"/>
  <c r="AN23" i="141"/>
  <c r="BK22" i="141"/>
  <c r="A10" i="141"/>
  <c r="V47" i="141"/>
  <c r="AF54" i="141"/>
  <c r="BC38" i="141"/>
  <c r="AG52" i="141"/>
  <c r="AZ53" i="141"/>
  <c r="BD32" i="141"/>
  <c r="D33" i="141"/>
  <c r="BL4" i="141"/>
  <c r="AD39" i="141"/>
  <c r="AS39" i="141"/>
  <c r="AC40" i="141"/>
  <c r="AD38" i="141"/>
  <c r="R30" i="141"/>
  <c r="BB6" i="141"/>
  <c r="W47" i="141"/>
  <c r="AB37" i="141"/>
  <c r="N55" i="141"/>
  <c r="BI35" i="141"/>
  <c r="Q17" i="141"/>
  <c r="M51" i="141"/>
  <c r="AN22" i="141"/>
  <c r="E17" i="141"/>
  <c r="I49" i="141"/>
  <c r="BI47" i="141"/>
  <c r="BA6" i="141"/>
  <c r="AX45" i="141"/>
  <c r="D43" i="141"/>
  <c r="S17" i="141"/>
  <c r="AK19" i="141"/>
  <c r="Y29" i="141"/>
  <c r="AI15" i="141"/>
  <c r="Z12" i="141"/>
  <c r="BM47" i="141"/>
  <c r="AW8" i="141"/>
  <c r="AI48" i="141"/>
  <c r="Q27" i="141"/>
  <c r="L26" i="141"/>
  <c r="AR7" i="141"/>
  <c r="R33" i="141"/>
  <c r="AA25" i="141"/>
  <c r="M30" i="141"/>
  <c r="BK20" i="141"/>
  <c r="AA41" i="141"/>
  <c r="AP45" i="141"/>
  <c r="AI29" i="141"/>
  <c r="AH37" i="141"/>
  <c r="AX22" i="141"/>
  <c r="N14" i="141"/>
  <c r="X46" i="141"/>
  <c r="C42" i="141"/>
  <c r="BD28" i="141"/>
  <c r="AJ28" i="141"/>
  <c r="Y54" i="141"/>
  <c r="BK23" i="141"/>
  <c r="R52" i="141"/>
  <c r="BK29" i="141"/>
  <c r="AC4" i="141"/>
  <c r="M36" i="141"/>
  <c r="S11" i="141"/>
  <c r="M12" i="141"/>
  <c r="BE56" i="141"/>
  <c r="O8" i="141"/>
  <c r="BH36" i="141"/>
  <c r="AT15" i="141"/>
  <c r="AW10" i="141"/>
  <c r="S35" i="141"/>
  <c r="W46" i="141"/>
  <c r="N43" i="141"/>
  <c r="B10" i="141"/>
  <c r="AS26" i="141"/>
  <c r="R24" i="141"/>
  <c r="Q30" i="141"/>
  <c r="BC30" i="141"/>
  <c r="AY26" i="141"/>
  <c r="BG12" i="141"/>
  <c r="AD21" i="141"/>
  <c r="AD23" i="141"/>
  <c r="AP17" i="141"/>
  <c r="AJ4" i="141"/>
  <c r="AX10" i="141"/>
  <c r="BC45" i="141"/>
  <c r="AY44" i="141"/>
  <c r="E51" i="141"/>
  <c r="AF43" i="141"/>
  <c r="BF19" i="141"/>
  <c r="AF18" i="141"/>
  <c r="AI10" i="141"/>
  <c r="AF45" i="141"/>
  <c r="AX31" i="141"/>
  <c r="F48" i="141"/>
  <c r="A19" i="141"/>
  <c r="AO7" i="141"/>
  <c r="AE24" i="141"/>
  <c r="Q29" i="141"/>
  <c r="AH28" i="141"/>
  <c r="S18" i="141"/>
  <c r="Z5" i="141"/>
  <c r="BK15" i="141"/>
  <c r="AO36" i="141"/>
  <c r="K52" i="141"/>
  <c r="Z19" i="141"/>
  <c r="AU25" i="141"/>
  <c r="AE21" i="141"/>
  <c r="E35" i="141"/>
  <c r="BM20" i="141"/>
  <c r="BK53" i="141"/>
  <c r="BJ24" i="141"/>
  <c r="AQ51" i="141"/>
  <c r="N39" i="141"/>
  <c r="AY54" i="141"/>
  <c r="A17" i="141"/>
  <c r="AU52" i="141"/>
  <c r="AL54" i="141"/>
  <c r="X22" i="141"/>
  <c r="M32" i="141"/>
  <c r="N56" i="141"/>
  <c r="P48" i="141"/>
  <c r="AB40" i="141"/>
  <c r="BE13" i="141"/>
  <c r="AW25" i="141"/>
  <c r="U15" i="141"/>
  <c r="P54" i="141"/>
  <c r="R26" i="141"/>
  <c r="AC35" i="141"/>
  <c r="AY39" i="141"/>
  <c r="BI49" i="141"/>
  <c r="BI33" i="141"/>
  <c r="B54" i="141"/>
  <c r="BA41" i="141"/>
  <c r="AG7" i="141"/>
  <c r="A54" i="141"/>
  <c r="O35" i="141"/>
  <c r="J15" i="141"/>
  <c r="AT9" i="141"/>
  <c r="AB44" i="141"/>
  <c r="BL12" i="141"/>
  <c r="BG54" i="141"/>
  <c r="C12" i="141"/>
  <c r="AE20" i="141"/>
  <c r="AL9" i="141"/>
  <c r="AP25" i="141"/>
  <c r="AP4" i="141"/>
  <c r="AK30" i="141"/>
  <c r="AH25" i="141"/>
  <c r="BJ49" i="141"/>
  <c r="BD31" i="141"/>
  <c r="AX12" i="141"/>
  <c r="L10" i="141"/>
  <c r="BB54" i="141"/>
  <c r="BJ23" i="141"/>
  <c r="AV16" i="141"/>
  <c r="AO10" i="141"/>
  <c r="AZ4" i="141"/>
  <c r="AL45" i="141"/>
  <c r="R34" i="141"/>
  <c r="BF48" i="141"/>
  <c r="T19" i="141"/>
  <c r="AQ36" i="141"/>
  <c r="AQ54" i="141"/>
  <c r="BM24" i="141"/>
  <c r="AP40" i="141"/>
  <c r="AY56" i="141"/>
  <c r="AJ38" i="141"/>
  <c r="I39" i="141"/>
  <c r="AS24" i="141"/>
  <c r="AX50" i="141"/>
  <c r="AS45" i="141"/>
  <c r="BM41" i="141"/>
  <c r="AD37" i="141"/>
  <c r="AE27" i="141"/>
  <c r="S52" i="141"/>
  <c r="A36" i="141"/>
  <c r="AH22" i="141"/>
  <c r="AM42" i="141"/>
  <c r="AM44" i="141"/>
  <c r="AH41" i="141"/>
  <c r="U22" i="141"/>
  <c r="AR35" i="141"/>
  <c r="Y50" i="141"/>
  <c r="A18" i="141"/>
  <c r="U9" i="141"/>
  <c r="AF40" i="141"/>
  <c r="AW40" i="141"/>
  <c r="BK30" i="141"/>
  <c r="AE5" i="141"/>
  <c r="C10" i="141"/>
  <c r="AO8" i="141"/>
  <c r="T52" i="141"/>
  <c r="AP26" i="141"/>
  <c r="AA5" i="141"/>
  <c r="AX35" i="141"/>
  <c r="BE28" i="141"/>
  <c r="AW29" i="141"/>
  <c r="AL30" i="141"/>
  <c r="E4" i="141"/>
  <c r="C46" i="141"/>
  <c r="P38" i="141"/>
  <c r="J36" i="141"/>
  <c r="B36" i="141"/>
  <c r="AO55" i="141"/>
  <c r="AQ10" i="141"/>
  <c r="N31" i="141"/>
  <c r="AG55" i="141"/>
  <c r="AX30" i="141"/>
  <c r="V50" i="141"/>
  <c r="H43" i="141"/>
  <c r="P37" i="141"/>
  <c r="AG38" i="141"/>
  <c r="J33" i="141"/>
  <c r="AX29" i="141"/>
  <c r="AS6" i="141"/>
  <c r="BE55" i="141"/>
  <c r="AR28" i="141"/>
  <c r="A46" i="141"/>
  <c r="BH21" i="141"/>
  <c r="BJ25" i="141"/>
  <c r="AG11" i="141"/>
  <c r="AO40" i="141"/>
  <c r="AB25" i="141"/>
  <c r="AM30" i="141"/>
  <c r="AI47" i="141"/>
  <c r="G45" i="141"/>
  <c r="BA46" i="141"/>
  <c r="T29" i="141"/>
  <c r="AZ48" i="141"/>
  <c r="N37" i="141"/>
  <c r="L33" i="141"/>
  <c r="A24" i="141"/>
  <c r="Q48" i="141"/>
  <c r="AY31" i="141"/>
  <c r="H14" i="141"/>
  <c r="AK37" i="141"/>
  <c r="AJ7" i="141"/>
  <c r="V16" i="141"/>
  <c r="BB23" i="141"/>
  <c r="AM10" i="141"/>
  <c r="H18" i="141"/>
  <c r="AL48" i="141"/>
  <c r="AX47" i="141"/>
  <c r="T26" i="141"/>
  <c r="AL21" i="141"/>
  <c r="AB49" i="141"/>
  <c r="AD44" i="141"/>
  <c r="BC4" i="141"/>
  <c r="A42" i="141"/>
  <c r="AK56" i="141"/>
  <c r="BA38" i="141"/>
  <c r="AH48" i="141"/>
  <c r="AN5" i="141"/>
  <c r="V41" i="141"/>
  <c r="BA43" i="141"/>
  <c r="I40" i="141"/>
  <c r="AG24" i="141"/>
  <c r="AM52" i="141"/>
  <c r="F28" i="141"/>
  <c r="BM45" i="141"/>
  <c r="AI38" i="141"/>
  <c r="F37" i="141"/>
  <c r="BA35" i="141"/>
  <c r="Z21" i="141"/>
  <c r="BH31" i="141"/>
  <c r="AY40" i="141"/>
  <c r="AT50" i="141"/>
  <c r="BD18" i="141"/>
  <c r="BF55" i="141"/>
  <c r="T12" i="141"/>
  <c r="X5" i="141"/>
  <c r="J34" i="141"/>
  <c r="BC49" i="141"/>
  <c r="AL52" i="141"/>
  <c r="BK55" i="141"/>
  <c r="AZ36" i="141"/>
  <c r="AZ35" i="141"/>
  <c r="BI24" i="141"/>
  <c r="AW5" i="141"/>
  <c r="L45" i="141"/>
  <c r="BH45" i="141"/>
  <c r="AW13" i="141"/>
  <c r="A50" i="141"/>
  <c r="T33" i="141"/>
  <c r="BI51" i="141"/>
  <c r="AJ18" i="141"/>
  <c r="E6" i="141"/>
  <c r="A51" i="141"/>
  <c r="AR14" i="141"/>
  <c r="AY20" i="141"/>
  <c r="BG39" i="141"/>
  <c r="AI50" i="141"/>
  <c r="BC33" i="141"/>
  <c r="BJ48" i="141"/>
  <c r="E18" i="141"/>
  <c r="BG45" i="141"/>
  <c r="G50" i="141"/>
  <c r="AN46" i="141"/>
  <c r="BA47" i="141"/>
  <c r="V6" i="141"/>
  <c r="O6" i="141"/>
  <c r="BA51" i="141"/>
  <c r="AZ24" i="141"/>
  <c r="C52" i="141"/>
  <c r="D56" i="141"/>
  <c r="AV51" i="141"/>
  <c r="F4" i="141"/>
  <c r="AA4" i="141"/>
  <c r="N9" i="141"/>
  <c r="AJ41" i="141"/>
  <c r="U55" i="141"/>
  <c r="V39" i="141"/>
  <c r="I30" i="141"/>
  <c r="AW30" i="141"/>
  <c r="AT18" i="141"/>
  <c r="N40" i="141"/>
  <c r="BK47" i="141"/>
  <c r="H20" i="141"/>
  <c r="AE25" i="141"/>
  <c r="BK25" i="141"/>
  <c r="U41" i="141"/>
  <c r="AO18" i="141"/>
  <c r="BH16" i="141"/>
  <c r="B6" i="141"/>
  <c r="Y23" i="141"/>
  <c r="AK25" i="141"/>
  <c r="AO20" i="141"/>
  <c r="O54" i="141"/>
  <c r="BJ38" i="141"/>
  <c r="D45" i="141"/>
  <c r="AU27" i="141"/>
  <c r="Y10" i="141"/>
  <c r="BF46" i="141"/>
  <c r="BH20" i="141"/>
  <c r="S54" i="141"/>
  <c r="AH53" i="141"/>
  <c r="AS38" i="141"/>
  <c r="AQ8" i="141"/>
  <c r="BG29" i="141"/>
  <c r="AN45" i="141"/>
  <c r="AM47" i="141"/>
  <c r="BL44" i="141"/>
  <c r="BJ19" i="141"/>
  <c r="AD43" i="141"/>
  <c r="X55" i="141"/>
  <c r="AN30" i="141"/>
  <c r="AH15" i="141"/>
  <c r="B37" i="141"/>
  <c r="N19" i="141"/>
  <c r="B46" i="141"/>
  <c r="A27" i="141"/>
  <c r="AP10" i="141"/>
  <c r="BA29" i="141"/>
  <c r="C8" i="141"/>
  <c r="AS43" i="141"/>
  <c r="Y33" i="141"/>
  <c r="V43" i="141"/>
  <c r="AC27" i="141"/>
  <c r="Y55" i="141"/>
  <c r="BL46" i="141"/>
  <c r="V37" i="141"/>
  <c r="AY14" i="141"/>
  <c r="BB26" i="141"/>
  <c r="H13" i="141"/>
  <c r="AL26" i="141"/>
  <c r="T31" i="141"/>
  <c r="BA25" i="141"/>
  <c r="AZ37" i="141"/>
  <c r="AZ14" i="141"/>
  <c r="N21" i="141"/>
  <c r="AU54" i="141"/>
  <c r="BE11" i="141"/>
  <c r="AF46" i="141"/>
  <c r="J48" i="141"/>
  <c r="AN53" i="141"/>
  <c r="L9" i="141"/>
  <c r="AQ50" i="141"/>
  <c r="J38" i="141"/>
  <c r="BH43" i="141"/>
  <c r="BE9" i="141"/>
  <c r="X51" i="141"/>
  <c r="BE50" i="141"/>
  <c r="U43" i="141"/>
  <c r="M42" i="141"/>
  <c r="BK9" i="141"/>
  <c r="AS49" i="141"/>
  <c r="S56" i="141"/>
  <c r="AO28" i="141"/>
  <c r="G7" i="141"/>
  <c r="Q31" i="141"/>
  <c r="U10" i="141"/>
  <c r="AY4" i="141"/>
  <c r="BI40" i="141"/>
  <c r="AD13" i="141"/>
  <c r="AP50" i="141"/>
  <c r="Z56" i="141"/>
  <c r="BM19" i="141"/>
  <c r="AI41" i="141"/>
  <c r="BL40" i="141"/>
  <c r="BD50" i="141"/>
  <c r="AN29" i="141"/>
  <c r="R53" i="141"/>
  <c r="AT56" i="141"/>
  <c r="AV56" i="141"/>
  <c r="BG20" i="141"/>
  <c r="AS11" i="141"/>
  <c r="Q52" i="141"/>
  <c r="M27" i="141"/>
  <c r="BG56" i="141"/>
  <c r="AZ45" i="141"/>
  <c r="BD41" i="141"/>
  <c r="AP51" i="141"/>
  <c r="X52" i="141"/>
  <c r="AW6" i="141"/>
  <c r="AH5" i="141"/>
  <c r="AB23" i="141"/>
  <c r="AV52" i="141"/>
  <c r="L18" i="141"/>
  <c r="AG40" i="141"/>
  <c r="Q14" i="141"/>
  <c r="BB29" i="141"/>
  <c r="C27" i="141"/>
  <c r="AD36" i="141"/>
  <c r="AM35" i="141"/>
  <c r="AO17" i="141"/>
  <c r="C25" i="141"/>
  <c r="U39" i="141"/>
  <c r="M4" i="141"/>
  <c r="AI25" i="141"/>
  <c r="AH50" i="141"/>
  <c r="AC31" i="141"/>
  <c r="AW38" i="141"/>
  <c r="K15" i="141"/>
  <c r="BJ26" i="141"/>
  <c r="AY13" i="141"/>
  <c r="C24" i="141"/>
  <c r="X38" i="141"/>
  <c r="AX23" i="141"/>
  <c r="BJ39" i="141"/>
  <c r="AH12" i="141"/>
  <c r="O36" i="141"/>
  <c r="AG54" i="141"/>
  <c r="G26" i="141"/>
  <c r="BL37" i="141"/>
  <c r="BC47" i="141"/>
  <c r="AP9" i="141"/>
  <c r="C20" i="141"/>
  <c r="BJ29" i="141"/>
  <c r="P35" i="141"/>
  <c r="AZ19" i="141"/>
  <c r="R11" i="141"/>
  <c r="AV47" i="141"/>
  <c r="I17" i="141"/>
  <c r="AI33" i="141"/>
  <c r="BH54" i="141"/>
  <c r="I50" i="141"/>
  <c r="BM53" i="141"/>
  <c r="AB6" i="141"/>
  <c r="AG36" i="141"/>
  <c r="BA52" i="141"/>
  <c r="I15" i="141"/>
  <c r="AB31" i="141"/>
  <c r="BF34" i="141"/>
  <c r="B39" i="141"/>
  <c r="F42" i="141"/>
  <c r="AB50" i="141"/>
  <c r="J32" i="141"/>
  <c r="BA15" i="141"/>
  <c r="O18" i="141"/>
  <c r="G31" i="141"/>
  <c r="N46" i="141"/>
  <c r="BB13" i="141"/>
  <c r="BI50" i="141"/>
  <c r="AN18" i="141"/>
  <c r="C23" i="141"/>
  <c r="BE51" i="141"/>
  <c r="W54" i="141"/>
  <c r="AC19" i="141"/>
  <c r="S51" i="141"/>
  <c r="L35" i="141"/>
  <c r="AB9" i="141"/>
  <c r="BK40" i="141"/>
  <c r="W31" i="141"/>
  <c r="AS16" i="141"/>
  <c r="C19" i="141"/>
  <c r="BF39" i="141"/>
  <c r="BH48" i="141"/>
  <c r="AY46" i="141"/>
  <c r="J52" i="141"/>
  <c r="AR52" i="141"/>
  <c r="AY28" i="141"/>
  <c r="BC23" i="141"/>
  <c r="AW26" i="141"/>
  <c r="BA53" i="141"/>
  <c r="BF12" i="141"/>
  <c r="AA55" i="141"/>
  <c r="AJ36" i="141"/>
  <c r="BG31" i="141"/>
  <c r="AU55" i="141"/>
  <c r="AW9" i="141"/>
  <c r="BE39" i="141"/>
  <c r="G18" i="141"/>
  <c r="S33" i="141"/>
  <c r="BK24" i="141"/>
  <c r="AM33" i="141"/>
  <c r="AF20" i="141"/>
  <c r="I14" i="141"/>
  <c r="AB4" i="141"/>
  <c r="AA42" i="141"/>
  <c r="M17" i="141"/>
  <c r="BL43" i="141"/>
  <c r="P29" i="141"/>
  <c r="BB39" i="141"/>
  <c r="AF8" i="141"/>
  <c r="AD7" i="141"/>
  <c r="AH26" i="141"/>
  <c r="R31" i="141"/>
  <c r="W20" i="141"/>
  <c r="S9" i="141"/>
  <c r="AG37" i="141"/>
  <c r="AG31" i="141"/>
  <c r="AR44" i="141"/>
  <c r="BI32" i="141"/>
  <c r="AI11" i="141"/>
  <c r="BK35" i="141"/>
  <c r="AK34" i="141"/>
  <c r="A45" i="141"/>
  <c r="BG13" i="141"/>
  <c r="U7" i="141"/>
  <c r="AR22" i="141"/>
  <c r="F50" i="141"/>
  <c r="BM14" i="141"/>
  <c r="W8" i="141"/>
  <c r="BD54" i="141"/>
  <c r="AU44" i="141"/>
  <c r="Z34" i="141"/>
  <c r="U49" i="141"/>
  <c r="AY18" i="141"/>
  <c r="AU20" i="141"/>
  <c r="BA50" i="141"/>
  <c r="AB8" i="141"/>
  <c r="S12" i="141"/>
  <c r="AM48" i="141"/>
  <c r="S26" i="141"/>
  <c r="U37" i="141"/>
  <c r="J41" i="141"/>
  <c r="L21" i="141"/>
  <c r="AB53" i="141"/>
  <c r="N24" i="141"/>
  <c r="AF37" i="141"/>
  <c r="W33" i="141"/>
  <c r="AO56" i="141"/>
  <c r="R55" i="141"/>
  <c r="BB4" i="141"/>
  <c r="G38" i="141"/>
  <c r="AY24" i="141"/>
  <c r="BA21" i="141"/>
  <c r="AA23" i="141"/>
  <c r="H23" i="141"/>
  <c r="AI18" i="141"/>
  <c r="BD29" i="141"/>
  <c r="AS40" i="141"/>
  <c r="AX15" i="141"/>
  <c r="AS53" i="141"/>
  <c r="AH21" i="141"/>
  <c r="L24" i="141"/>
  <c r="X34" i="141"/>
  <c r="AW50" i="141"/>
  <c r="AH17" i="141"/>
  <c r="A12" i="141"/>
  <c r="AK17" i="141"/>
  <c r="A11" i="141"/>
  <c r="BG55" i="141"/>
  <c r="AJ39" i="141"/>
  <c r="Y43" i="141"/>
  <c r="AD5" i="141"/>
  <c r="AW31" i="141"/>
  <c r="R42" i="141"/>
  <c r="P55" i="141"/>
  <c r="AC37" i="141"/>
  <c r="U21" i="141"/>
  <c r="AM24" i="141"/>
  <c r="BD19" i="141"/>
  <c r="Q16" i="141"/>
  <c r="BF6" i="141"/>
  <c r="AZ5" i="141"/>
  <c r="BB31" i="141"/>
  <c r="AI40" i="141"/>
  <c r="B34" i="141"/>
  <c r="BI26" i="141"/>
  <c r="AB29" i="141"/>
  <c r="R40" i="141"/>
  <c r="K24" i="141"/>
  <c r="S50" i="141"/>
  <c r="G35" i="141"/>
  <c r="F43" i="141"/>
  <c r="Y53" i="141"/>
  <c r="BA13" i="141"/>
  <c r="N27" i="141"/>
  <c r="AL14" i="141"/>
  <c r="T8" i="141"/>
  <c r="AV55" i="141"/>
  <c r="BD12" i="141"/>
  <c r="AX53" i="141"/>
  <c r="AN28" i="141"/>
  <c r="BH29" i="141"/>
  <c r="AT55" i="141"/>
  <c r="F22" i="141"/>
  <c r="O15" i="141"/>
  <c r="BH32" i="141"/>
  <c r="BD51" i="141"/>
  <c r="AL56" i="141"/>
  <c r="BL50" i="141"/>
  <c r="AO29" i="141"/>
  <c r="AR12" i="141"/>
  <c r="X53" i="141"/>
  <c r="G53" i="141"/>
  <c r="W51" i="141"/>
  <c r="I53" i="141"/>
  <c r="BL19" i="141"/>
  <c r="AC5" i="141"/>
  <c r="BB21" i="141"/>
  <c r="AA54" i="141"/>
  <c r="Z46" i="141"/>
  <c r="AD30" i="141"/>
  <c r="K14" i="141"/>
  <c r="AI53" i="141"/>
  <c r="BK36" i="141"/>
  <c r="T27" i="141"/>
  <c r="Q46" i="141"/>
  <c r="AP47" i="141"/>
  <c r="Y18" i="141"/>
  <c r="L17" i="141"/>
  <c r="V42" i="141"/>
  <c r="O26" i="141"/>
  <c r="AV40" i="141"/>
  <c r="T4" i="141"/>
  <c r="T32" i="141"/>
  <c r="AM6" i="141"/>
  <c r="AM25" i="141"/>
  <c r="BB52" i="141"/>
  <c r="H27" i="141"/>
  <c r="Q22" i="141"/>
  <c r="AM36" i="141"/>
  <c r="BC32" i="141"/>
  <c r="AP21" i="141"/>
  <c r="BC44" i="141"/>
  <c r="BB25" i="141"/>
  <c r="AS42" i="141"/>
  <c r="AM11" i="141"/>
  <c r="AT49" i="141"/>
  <c r="O38" i="141"/>
  <c r="A35" i="141"/>
  <c r="AP43" i="141"/>
  <c r="AT34" i="141"/>
  <c r="R13" i="141"/>
  <c r="O48" i="141"/>
  <c r="X18" i="141"/>
  <c r="AP53" i="141"/>
  <c r="AO43" i="141"/>
  <c r="J50" i="141"/>
  <c r="BJ15" i="141"/>
  <c r="Q10" i="141"/>
  <c r="T35" i="141"/>
  <c r="BF20" i="141"/>
  <c r="AB51" i="141"/>
  <c r="H37" i="141"/>
  <c r="AZ26" i="141"/>
  <c r="BA44" i="141"/>
  <c r="AO34" i="141"/>
  <c r="BG19" i="141"/>
  <c r="BK42" i="141"/>
  <c r="U52" i="141"/>
  <c r="BH19" i="141"/>
  <c r="AI16" i="141"/>
  <c r="AM31" i="141"/>
  <c r="L7" i="141"/>
  <c r="AB42" i="141"/>
  <c r="BF23" i="141"/>
  <c r="AF10" i="141"/>
  <c r="AF11" i="141"/>
  <c r="P50" i="141"/>
  <c r="D30" i="141"/>
  <c r="AY22" i="141"/>
  <c r="BG16" i="141"/>
  <c r="BE22" i="141"/>
  <c r="BL13" i="141"/>
  <c r="AB45" i="141"/>
  <c r="I25" i="141"/>
  <c r="P15" i="141"/>
  <c r="BC26" i="141"/>
  <c r="M54" i="141"/>
  <c r="G20" i="141"/>
  <c r="B38" i="141"/>
  <c r="AT38" i="141"/>
  <c r="AW51" i="141"/>
  <c r="U54" i="141"/>
  <c r="Z24" i="141"/>
  <c r="BH39" i="141"/>
  <c r="AL4" i="141"/>
  <c r="AZ10" i="141"/>
  <c r="BE53" i="141"/>
  <c r="B23" i="141"/>
  <c r="AG47" i="141"/>
  <c r="AD49" i="141"/>
  <c r="AW43" i="141"/>
  <c r="AL42" i="141"/>
  <c r="E27" i="141"/>
  <c r="L51" i="141"/>
  <c r="E39" i="141"/>
  <c r="B47" i="141"/>
  <c r="L54" i="141"/>
  <c r="S36" i="141"/>
  <c r="BK34" i="141"/>
  <c r="AS22" i="141"/>
  <c r="Y39" i="141"/>
  <c r="BG50" i="141"/>
  <c r="BK17" i="141"/>
  <c r="T38" i="141"/>
  <c r="Z27" i="141"/>
  <c r="AQ30" i="141"/>
  <c r="BM11" i="141"/>
  <c r="AL46" i="141"/>
  <c r="AU49" i="141"/>
  <c r="AU38" i="141"/>
  <c r="AJ33" i="141"/>
  <c r="BK14" i="141"/>
  <c r="BA22" i="141"/>
  <c r="AT31" i="141"/>
  <c r="AE15" i="141"/>
  <c r="BC52" i="141"/>
  <c r="L53" i="141"/>
  <c r="AN42" i="141"/>
  <c r="AZ23" i="141"/>
  <c r="AC21" i="141"/>
  <c r="C17" i="141"/>
  <c r="BB32" i="141"/>
  <c r="C33" i="141"/>
  <c r="L16" i="141"/>
  <c r="AN56" i="141"/>
  <c r="BM32" i="141"/>
  <c r="M45" i="141"/>
  <c r="M19" i="141"/>
  <c r="AG26" i="141"/>
  <c r="AB36" i="141"/>
  <c r="AC48" i="141"/>
  <c r="AJ50" i="141"/>
  <c r="N33" i="141"/>
  <c r="BF30" i="141"/>
  <c r="AT27" i="141"/>
  <c r="AT54" i="141"/>
  <c r="AE7" i="141"/>
  <c r="AO6" i="141"/>
  <c r="AT52" i="141"/>
  <c r="I54" i="141"/>
  <c r="G21" i="141"/>
  <c r="BL48" i="141"/>
  <c r="BA32" i="141"/>
  <c r="I31" i="141"/>
  <c r="AB47" i="141"/>
  <c r="BJ36" i="141"/>
  <c r="BF24" i="141"/>
  <c r="AW11" i="141"/>
  <c r="R54" i="141"/>
  <c r="AU34" i="141"/>
  <c r="BB10" i="141"/>
  <c r="M29" i="141"/>
  <c r="S24" i="141"/>
  <c r="AZ25" i="141"/>
  <c r="AK48" i="141"/>
  <c r="AD28" i="141"/>
  <c r="AH52" i="141"/>
  <c r="R36" i="141"/>
  <c r="X4" i="141"/>
  <c r="AA15" i="141"/>
  <c r="AD29" i="141"/>
  <c r="BJ12" i="141"/>
  <c r="BG40" i="141"/>
  <c r="BI22" i="141"/>
  <c r="AP27" i="141"/>
  <c r="AJ5" i="141"/>
  <c r="M23" i="141"/>
  <c r="AL47" i="141"/>
  <c r="BA9" i="141"/>
  <c r="AY23" i="141"/>
  <c r="AO31" i="141"/>
  <c r="BD17" i="141"/>
  <c r="AX8" i="141"/>
  <c r="AI43" i="141"/>
  <c r="Z37" i="141"/>
  <c r="B41" i="141"/>
  <c r="I16" i="141"/>
  <c r="BD44" i="141"/>
  <c r="AD53" i="141"/>
  <c r="AV35" i="141"/>
  <c r="V5" i="141"/>
  <c r="BJ41" i="141"/>
  <c r="AH32" i="141"/>
  <c r="E10" i="141"/>
  <c r="AB15" i="141"/>
  <c r="BA36" i="141"/>
  <c r="D49" i="141"/>
  <c r="T53" i="141"/>
  <c r="T36" i="141"/>
  <c r="K46" i="141"/>
  <c r="AE29" i="141"/>
  <c r="AY19" i="141"/>
  <c r="N7" i="141"/>
  <c r="BG17" i="141"/>
  <c r="BE31" i="141"/>
  <c r="AH29" i="141"/>
  <c r="AR50" i="141"/>
  <c r="AT6" i="141"/>
  <c r="BL53" i="141"/>
  <c r="N51" i="141"/>
  <c r="BJ45" i="141"/>
  <c r="AB19" i="141"/>
  <c r="AE48" i="141"/>
  <c r="AC52" i="141"/>
  <c r="BJ51" i="141"/>
  <c r="W28" i="141"/>
  <c r="AY32" i="141"/>
  <c r="M18" i="141"/>
  <c r="AP37" i="141"/>
  <c r="X30" i="141"/>
  <c r="BK38" i="141"/>
  <c r="BA45" i="141"/>
  <c r="AK49" i="141"/>
  <c r="D19" i="141"/>
  <c r="BG21" i="141"/>
  <c r="AO39" i="141"/>
  <c r="F38" i="141"/>
  <c r="M24" i="141"/>
  <c r="V36" i="141"/>
  <c r="AU10" i="141"/>
  <c r="AF32" i="141"/>
  <c r="D54" i="141"/>
  <c r="BI29" i="141"/>
  <c r="AN24" i="141"/>
  <c r="BA42" i="141"/>
  <c r="O21" i="141"/>
  <c r="AU29" i="141"/>
  <c r="I56" i="141"/>
  <c r="C40" i="141"/>
  <c r="V8" i="141"/>
  <c r="BD11" i="141"/>
  <c r="AU37" i="141"/>
  <c r="V28" i="141"/>
  <c r="AX39" i="141"/>
  <c r="AG13" i="141"/>
  <c r="AN26" i="141"/>
  <c r="B45" i="141"/>
  <c r="S39" i="141"/>
  <c r="B33" i="141"/>
  <c r="AE8" i="141"/>
  <c r="AA44" i="141"/>
  <c r="BC35" i="141"/>
  <c r="W10" i="141"/>
  <c r="AA52" i="141"/>
  <c r="E55" i="141"/>
  <c r="BL38" i="141"/>
  <c r="AA11" i="141"/>
  <c r="BJ52" i="141"/>
  <c r="A48" i="141"/>
  <c r="AT41" i="141"/>
  <c r="X50" i="141"/>
  <c r="AJ53" i="141"/>
  <c r="I52" i="141"/>
  <c r="BL34" i="141"/>
  <c r="I21" i="141"/>
  <c r="BE49" i="141"/>
  <c r="AZ52" i="141"/>
  <c r="T14" i="141"/>
  <c r="A6" i="141"/>
  <c r="BL31" i="141"/>
  <c r="E30" i="141"/>
  <c r="BK16" i="141"/>
  <c r="AE16" i="141"/>
  <c r="L46" i="141"/>
  <c r="AX21" i="141"/>
  <c r="X19" i="141"/>
  <c r="N32" i="141"/>
  <c r="X24" i="141"/>
  <c r="AK21" i="141"/>
  <c r="BG35" i="141"/>
  <c r="BE17" i="141"/>
  <c r="AX25" i="141"/>
  <c r="AA20" i="141"/>
  <c r="AI35" i="141"/>
  <c r="AW34" i="141"/>
  <c r="Z51" i="141"/>
  <c r="K39" i="141"/>
  <c r="J16" i="141"/>
  <c r="AX41" i="141"/>
  <c r="BA30" i="141"/>
  <c r="BF27" i="141"/>
  <c r="AY55" i="141"/>
  <c r="R10" i="141"/>
  <c r="AJ17" i="141"/>
  <c r="BB40" i="141"/>
  <c r="Z11" i="141"/>
  <c r="AK33" i="141"/>
  <c r="AY7" i="141"/>
  <c r="M49" i="141"/>
  <c r="BE44" i="141"/>
  <c r="D4" i="141"/>
  <c r="E34" i="141"/>
  <c r="K53" i="141"/>
  <c r="AI17" i="141"/>
  <c r="V23" i="141"/>
  <c r="U35" i="141"/>
  <c r="F33" i="141"/>
  <c r="AR18" i="141"/>
  <c r="R41" i="141"/>
  <c r="AI20" i="141"/>
  <c r="AV37" i="141"/>
  <c r="AB35" i="141"/>
  <c r="AL10" i="141"/>
  <c r="AJ48" i="141"/>
  <c r="AA50" i="141"/>
  <c r="H47" i="141"/>
  <c r="J56" i="141"/>
  <c r="J40" i="141"/>
  <c r="BC40" i="141"/>
  <c r="U11" i="141"/>
  <c r="I20" i="141"/>
  <c r="BJ21" i="141"/>
  <c r="A13" i="141"/>
  <c r="AV31" i="141"/>
  <c r="AC34" i="141"/>
  <c r="BG22" i="141"/>
  <c r="AV53" i="141"/>
  <c r="AE51" i="141"/>
  <c r="AX11" i="141"/>
  <c r="AJ44" i="141"/>
  <c r="BM21" i="141"/>
  <c r="E46" i="141"/>
  <c r="T34" i="141"/>
  <c r="AP34" i="141"/>
  <c r="AR24" i="141"/>
  <c r="AI44" i="141"/>
  <c r="BA31" i="141"/>
  <c r="AZ20" i="141"/>
  <c r="AM40" i="141"/>
  <c r="AY52" i="141"/>
  <c r="BB28" i="141"/>
  <c r="N26" i="141"/>
  <c r="AM15" i="141"/>
  <c r="E26" i="141"/>
  <c r="I8" i="141"/>
  <c r="AG51" i="141"/>
  <c r="I35" i="141"/>
  <c r="H26" i="141"/>
  <c r="B27" i="141"/>
  <c r="BB34" i="141"/>
  <c r="T56" i="141"/>
  <c r="N42" i="141"/>
  <c r="H30" i="141"/>
  <c r="X7" i="141"/>
  <c r="AB55" i="141"/>
  <c r="AI14" i="141"/>
  <c r="V32" i="141"/>
  <c r="AK42" i="141"/>
  <c r="J39" i="141"/>
  <c r="K27" i="141"/>
  <c r="AP46" i="141"/>
  <c r="BK28" i="141"/>
  <c r="AN7" i="141"/>
  <c r="Q24" i="141"/>
  <c r="O27" i="141"/>
  <c r="J31" i="141"/>
  <c r="AL25" i="141"/>
  <c r="AP12" i="141"/>
  <c r="AM12" i="141"/>
  <c r="AH38" i="141"/>
  <c r="AZ30" i="141"/>
  <c r="AV49" i="141"/>
  <c r="E47" i="141"/>
  <c r="AP56" i="141"/>
  <c r="H48" i="141"/>
  <c r="BF15" i="141"/>
  <c r="I41" i="141"/>
  <c r="AH18" i="141"/>
  <c r="AA45" i="141"/>
  <c r="AP52" i="141"/>
  <c r="AA17" i="141"/>
  <c r="AA21" i="141"/>
  <c r="AO26" i="141"/>
  <c r="I37" i="141"/>
  <c r="M11" i="141"/>
  <c r="AT14" i="141"/>
  <c r="AW54" i="141"/>
  <c r="BF35" i="141"/>
  <c r="AO38" i="141"/>
  <c r="AI23" i="141"/>
  <c r="U20" i="141"/>
  <c r="AY30" i="141"/>
  <c r="BD22" i="141"/>
  <c r="AM7" i="141"/>
  <c r="BB8" i="141"/>
  <c r="BH15" i="141"/>
  <c r="BB22" i="141"/>
  <c r="AS48" i="141"/>
  <c r="Q37" i="141"/>
  <c r="AS13" i="141"/>
  <c r="E9" i="141"/>
  <c r="AH23" i="141"/>
  <c r="AE28" i="141"/>
  <c r="BD37" i="141"/>
  <c r="AN38" i="141"/>
  <c r="A53" i="141"/>
  <c r="AU32" i="141"/>
  <c r="AG34" i="141"/>
  <c r="AC11" i="141"/>
  <c r="P43" i="141"/>
  <c r="AU16" i="141"/>
  <c r="AO24" i="141"/>
  <c r="E11" i="141"/>
  <c r="AR39" i="141"/>
  <c r="AE47" i="141"/>
  <c r="A38" i="141"/>
  <c r="AF44" i="141"/>
  <c r="BE47" i="141"/>
  <c r="AT5" i="141"/>
  <c r="D15" i="141"/>
  <c r="BL41" i="141"/>
  <c r="C5" i="141"/>
  <c r="F17" i="141"/>
  <c r="E49" i="141"/>
  <c r="F47" i="141"/>
  <c r="AT23" i="141"/>
  <c r="BE42" i="141"/>
  <c r="AW23" i="141"/>
  <c r="BI55" i="141"/>
  <c r="AT10" i="141"/>
  <c r="N4" i="141"/>
  <c r="BJ42" i="141"/>
  <c r="AW49" i="141"/>
  <c r="BI28" i="141"/>
  <c r="C26" i="141"/>
  <c r="K56" i="141"/>
  <c r="AD54" i="141"/>
  <c r="AP35" i="141"/>
  <c r="P18" i="141"/>
  <c r="BE46" i="141"/>
  <c r="AS55" i="141"/>
  <c r="Y31" i="141"/>
  <c r="L11" i="141"/>
  <c r="Z25" i="141"/>
  <c r="AK24" i="141"/>
  <c r="AR54" i="141"/>
  <c r="Z22" i="141"/>
  <c r="AG9" i="141"/>
  <c r="V30" i="141"/>
  <c r="AE12" i="141"/>
  <c r="AO54" i="141"/>
  <c r="AV45" i="141"/>
  <c r="A47" i="141"/>
  <c r="F56" i="141"/>
  <c r="F26" i="141"/>
  <c r="L5" i="141"/>
  <c r="Y4" i="141"/>
  <c r="V9" i="141"/>
  <c r="AE31" i="141"/>
  <c r="P30" i="141"/>
  <c r="L48" i="141"/>
  <c r="C32" i="141"/>
  <c r="AN43" i="141"/>
  <c r="E14" i="141"/>
  <c r="BI46" i="141"/>
  <c r="Z48" i="141"/>
  <c r="BI23" i="141"/>
  <c r="R32" i="141"/>
  <c r="G16" i="141"/>
  <c r="AM38" i="141"/>
  <c r="AA6" i="141"/>
  <c r="AN51" i="141"/>
  <c r="BK26" i="141"/>
  <c r="F11" i="141"/>
  <c r="Y41" i="141"/>
  <c r="H49" i="141"/>
  <c r="AX46" i="141"/>
  <c r="F32" i="141"/>
  <c r="U47" i="141"/>
  <c r="AW19" i="141"/>
  <c r="AN25" i="141"/>
  <c r="AK22" i="141"/>
  <c r="AM49" i="141"/>
  <c r="AC30" i="141"/>
  <c r="Y56" i="141"/>
  <c r="BB56" i="141"/>
  <c r="K13" i="141"/>
  <c r="AG29" i="141"/>
  <c r="AR30" i="141"/>
  <c r="AM19" i="141"/>
  <c r="P39" i="141"/>
  <c r="AT39" i="141"/>
  <c r="BM54" i="141"/>
  <c r="AU33" i="141"/>
  <c r="V15" i="141"/>
  <c r="AE13" i="141"/>
  <c r="A28" i="141"/>
  <c r="BM31" i="141"/>
  <c r="BL52" i="141"/>
  <c r="BE20" i="141"/>
  <c r="AX36" i="141"/>
  <c r="BI12" i="141"/>
  <c r="AI54" i="141"/>
  <c r="BD33" i="141"/>
  <c r="M15" i="141"/>
  <c r="AD48" i="141"/>
  <c r="E40" i="141"/>
  <c r="AZ50" i="141"/>
  <c r="AK52" i="141"/>
  <c r="G48" i="141"/>
  <c r="AC38" i="141"/>
  <c r="Y21" i="141"/>
  <c r="BF49" i="141"/>
  <c r="AE34" i="141"/>
  <c r="AY43" i="141"/>
  <c r="L14" i="141"/>
  <c r="BF31" i="141"/>
  <c r="L40" i="141"/>
  <c r="BI31" i="141"/>
  <c r="O19" i="141"/>
  <c r="BI41" i="141"/>
  <c r="Z15" i="141"/>
  <c r="AA39" i="141"/>
  <c r="BM48" i="141"/>
  <c r="P32" i="141"/>
  <c r="J35" i="141"/>
  <c r="AA40" i="141"/>
  <c r="C16" i="141"/>
  <c r="A14" i="141"/>
  <c r="AB10" i="141"/>
  <c r="BF37" i="141"/>
  <c r="AB7" i="141"/>
  <c r="AG43" i="141"/>
  <c r="T7" i="141"/>
  <c r="BC7" i="141"/>
  <c r="AQ42" i="141"/>
  <c r="AT47" i="141"/>
  <c r="AM51" i="141"/>
  <c r="V13" i="141"/>
  <c r="AL39" i="141"/>
  <c r="O45" i="141"/>
  <c r="AC42" i="141"/>
  <c r="X9" i="141"/>
  <c r="F52" i="141"/>
  <c r="BM17" i="141"/>
  <c r="AF50" i="141"/>
  <c r="AH42" i="141"/>
  <c r="AW12" i="141"/>
  <c r="AS18" i="141"/>
  <c r="BE30" i="141"/>
  <c r="BF9" i="141"/>
  <c r="AZ44" i="141"/>
  <c r="AZ29" i="141"/>
  <c r="AF49" i="141"/>
  <c r="BL11" i="141"/>
  <c r="V24" i="141"/>
  <c r="O30" i="141"/>
  <c r="AH10" i="141"/>
  <c r="V55" i="141"/>
  <c r="H28" i="141"/>
  <c r="AH20" i="141"/>
  <c r="BK12" i="141"/>
  <c r="AR34" i="141"/>
  <c r="BD52" i="141"/>
  <c r="F24" i="141"/>
  <c r="AX55" i="141"/>
  <c r="O17" i="141"/>
  <c r="O39" i="141"/>
  <c r="AW4" i="141"/>
  <c r="U31" i="141"/>
  <c r="AW44" i="141"/>
  <c r="AF22" i="141"/>
  <c r="AU46" i="141"/>
  <c r="F51" i="141"/>
  <c r="AW35" i="141"/>
  <c r="BA48" i="141"/>
  <c r="S10" i="141"/>
  <c r="AM55" i="141"/>
  <c r="AW27" i="141"/>
  <c r="AP33" i="141"/>
  <c r="J53" i="141"/>
  <c r="S46" i="141"/>
  <c r="F46" i="141"/>
  <c r="BC48" i="141"/>
  <c r="AW55" i="141"/>
  <c r="N16" i="141"/>
  <c r="O50" i="141"/>
  <c r="U42" i="141"/>
  <c r="Y19" i="141"/>
  <c r="BM56" i="141"/>
  <c r="BB16" i="141"/>
  <c r="E13" i="141"/>
  <c r="AH35" i="141"/>
  <c r="J6" i="141"/>
  <c r="S34" i="141"/>
  <c r="BF26" i="141"/>
  <c r="G49" i="141"/>
  <c r="V17" i="141"/>
  <c r="BI9" i="141"/>
  <c r="Y20" i="141"/>
  <c r="BG8" i="141"/>
  <c r="AB52" i="141"/>
  <c r="L42" i="141"/>
  <c r="AT29" i="141"/>
  <c r="AM5" i="141"/>
  <c r="AV36" i="141"/>
  <c r="L56" i="141"/>
  <c r="BB37" i="141"/>
  <c r="H38" i="141"/>
  <c r="BB43" i="141"/>
  <c r="BH33" i="141"/>
  <c r="BB27" i="141"/>
  <c r="AH45" i="141"/>
  <c r="AA19" i="141"/>
  <c r="AJ30" i="141"/>
  <c r="AE33" i="141"/>
  <c r="BH49" i="141"/>
  <c r="AJ40" i="141"/>
  <c r="AS21" i="141"/>
  <c r="Y52" i="141"/>
  <c r="BG41" i="141"/>
  <c r="BA56" i="141"/>
  <c r="BE21" i="141"/>
  <c r="M34" i="141"/>
  <c r="Z30" i="141"/>
  <c r="BJ37" i="141"/>
  <c r="J45" i="141"/>
  <c r="AK31" i="141"/>
  <c r="K17" i="141"/>
  <c r="R37" i="141"/>
  <c r="X31" i="141"/>
  <c r="J4" i="141"/>
  <c r="L30" i="141"/>
  <c r="AN11" i="141"/>
  <c r="AJ47" i="141"/>
  <c r="AB17" i="141"/>
  <c r="BM13" i="141"/>
  <c r="AN8" i="141"/>
  <c r="T49" i="141"/>
  <c r="D46" i="141"/>
  <c r="H35" i="141"/>
  <c r="W14" i="141"/>
  <c r="BB12" i="141"/>
  <c r="AA36" i="141"/>
  <c r="Q39" i="141"/>
  <c r="AE52" i="141"/>
  <c r="AV50" i="141"/>
  <c r="X39" i="141"/>
  <c r="AD20" i="141"/>
  <c r="S53" i="141"/>
  <c r="AF25" i="141"/>
  <c r="BK44" i="141"/>
  <c r="AQ12" i="141"/>
  <c r="BL54" i="141"/>
  <c r="BF11" i="141"/>
  <c r="AK55" i="141"/>
  <c r="BG53" i="141"/>
  <c r="BA54" i="141"/>
  <c r="Q41" i="141"/>
  <c r="AB43" i="141"/>
  <c r="AX40" i="141"/>
  <c r="AU4" i="141"/>
  <c r="V49" i="141"/>
  <c r="BI48" i="141"/>
  <c r="AG27" i="141"/>
  <c r="V44" i="141"/>
  <c r="N44" i="141"/>
  <c r="BI44" i="141"/>
  <c r="AV11" i="141"/>
  <c r="S32" i="141"/>
  <c r="AF38" i="141"/>
  <c r="Y51" i="141"/>
  <c r="U23" i="141"/>
  <c r="BE14" i="141"/>
  <c r="H41" i="141"/>
  <c r="P26" i="141"/>
  <c r="BH38" i="141"/>
  <c r="I44" i="141"/>
  <c r="H8" i="141"/>
  <c r="F49" i="141"/>
  <c r="BB47" i="141"/>
  <c r="AL41" i="141"/>
  <c r="BA11" i="141"/>
  <c r="O31" i="141"/>
  <c r="Y27" i="141"/>
  <c r="AL28" i="141"/>
  <c r="T54" i="141"/>
  <c r="AA7" i="141"/>
  <c r="AV26" i="141"/>
  <c r="AX49" i="141"/>
  <c r="J47" i="141"/>
  <c r="BG24" i="141"/>
  <c r="U50" i="141"/>
  <c r="BI19" i="141"/>
  <c r="Q56" i="141"/>
  <c r="AE35" i="141"/>
  <c r="G40" i="141"/>
  <c r="J44" i="141"/>
  <c r="P33" i="141"/>
  <c r="AP7" i="141"/>
  <c r="AI28" i="141"/>
  <c r="BK51" i="141"/>
  <c r="BA24" i="141"/>
  <c r="AV28" i="141"/>
  <c r="BG25" i="141"/>
  <c r="AT20" i="141"/>
  <c r="O20" i="141"/>
  <c r="AC25" i="141"/>
  <c r="AN41" i="141"/>
  <c r="AS51" i="141"/>
  <c r="BH14" i="141"/>
  <c r="AP28" i="141"/>
  <c r="S49" i="141"/>
  <c r="AO35" i="141"/>
  <c r="BJ54" i="141"/>
  <c r="AO27" i="141"/>
  <c r="BH7" i="141"/>
  <c r="AI32" i="141"/>
  <c r="BF51" i="141"/>
  <c r="BL36" i="141"/>
  <c r="BB49" i="141"/>
  <c r="AO21" i="141"/>
  <c r="O44" i="141"/>
  <c r="Q33" i="141"/>
  <c r="W40" i="141"/>
  <c r="BJ8" i="141"/>
  <c r="BJ40" i="141"/>
  <c r="AC33" i="141"/>
  <c r="AC8" i="141"/>
  <c r="C35" i="141"/>
  <c r="AQ38" i="141"/>
  <c r="BL45" i="141"/>
  <c r="W23" i="141"/>
  <c r="O32" i="141"/>
  <c r="H31" i="141"/>
  <c r="E45" i="141"/>
  <c r="S31" i="141"/>
  <c r="K31" i="141"/>
  <c r="AJ10" i="141"/>
  <c r="E50" i="141"/>
  <c r="AQ14" i="141"/>
  <c r="S29" i="141"/>
  <c r="AA43" i="141"/>
  <c r="AA14" i="141"/>
  <c r="W36" i="141"/>
  <c r="A40" i="141"/>
  <c r="AV29" i="141"/>
  <c r="N48" i="141"/>
  <c r="BA19" i="141"/>
  <c r="BC8" i="141"/>
  <c r="N22" i="141"/>
  <c r="AV41" i="141"/>
  <c r="R51" i="141"/>
  <c r="R17" i="141"/>
  <c r="I23" i="141"/>
  <c r="AI22" i="141"/>
  <c r="BL55" i="141"/>
  <c r="M16" i="141"/>
  <c r="A22" i="141"/>
  <c r="AN20" i="141"/>
  <c r="W19" i="141"/>
  <c r="AR45" i="141"/>
  <c r="AO14" i="141"/>
  <c r="AU11" i="141"/>
  <c r="BI14" i="141"/>
  <c r="X47" i="141"/>
  <c r="AU45" i="141"/>
  <c r="AQ43" i="141"/>
  <c r="AF53" i="141"/>
  <c r="L37" i="141"/>
  <c r="T22" i="141"/>
  <c r="AL35" i="141"/>
  <c r="V48" i="141"/>
  <c r="Q15" i="141"/>
  <c r="BD49" i="141"/>
  <c r="O4" i="141"/>
  <c r="BD24" i="141"/>
  <c r="BE35" i="141"/>
  <c r="Q5" i="141"/>
  <c r="Z55" i="141"/>
  <c r="C36" i="141"/>
  <c r="AA27" i="141"/>
  <c r="AS46" i="141"/>
  <c r="T16" i="141"/>
  <c r="AJ26" i="141"/>
  <c r="AX51" i="141"/>
  <c r="BM16" i="141"/>
  <c r="BG51" i="141"/>
  <c r="AL50" i="141"/>
  <c r="C48" i="141"/>
  <c r="I11" i="141"/>
  <c r="L22" i="141"/>
  <c r="BH35" i="141"/>
  <c r="AV33" i="141"/>
  <c r="A43" i="141"/>
  <c r="R19" i="141"/>
  <c r="B51" i="141"/>
  <c r="AZ41" i="141"/>
  <c r="AW53" i="141"/>
  <c r="Q55" i="141"/>
  <c r="G32" i="141"/>
  <c r="BA7" i="141"/>
  <c r="V18" i="141"/>
  <c r="I42" i="141"/>
  <c r="BM28" i="141"/>
  <c r="AG17" i="141"/>
  <c r="X49" i="141"/>
  <c r="F27" i="141"/>
  <c r="P40" i="141"/>
  <c r="E24" i="141"/>
  <c r="BH11" i="141"/>
  <c r="M14" i="141"/>
  <c r="AH47" i="141"/>
  <c r="AM18" i="141"/>
  <c r="BA37" i="141"/>
  <c r="T13" i="141"/>
  <c r="Q21" i="141"/>
  <c r="AF27" i="141"/>
  <c r="B53" i="141"/>
  <c r="A44" i="141"/>
  <c r="P45" i="141"/>
  <c r="W24" i="141"/>
  <c r="F25" i="141"/>
  <c r="BF50" i="141"/>
  <c r="A32" i="141"/>
  <c r="Z42" i="141"/>
  <c r="AK16" i="141"/>
  <c r="AI12" i="141"/>
  <c r="R18" i="141"/>
  <c r="BD6" i="141"/>
  <c r="BM49" i="141"/>
  <c r="Z35" i="141"/>
  <c r="BF36" i="141"/>
  <c r="J23" i="141"/>
  <c r="H39" i="141"/>
  <c r="BK43" i="141"/>
  <c r="H15" i="141"/>
  <c r="R38" i="141"/>
  <c r="N20" i="141"/>
  <c r="AO4" i="141"/>
  <c r="AM26" i="141"/>
  <c r="E33" i="141"/>
  <c r="BI30" i="141"/>
  <c r="D38" i="141"/>
  <c r="AA56" i="141"/>
  <c r="M21" i="141"/>
  <c r="AJ8" i="141"/>
  <c r="AY42" i="141"/>
  <c r="M9" i="141"/>
  <c r="BJ43" i="141"/>
  <c r="AA49" i="141"/>
  <c r="AK6" i="141"/>
  <c r="O53" i="141"/>
  <c r="R49" i="141"/>
  <c r="AZ56" i="141"/>
  <c r="AR55" i="141"/>
  <c r="P22" i="141"/>
  <c r="AY37" i="141"/>
  <c r="AT12" i="141"/>
  <c r="AX56" i="141"/>
  <c r="U45" i="141"/>
  <c r="M5" i="141"/>
  <c r="AF36" i="141"/>
  <c r="AA47" i="141"/>
  <c r="R35" i="141"/>
  <c r="R56" i="141"/>
  <c r="A15" i="141"/>
  <c r="C43" i="141"/>
  <c r="U46" i="141"/>
  <c r="AN39" i="141"/>
  <c r="AS33" i="141"/>
  <c r="M40" i="141"/>
  <c r="K10" i="141"/>
  <c r="AD27" i="141"/>
  <c r="AM29" i="141"/>
  <c r="AN37" i="141"/>
  <c r="AB34" i="141"/>
  <c r="O42" i="141"/>
  <c r="AJ6" i="141"/>
  <c r="BF21" i="141"/>
  <c r="BC43" i="141"/>
  <c r="AD15" i="141"/>
  <c r="AE54" i="141"/>
  <c r="N18" i="141"/>
  <c r="AR43" i="141"/>
  <c r="Z53" i="141"/>
  <c r="AF15" i="141"/>
  <c r="M22" i="141"/>
  <c r="AC18" i="141"/>
  <c r="P12" i="141"/>
  <c r="L29" i="141"/>
  <c r="AB56" i="141"/>
  <c r="P11" i="141"/>
  <c r="AH27" i="141"/>
  <c r="BK39" i="141"/>
  <c r="AZ17" i="141"/>
  <c r="AQ24" i="141"/>
  <c r="BG7" i="141"/>
  <c r="BK10" i="141"/>
  <c r="T39" i="141"/>
  <c r="X23" i="141"/>
  <c r="AZ38" i="141"/>
  <c r="BJ20" i="141"/>
  <c r="AO30" i="141"/>
  <c r="BM55" i="141"/>
  <c r="BK31" i="141"/>
  <c r="W38" i="141"/>
  <c r="Y42" i="141"/>
  <c r="AQ55" i="141"/>
  <c r="D5" i="141"/>
  <c r="V52" i="141"/>
  <c r="D40" i="141"/>
  <c r="AF55" i="141"/>
  <c r="AZ47" i="141"/>
  <c r="AC15" i="141"/>
  <c r="AL34" i="141"/>
  <c r="AQ46" i="141"/>
  <c r="AI4" i="141"/>
  <c r="AJ42" i="141"/>
  <c r="BK33" i="141"/>
  <c r="B49" i="141"/>
  <c r="X28" i="141"/>
  <c r="BJ47" i="141"/>
  <c r="N6" i="141"/>
  <c r="K40" i="141"/>
  <c r="AM54" i="141"/>
  <c r="D53" i="141"/>
  <c r="AJ45" i="141"/>
  <c r="AR51" i="141"/>
  <c r="R29" i="141"/>
  <c r="AP11" i="141"/>
  <c r="S6" i="141"/>
  <c r="AR25" i="141"/>
  <c r="AS50" i="141"/>
  <c r="O24" i="141"/>
  <c r="AY8" i="141"/>
  <c r="D29" i="141"/>
  <c r="W53" i="141"/>
  <c r="AQ45" i="141"/>
  <c r="BK41" i="141"/>
  <c r="AC10" i="141"/>
  <c r="AX42" i="141"/>
  <c r="D21" i="141"/>
  <c r="BI45" i="141"/>
  <c r="AW46" i="141"/>
  <c r="H42" i="141"/>
  <c r="AU30" i="141"/>
  <c r="U38" i="141"/>
  <c r="T55" i="141"/>
  <c r="AT43" i="141"/>
  <c r="W26" i="141"/>
  <c r="N38" i="141"/>
  <c r="I45" i="141"/>
  <c r="AH34" i="141"/>
  <c r="AO13" i="141"/>
  <c r="E41" i="141"/>
  <c r="AY10" i="141"/>
  <c r="P53" i="141"/>
  <c r="C18" i="141"/>
  <c r="Z23" i="141"/>
  <c r="X25" i="141"/>
  <c r="S15" i="141"/>
  <c r="W44" i="141"/>
  <c r="AP23" i="141"/>
  <c r="AK27" i="141"/>
  <c r="X26" i="141"/>
  <c r="AP15" i="141"/>
  <c r="I26" i="141"/>
  <c r="AV30" i="141"/>
  <c r="P47" i="141"/>
  <c r="AM23" i="141"/>
  <c r="N11" i="141"/>
  <c r="J10" i="141"/>
  <c r="B5" i="141"/>
  <c r="D36" i="141"/>
  <c r="AV32" i="141"/>
  <c r="AU23" i="141"/>
  <c r="K38" i="141"/>
  <c r="AE19" i="141"/>
  <c r="AT13" i="141"/>
  <c r="AS37" i="141"/>
  <c r="R50" i="141"/>
  <c r="N41" i="141"/>
  <c r="AD26" i="141"/>
  <c r="AE41" i="141"/>
  <c r="E53" i="141"/>
  <c r="V45" i="141"/>
  <c r="AA33" i="141"/>
  <c r="BJ44" i="141"/>
  <c r="Y44" i="141"/>
  <c r="U33" i="141"/>
  <c r="AJ52" i="141"/>
  <c r="AQ40" i="141"/>
  <c r="BH26" i="141"/>
  <c r="M8" i="141"/>
  <c r="BF28" i="141"/>
  <c r="BJ13" i="141"/>
  <c r="AQ19" i="141"/>
  <c r="AW17" i="141"/>
  <c r="Z52" i="141"/>
  <c r="H9" i="141"/>
  <c r="P51" i="141"/>
  <c r="BB41" i="141"/>
  <c r="Y32" i="141"/>
  <c r="F16" i="141"/>
  <c r="BM46" i="141"/>
  <c r="BL30" i="141"/>
  <c r="BF41" i="141"/>
  <c r="J29" i="141"/>
  <c r="AQ32" i="141"/>
  <c r="P17" i="141"/>
  <c r="AW15" i="141"/>
  <c r="BI16" i="141"/>
  <c r="BK48" i="141"/>
  <c r="BB36" i="141"/>
  <c r="O40" i="141"/>
  <c r="AK45" i="141"/>
  <c r="AI39" i="141"/>
  <c r="F45" i="141"/>
  <c r="Z43" i="141"/>
  <c r="B35" i="141"/>
  <c r="Y9" i="141"/>
  <c r="E8" i="141"/>
  <c r="Y34" i="141"/>
  <c r="AT44" i="141"/>
  <c r="AS32" i="141"/>
  <c r="W41" i="141"/>
  <c r="AN54" i="141"/>
  <c r="AJ35" i="141"/>
  <c r="AT46" i="141"/>
  <c r="AG8" i="141"/>
  <c r="AG56" i="141"/>
  <c r="J37" i="141"/>
  <c r="BD48" i="141"/>
  <c r="BF44" i="141"/>
  <c r="AV6" i="141"/>
  <c r="Y26" i="141"/>
  <c r="BE8" i="141"/>
  <c r="AG18" i="141"/>
  <c r="AI46" i="141"/>
  <c r="BI5" i="141"/>
  <c r="W25" i="141"/>
  <c r="AI36" i="141"/>
  <c r="B48" i="141"/>
  <c r="A37" i="141"/>
  <c r="AG14" i="141"/>
  <c r="BC55" i="141"/>
  <c r="AU19" i="141"/>
  <c r="U36" i="141"/>
  <c r="BI10" i="141"/>
  <c r="AX38" i="141"/>
  <c r="BG47" i="141"/>
  <c r="G56" i="141"/>
  <c r="AQ52" i="141"/>
  <c r="BC21" i="141"/>
  <c r="BE27" i="141"/>
  <c r="V25" i="141"/>
  <c r="BB30" i="141"/>
  <c r="C37" i="141"/>
  <c r="AC53" i="141"/>
  <c r="Z49" i="141"/>
  <c r="P52" i="141"/>
  <c r="BC41" i="141"/>
  <c r="N36" i="141"/>
  <c r="K16" i="141"/>
  <c r="AF56" i="141"/>
  <c r="L36" i="141"/>
  <c r="AP39" i="141"/>
  <c r="G46" i="141"/>
  <c r="AQ39" i="141"/>
  <c r="AK26" i="141"/>
  <c r="AL23" i="141"/>
  <c r="Y15" i="141"/>
  <c r="AS19" i="141"/>
  <c r="BA23" i="141"/>
  <c r="D11" i="141"/>
  <c r="AE26" i="141"/>
  <c r="AI26" i="141"/>
  <c r="AQ56" i="141"/>
  <c r="J22" i="141"/>
  <c r="Y17" i="141"/>
  <c r="BG46" i="141"/>
  <c r="BC39" i="141"/>
  <c r="AP49" i="141"/>
  <c r="K35" i="141"/>
  <c r="BC20" i="141"/>
  <c r="E44" i="141"/>
  <c r="D7" i="141"/>
  <c r="AJ13" i="141"/>
  <c r="AW45" i="141"/>
  <c r="BM36" i="141"/>
  <c r="L25" i="141"/>
  <c r="E54" i="141"/>
  <c r="Z18" i="141"/>
  <c r="AS30" i="141"/>
  <c r="BL56" i="141"/>
  <c r="AX16" i="141"/>
  <c r="AK12" i="141"/>
  <c r="A39" i="141"/>
  <c r="AU42" i="141"/>
  <c r="AM4" i="141"/>
  <c r="F40" i="141"/>
  <c r="C28" i="141"/>
  <c r="AI45" i="141"/>
  <c r="S7" i="141"/>
  <c r="AZ49" i="141"/>
  <c r="BM37" i="141"/>
  <c r="AL12" i="141"/>
  <c r="BD45" i="141"/>
  <c r="BA10" i="141"/>
  <c r="T47" i="141"/>
  <c r="AM20" i="141"/>
  <c r="AS20" i="141"/>
  <c r="AL11" i="141"/>
  <c r="BC37" i="141"/>
  <c r="E37" i="141"/>
  <c r="BB48" i="141"/>
  <c r="G4" i="141"/>
  <c r="C39" i="141"/>
  <c r="AR29" i="141"/>
  <c r="AU47" i="141"/>
  <c r="BC50" i="141"/>
  <c r="L49" i="141"/>
  <c r="H45" i="141"/>
  <c r="AV43" i="141"/>
  <c r="E23" i="141"/>
  <c r="AL16" i="141"/>
  <c r="BL28" i="141"/>
  <c r="V31" i="141"/>
  <c r="BJ50" i="141"/>
  <c r="BH53" i="141"/>
  <c r="AX48" i="141"/>
  <c r="K44" i="141"/>
  <c r="B43" i="141"/>
  <c r="C6" i="141"/>
  <c r="AD33" i="141"/>
  <c r="F36" i="141"/>
  <c r="AU18" i="141"/>
  <c r="V29" i="141"/>
  <c r="AK51" i="141"/>
  <c r="AC28" i="141"/>
  <c r="AG46" i="141"/>
  <c r="D48" i="141"/>
  <c r="AX32" i="141"/>
  <c r="I43" i="141"/>
  <c r="AZ42" i="141"/>
  <c r="AJ56" i="141"/>
  <c r="AU40" i="141"/>
  <c r="U51" i="141"/>
  <c r="AO47" i="141"/>
  <c r="M41" i="141"/>
  <c r="AN34" i="141"/>
  <c r="AV54" i="141"/>
  <c r="BJ30" i="141"/>
  <c r="W15" i="141"/>
  <c r="BI42" i="141"/>
  <c r="BD46" i="141"/>
  <c r="BI34" i="141"/>
  <c r="B3" i="141"/>
  <c r="B30" i="141"/>
  <c r="AK4" i="141"/>
  <c r="AL31" i="141"/>
  <c r="AT48" i="141"/>
  <c r="M47" i="141"/>
  <c r="L38" i="141"/>
  <c r="BI54" i="141"/>
  <c r="AY38" i="141"/>
  <c r="BE4" i="141"/>
  <c r="AL36" i="141"/>
  <c r="AQ25" i="141"/>
  <c r="X40" i="141"/>
  <c r="AY15" i="141"/>
  <c r="AK36" i="141"/>
  <c r="C30" i="141"/>
  <c r="BL27" i="141"/>
  <c r="B40" i="141"/>
  <c r="V12" i="141"/>
  <c r="B31" i="141"/>
  <c r="E52" i="141"/>
  <c r="BF4" i="141"/>
  <c r="AR46" i="141"/>
  <c r="AK41" i="141"/>
  <c r="AS4" i="141"/>
  <c r="C54" i="141"/>
  <c r="J9" i="141"/>
  <c r="C53" i="141"/>
  <c r="BD42" i="141"/>
  <c r="BL14" i="141"/>
  <c r="X41" i="141"/>
  <c r="L50" i="141"/>
  <c r="C38" i="141"/>
  <c r="X14" i="141"/>
  <c r="BA20" i="141"/>
  <c r="AG20" i="141"/>
  <c r="BK37" i="141"/>
  <c r="AY50" i="141"/>
  <c r="AY36" i="141"/>
  <c r="AP38" i="141"/>
  <c r="AF13" i="141"/>
  <c r="AM9" i="141"/>
  <c r="V20" i="141"/>
  <c r="BK54" i="141"/>
  <c r="M13" i="141"/>
  <c r="AR23" i="141"/>
  <c r="O49" i="141"/>
  <c r="U28" i="141"/>
  <c r="K42" i="141"/>
  <c r="Z28" i="141"/>
  <c r="H53" i="141"/>
  <c r="BD34" i="141"/>
  <c r="BD8" i="141"/>
  <c r="AS41" i="141"/>
  <c r="Z45" i="141"/>
  <c r="AG5" i="141"/>
  <c r="G19" i="141"/>
  <c r="AJ37" i="141"/>
  <c r="C7" i="141"/>
  <c r="BG26" i="141"/>
  <c r="AA28" i="141"/>
  <c r="AR49" i="141"/>
  <c r="O33" i="141"/>
  <c r="BH6" i="141"/>
  <c r="BB14" i="141"/>
  <c r="A29" i="141"/>
  <c r="BM22" i="141"/>
  <c r="AE53" i="141"/>
  <c r="AF7" i="141"/>
  <c r="AB13" i="141"/>
  <c r="O47" i="141"/>
  <c r="BF32" i="141"/>
  <c r="BE10" i="141"/>
  <c r="BD43" i="141"/>
  <c r="AT40" i="141"/>
  <c r="AP18" i="141"/>
  <c r="S38" i="141"/>
  <c r="AN52" i="141"/>
  <c r="H56" i="141"/>
  <c r="BH47" i="141"/>
  <c r="AS56" i="141"/>
  <c r="BH28" i="141"/>
  <c r="AO19" i="141"/>
  <c r="BC56" i="141"/>
  <c r="T50" i="141"/>
  <c r="Y13" i="141"/>
  <c r="U32" i="141"/>
  <c r="AW14" i="141"/>
  <c r="BG43" i="141"/>
  <c r="AT32" i="141"/>
  <c r="M38" i="141"/>
  <c r="BC12" i="141"/>
  <c r="Y46" i="141"/>
  <c r="AI31" i="141"/>
  <c r="AH11" i="141"/>
  <c r="AX52" i="141"/>
  <c r="Z36" i="141"/>
  <c r="AO44" i="141"/>
  <c r="S55" i="141"/>
  <c r="AB54" i="141"/>
  <c r="Y40" i="141"/>
  <c r="BA8" i="141"/>
  <c r="AD25" i="141"/>
  <c r="AL49" i="141"/>
  <c r="AN32" i="141"/>
  <c r="U56" i="141"/>
  <c r="AC36" i="141"/>
  <c r="BG42" i="141"/>
  <c r="G13" i="141"/>
  <c r="BJ46" i="141"/>
  <c r="AD45" i="141"/>
  <c r="I33" i="141"/>
  <c r="H5" i="141"/>
  <c r="D18" i="141"/>
  <c r="AF47" i="141"/>
  <c r="I48" i="141"/>
  <c r="A56" i="141"/>
  <c r="C55" i="141"/>
  <c r="K50" i="141"/>
  <c r="AO16" i="141"/>
  <c r="AV5" i="141"/>
  <c r="BJ9" i="141"/>
  <c r="AZ39" i="141"/>
  <c r="BG52" i="141"/>
  <c r="D6" i="141"/>
  <c r="AE45" i="141"/>
  <c r="Q43" i="141"/>
  <c r="AN50" i="141"/>
  <c r="AB26" i="141"/>
  <c r="AP41" i="141"/>
  <c r="Q4" i="141"/>
  <c r="AN48" i="141"/>
  <c r="AF52" i="141"/>
  <c r="AL20" i="141"/>
  <c r="C14" i="141"/>
  <c r="BB17" i="141"/>
  <c r="AN19" i="141"/>
  <c r="AS12" i="141"/>
  <c r="A5" i="141"/>
  <c r="AF48" i="141"/>
  <c r="BE43" i="141"/>
  <c r="BH46" i="141"/>
  <c r="AN40" i="141"/>
  <c r="T43" i="141"/>
  <c r="BM4" i="141"/>
  <c r="AC20" i="141"/>
  <c r="K45" i="141"/>
  <c r="I6" i="141"/>
  <c r="AL24" i="141"/>
  <c r="AC23" i="141"/>
  <c r="AF4" i="141"/>
  <c r="AO52" i="141"/>
  <c r="BM44" i="141"/>
  <c r="AL13" i="141"/>
  <c r="P21" i="141"/>
  <c r="M52" i="141"/>
  <c r="BJ17" i="141"/>
  <c r="AY47" i="141"/>
  <c r="AX17" i="141"/>
  <c r="AQ47" i="141"/>
  <c r="AW21" i="141"/>
  <c r="BK8" i="141"/>
  <c r="AE43" i="141"/>
  <c r="AO42" i="141"/>
  <c r="AS44" i="141"/>
  <c r="J13" i="141"/>
  <c r="E28" i="141"/>
  <c r="AB16" i="141"/>
  <c r="L43" i="141"/>
  <c r="AU48" i="141"/>
  <c r="AF21" i="141"/>
  <c r="AX18" i="141"/>
  <c r="G28" i="141"/>
  <c r="AC43" i="141"/>
  <c r="AF33" i="141"/>
  <c r="W55" i="141"/>
  <c r="BD40" i="141"/>
  <c r="C50" i="141"/>
  <c r="B18" i="141"/>
  <c r="T42" i="141"/>
  <c r="BG32" i="141"/>
  <c r="H36" i="141"/>
  <c r="K37" i="141"/>
  <c r="R12" i="141"/>
  <c r="BE25" i="141"/>
  <c r="BE48" i="141"/>
  <c r="F34" i="141"/>
  <c r="X15" i="141"/>
  <c r="AD56" i="141"/>
  <c r="B50" i="141"/>
  <c r="W21" i="141"/>
  <c r="AL55" i="141"/>
  <c r="AD47" i="141"/>
  <c r="O29" i="141"/>
  <c r="R20" i="141"/>
  <c r="F14" i="141"/>
  <c r="AW32" i="141"/>
  <c r="AS17" i="141"/>
  <c r="Q26" i="141"/>
  <c r="AV7" i="141"/>
  <c r="V40" i="141"/>
  <c r="AR20" i="141"/>
  <c r="BM8" i="141"/>
  <c r="AI55" i="141"/>
  <c r="BB51" i="141"/>
  <c r="AD50" i="141"/>
  <c r="AA48" i="141"/>
  <c r="AB38" i="141"/>
  <c r="AY6" i="141"/>
  <c r="AX33" i="141"/>
  <c r="AD35" i="141"/>
  <c r="BH40" i="141"/>
  <c r="AZ22" i="141"/>
  <c r="AU51" i="141"/>
  <c r="AR5" i="141"/>
  <c r="BL6" i="141"/>
  <c r="AI24" i="141"/>
  <c r="F44" i="141"/>
  <c r="D28" i="141"/>
  <c r="X11" i="141"/>
  <c r="AB11" i="141"/>
  <c r="AZ28" i="141"/>
  <c r="AW36" i="141"/>
  <c r="C45" i="141"/>
  <c r="BK50" i="141"/>
  <c r="Y45" i="141"/>
  <c r="F55" i="141"/>
  <c r="AD22" i="141"/>
  <c r="F39" i="141"/>
  <c r="AN44" i="141"/>
  <c r="Q36" i="141"/>
  <c r="AU12" i="141"/>
  <c r="L28" i="141"/>
  <c r="E15" i="141"/>
  <c r="BK13" i="141"/>
  <c r="L4" i="141"/>
  <c r="U53" i="141"/>
  <c r="AD31" i="141"/>
  <c r="AL38" i="141"/>
  <c r="BA26" i="141"/>
  <c r="BM25" i="141"/>
  <c r="D52" i="141"/>
  <c r="Q11" i="141"/>
  <c r="AS36" i="141"/>
  <c r="AF51" i="141"/>
  <c r="AO49" i="141"/>
  <c r="D16" i="141"/>
  <c r="G36" i="141"/>
  <c r="AJ15" i="141"/>
  <c r="S43" i="141"/>
  <c r="AU21" i="141"/>
  <c r="BF33" i="141"/>
  <c r="AV46" i="141"/>
  <c r="AN47" i="141"/>
  <c r="BA12" i="141"/>
  <c r="W42" i="141"/>
  <c r="BG37" i="141"/>
  <c r="L55" i="141"/>
  <c r="Y28" i="141"/>
  <c r="J28" i="141"/>
  <c r="BA34" i="141"/>
  <c r="Q47" i="141"/>
  <c r="AO45" i="141"/>
  <c r="X42" i="141"/>
  <c r="AM56" i="141"/>
  <c r="M26" i="141"/>
  <c r="E43" i="141"/>
  <c r="AF30" i="141"/>
  <c r="AN10" i="141"/>
  <c r="BF56" i="141"/>
  <c r="T28" i="141"/>
  <c r="BD56" i="141"/>
  <c r="AS14" i="141"/>
  <c r="BC34" i="141"/>
  <c r="X32" i="141"/>
  <c r="AR41" i="141"/>
  <c r="AA46" i="141"/>
  <c r="J25" i="141"/>
  <c r="BD35" i="141"/>
  <c r="AR4" i="141"/>
  <c r="V33" i="141"/>
  <c r="AE6" i="141"/>
  <c r="AW42" i="141"/>
  <c r="N45" i="141"/>
  <c r="AV4" i="141"/>
  <c r="D14" i="141"/>
  <c r="B26" i="141"/>
  <c r="S41" i="141"/>
  <c r="I9" i="141"/>
  <c r="AJ55" i="141"/>
  <c r="R43" i="141"/>
  <c r="AG28" i="141"/>
  <c r="BL24" i="141"/>
  <c r="K7" i="141"/>
  <c r="K47" i="141"/>
  <c r="W27" i="141"/>
  <c r="AD17" i="141"/>
  <c r="AH51" i="141"/>
  <c r="AL29" i="141"/>
  <c r="BI25" i="141"/>
  <c r="AX44" i="141"/>
  <c r="AS47" i="141"/>
  <c r="AD4" i="141"/>
  <c r="AN49" i="141"/>
  <c r="O22" i="141"/>
  <c r="J18" i="141"/>
  <c r="AR47" i="141"/>
  <c r="AP24" i="141"/>
  <c r="AJ14" i="141"/>
  <c r="AN27" i="141"/>
  <c r="T30" i="141"/>
  <c r="J30" i="141"/>
  <c r="AT35" i="141"/>
  <c r="AQ22" i="141"/>
  <c r="AF23" i="141"/>
  <c r="M6" i="141"/>
  <c r="A9" i="141"/>
  <c r="R39" i="141"/>
  <c r="P46" i="141"/>
  <c r="AM53" i="141"/>
  <c r="AH31" i="141"/>
  <c r="N17" i="141"/>
  <c r="AL53" i="141"/>
  <c r="Y48" i="141"/>
  <c r="AS31" i="141"/>
  <c r="BF52" i="141"/>
  <c r="AS29" i="141"/>
  <c r="AO25" i="141"/>
  <c r="AB39" i="141"/>
  <c r="R46" i="141"/>
  <c r="AQ53" i="141"/>
  <c r="AA24" i="141"/>
  <c r="AM21" i="141"/>
  <c r="AM43" i="141"/>
  <c r="N25" i="141"/>
  <c r="R28" i="141"/>
  <c r="K25" i="141"/>
  <c r="AJ32" i="141"/>
  <c r="E38" i="141"/>
  <c r="BG6" i="141"/>
  <c r="AW48" i="141"/>
  <c r="G44" i="141"/>
  <c r="BD53" i="141"/>
  <c r="AZ51" i="141"/>
  <c r="BB45" i="141"/>
  <c r="BH55" i="141"/>
  <c r="X27" i="141"/>
  <c r="AC55" i="141"/>
  <c r="P31" i="141"/>
  <c r="AF35" i="141"/>
  <c r="T46" i="141"/>
  <c r="W45" i="141"/>
  <c r="AZ32" i="141"/>
  <c r="AK50" i="141"/>
  <c r="Y14" i="141"/>
  <c r="J51" i="141"/>
  <c r="AR40" i="141"/>
  <c r="A52" i="141"/>
  <c r="M56" i="141"/>
</calcChain>
</file>

<file path=xl/sharedStrings.xml><?xml version="1.0" encoding="utf-8"?>
<sst xmlns="http://schemas.openxmlformats.org/spreadsheetml/2006/main" count="479" uniqueCount="463">
  <si>
    <t>000b00000053656c656374696f6e33000006aa03041f000020030000000b000000ffff000006aa0304011000300300000008000000070000007a3536345f62000006aa0304040000200300000008000000080000004b4f44595452410006aa03041e00002003000000020000000100000006aa030405000020030000000b000</t>
  </si>
  <si>
    <t>000ffff000006aa0304060000200100000008000000050000004e4f4e450000000006aa03040f000020030000000b0000000000000006aa030413000020030000000b0000000000000006aa03041700002003000000020000000300000006aa0304190000200100000008000000e709000053656c6563742074686520f7e5e3</t>
  </si>
  <si>
    <t>e920f0fae5f0e9ed2032305ff1ea20ebec20e4f0ebf1e9ed20e1e7e522ec20f9ec20e4eef9f720e4e9f9f8e0ece92c2032355ff1ea20e4e4f9f7f2e5fa20e4e9f9e9f8e5fa20f9ec20fae5f9e1e920e9f9f8e0ec20e1e7e522ec2c20323231305fe4f9f7f2e5fa20e9f9e9f8e5fa20f9ec20e4eef9f720e1e4e5ef20eef0e9e</t>
  </si>
  <si>
    <t>5fa2c203538385fe4f9f7f2e5fa20fae5f9e1e920e9f9f8e0ec20e1eef7f8f7f2e9ef20e1e7e522ec2c2035303538325ff1ea20ebe5ec20e4ece5e5e0e5fa20e1f2ece9ed20e9f9f8e0ece9e9ed20ecfae5f9e1e920e7e5f52c2032365ff1ea20e4e4f9f7f2e5fa20e4f4e9f0f0f1e9e5fa20f9ec20fae5f9e1e920e9f9f8e0</t>
  </si>
  <si>
    <t>ec20e1e7e522ec2e200d0a41646420323231335fe4f9f7f2e5fa20f4e9f0f0f1e9e5fa20e1e7e522ec20f9ec20e4eef9f720e4e9f9f8e0ece9202d20e1eef0e9e5fa2c20323231325fe4f9f7f2e5fa20f4e9f0f0f1e9e5fa20e1e7e522ec20f9ec20e4eef9f720e4e9f9f8e0ece9202d20e1e0e222e72c2032375ff1ea20e4f</t>
  </si>
  <si>
    <t>9f7f2e5fa20e4e0e7f8e5fa20f9ec20fae5f9e1e920e9f9f8e0ec20e1e7e522ec2c2035303537305ff1ea20e4f4e9f7e3e5f0e5fa20f9ec20fae5f9e1e920e9f9f8e0ec20e1e1f0f7e9ed20e1e7e522ec2c203532325ff4e9f7e3e5f0e5fa20e4eeeef9ece420e1e1f0f7e9ed20e1e7e522ec2c20313532325ff4e9f7e3e5f0</t>
  </si>
  <si>
    <t>e5fa20e4eeeef9ece420e1e1f0f7e9ed20e1e7e522ec2d20e1272e200d0a416464203435325ff4e9f7e3e5f0e5fa20e1f0f7e9ed20e9f9f8e0ece9e9ed20e1e1f0f7e9ed20e6f8e9ed20e5e1f9ece5e7e5fa2c2035303730305ff1ea20ebec20e4e0f9f8e0e920e4e9f9e9f820f9f0faf0e520fae5f9e1e920e9f9f8e0ec20e</t>
  </si>
  <si>
    <t>cfae5f9e1e920e7e5f52c203434395fe0f9f8e0e920e1eee822e720e5e1eee822e920eee1f0f7e9ed20e9f9f8e02720ecfae522e72028ebe5ecec20f4eeec22e4292c203335305fe0f9f8e0e920ecf7e5e7e5fa20f9ec20e9f6e5e0f0e9ed20e9f9f8e0ece9e9ed202d20f0fae5f0e920ecee22f12c2035303539375ff1ea20</t>
  </si>
  <si>
    <t>ebec20e4f9f7f2e5fa20fae522e920e1f7f8f0e5fa20e4f9f7f2e420e1e7e522ec2e200d0a4164642035303539335ff1ea20ebec20e4e7e6f7e5fa20fae522e920e1eef0e9e5fa20e6f8e5fa20ece02df1e7e9f8e5fa2c203532305ff0ebf1e920e1f0f720e9f9f8e0ec20e1e7e522ec2028f8e6f8e1e5fa292c20353039303</t>
  </si>
  <si>
    <t>15ff1ea20f9e5e5e920e0e5f4f6e9e5fa20e5f2fae9e3e9e5fa20e1e7e522ec202d20ebe5ecec20f9ec20e1f0f7e9ed2c20373538365fe4e5ef2028f9ec20fae522e92920e1e7e1f8e5fa20e1f0e5fa2028e1e7e522ec292deee2e6f820f2f1f7e92c203538375ff8e5e5e7e9ed20f9ece020e7e5ecf7e520f2ec20e4e5ef20</t>
  </si>
  <si>
    <t>e1e7e12720e1f0e5fa202d20eefae5ea20e0e227203538362c20373538325fe4ece5e5e0e5fa20e1f2ece9ed20e9f9f8e0ece9e9ed20ecfae522e72deee2e6f820f2f1f7e92e200d0a41646420373538395fe4e7e6f7e5fa20f4e9f0f0f1e9e5fa20f9ec20fae522e920e1eef0e9e5fa20e6f8e5fa20e1e7e522ec2df2f1f7e</t>
  </si>
  <si>
    <t>92c2034373833385fe4e7e6f7e5fa20f4e9f0f0f1e9e5fa20f9ec20e4eee2e6f820e4f2f1f7e920e1eef0e9e5fa20e6f8e5fa20e1fa22e02c20373833325fe4e7e6f7e5fa20f9ec20fae522e920e1e0e222e720f1e7e9f8e5fa20e6f8e5fa2df2f1f7e92c2034373839365ff0ebf1e9ed20e1f9f7ec20f9e4e5f0f4f7e520f2</t>
  </si>
  <si>
    <t>22e920fa22e72d20f2f1f7e92c20393833325fe4f4f8f9e920eee7e9f8e9ed20f2ec20e4f9f7f2e5fa20e1e0e222e720f9ec20e4eee2e6f820e4f2f1f7e920e1e7e522ec2e200d0a41646420373537305ff4e9f7e3e5f0e5fa20fae522e920e1e1f0f7e9ed20e1e7e522ec202d20eee2e6f820f2f1f7e92c20373730305fe0f</t>
  </si>
  <si>
    <t>9f8e0e920e9f9e9f820ecfae5f9e1e920e7e5f520f9f0faef20e4eee2e6f820e4f2f1f7e92c2032333539375ff7f8f0e5fa20e4f9f7f2e420e1e7e522ec202d20e7e12720e1e9e8e5e720f0e5f1e8f8e52c2032333539335feef0e9e5fa20e6f8e5fa20ece02df1e7e9f8e5fa202d20e7e12720e1e9e8e5e720f0e5f1e8f8e5</t>
  </si>
  <si>
    <t>2c2032333930305ff9e5e5e920e0e5f4f6e9e5fa20e5f2fae9e3e9e5fa20e1e7e522ec202d20e7e12720e1e9e8e5e720f0e5f1e8f8e52c20363538365fe4e5ef20e1e7e1f8e5fa20e1f0e5fa20e1e7e522ec20f9ec20e4eef9f7e9f2e9ed20e4eee5f1e3e9e9ed2e200d0a41646420363538325fe4ece5e5e0e5fa20e1f2ece</t>
  </si>
  <si>
    <t>9ed20e9f9f8e0ece9e9ed20ecfae522e720f9ec20e4eef9f7e9f2e9ed20e4eee5f1e3e9e9ed2c20363538395fe4e7e6f7e5fa20f9ec20e4eef9f7e9f2e9ed20e4eee5f1e3e9e9ed20e1eef0e9e5fa20f4e9f0f0f1e9e5fa20e6f8e5fa2c20363833325fe4e7e6f7e5fa20f9ec20e4eef9f7e9f2e9ed20e4eee5f1e3e9e9ed20</t>
  </si>
  <si>
    <t>e1e0e222e720f1e7e9f8e5fa20e6f8e5fa2c20363537305ff4e9f7e3e5f0e5fa20f9ec2020e4eef9f7e9f2e9ed20e4eee5f1e3e9e9ed20e1e1f0f7e9ed20e1e7e522ec2c20363730305fe0f9f8e0e920e9f9e9f820ecfae5f9e1e920e7e5f520f9f0faf0e520e4eef9f7e9f2e9ed20e4eee5f1e3e9e9ed2e200d0a416464203</t>
  </si>
  <si>
    <t>63539375fe4f9f7f2e5fa20f9ec20e4eef9f7e9f2e9ed20e4eee5f1e3e9e9ed20e1f7f8f0e5fa20e4f9f7f2e420e1e7e522ec2c20363539335fe4f9f7f2e5fa20f9ec20e4eef9f7e9f2e9ed20e4eee5f1e3e9e9ed20e1eef0e9e5fa20e6f8e5fa20ece02df1e7e9f8e5fa2c20363930305ff9e5e5e920e0e5f4f6e9e5fa20e5</t>
  </si>
  <si>
    <t>f2fae9e3e9e5fa20e1e7e522ec20f9ec20e4eef9f7e9f2e9ed20e4eee5f1e3e9e9ed2c2032383538365fe4e5ef20e1e7e12720e1f0e5fa20e1e7e522ec20f9ec20e9e7e9e3e9ed2c2032383538325fe4ece5e5e0e5fa20e1f2ece9ed20f9ec20e9e7e9e3e9ed2c20333538395fe4f9f7f2e5fa20fae522e920e1eef0e9e5fa2</t>
  </si>
  <si>
    <t>0e6f8e5fa202d20eef9f7e920e1e9fa2e200d0a41646420333833385fe4e7e6f7e5fa20f4e9f0f0f1e9e5fa20f9ec20fae522e920e1eef0e9e5fa20e6f8e5fa20e1fa22e02deef9f7e920e1e9fa2c20333833325fe4e7e6f7e5fa20fae522e920e1e0e222e720f1e7e9f8e5fa20e1e7e522ec2deef9f7e920e1e9fa2c203338</t>
  </si>
  <si>
    <t>39365fe4e7e6f7e5fa20fae522e920e1e0e222e720f1e7e9f8e5fa20e6f8e5fa20e1fa22e0202d20eef9f7e920e1e9fa2c2032383537305ff4e9f7e3e5f0e5fa20e4e9e7e9e3e9ed20e1e1f0f7e9ed20e1e7e522ec2c2032325ff1ea20e4f0ebf1e9ed20e1e7e522ec20f9ec20e4f1f7e8e5f820e4f4f8e8e920e4ece02de1f</t>
  </si>
  <si>
    <t>0f7e0e92c203532315ff0ebf1e9ed20e0e7f8e9ed20e1e7e522ec20f9ec20e1f0f720e9f9f8e0ec202d20e0e9e1e9f8e32e2041646420393538305ff8e5e5e7e9ed20f6e1e5f8e9ed20e1e4f9f720fae522e920e1e7e522ec202deeece02e200d0a000006aa03041800002003000000080000000802000043414c4c2058505f</t>
  </si>
  <si>
    <t>534c4c494d495428274b4f4459545241272c2753454c454354272c2027455832305c6e455832355c6e4558323231305c6e45583538385c6e455835303538325c6e455832365c6e4558323231335c6e4558323231325c6e455832375c6e455835303537305c6e45583532325c6e4558313532325c6e45583435325c6e4558353</t>
  </si>
  <si>
    <t>03730305c6e45583434395c6e45583335305c6e455835303539375c6e455835303539335c6e45583532305c6e455835303930315c6e45583735383627290a43414c4c2058505f534c4c494d495428274b4f4459545241272c27414444272c202745583538375c6e4558373538325c6e4558373538395c6e455834373833385c</t>
  </si>
  <si>
    <t>6e4558373833325c6e434434373839365c6e4558393833325c6e4558373537305c6e4558373730305c6e434432333539375c6e434432333539335c6e434432333930305c6e4558363538365c6e4558363538325c6e4558363538395c6e4558363833325c6e4558363537305c6e4558363730305c6e4558363539375c6e45583</t>
  </si>
  <si>
    <t>635393327290a43414c4c2058505f534c4c494d495428274b4f4459545241272c27414444272c20274558363930305c6e455832383538365c6e455832383538325c6e4558333538395c6e4558333833385c6e4558333833325c6e4558333839365c6e455832383537305c6e455832325c6e45583532315c6e45583935383027</t>
  </si>
  <si>
    <t>2900ffffffffffffffffffff000000000000000004200060ffffffff0000000006aa0000010000302300000008000000060000004564676533000000ffffffffffff36aa0000ffffff03034000000000000014000000456467654e6f6465353b456467654e6f64653b0036aa0000ffffff03034000000000000014000000456</t>
  </si>
  <si>
    <t>467654e6f6465343b456467654e6f64653b00ffffffff000000000000000004210060ffffffff0000000006aa00000100003023000000080000000a000000456467654e6f64653500000006aa0304011000300300000008000000070000007a3536345f62000006aa03043c00002003000100080000001600000053656c6563</t>
  </si>
  <si>
    <t>74696f6e353b53656c656374696f6e3b00000006aa030404000020010000000800000007000000f7e5e1e9e5fa000006aa03040200002003000000080000000b00000043554245535f4c495354000006aa030403000020030000000800000007000000f7e5e1e9e5fa000006aa03041e0000200300000003000000010000000</t>
  </si>
  <si>
    <t>6aa03044500002003000000080000000f000000464143552e4452494c4c49434f4e000006aa03040a0000200300030003000000d900400006aa03043f00002003000300030000000000000006aa03043b00002003000300030000000000000006aa03043a00002003000300030000000000000006aa03041100002003000000</t>
  </si>
  <si>
    <t>080000000f000000464d534844494d2e4355424c5354000006aa03044000002003000300030000000000000006aa03044100002003000300030000000000000006aa03040b00002003000300030000000000000006aa03040d00002003000300030000000000000006aa03044400002003000000080000000f000000464d534</t>
  </si>
  <si>
    <t>84445502e4355424c5354000006aa030443000020030000000800000010000000464143552e4c4f4e474c4142454c460006aa030442000020030000000800000010000000464143552e534852544c4142454c460006aa03041f00002000000000030000002700000006aa03042000002001000000030000002700000006aa03</t>
  </si>
  <si>
    <t>041b000020010000000200000000000000ffffffffffffffffffff0000000000000000000000210060ffffffff0000000006aa00000100003023000000080000000b00000053656c656374696f6e35000006aa03041f000020030000000b000000ffff000006aa0304011000300300000008000000070000007a3536345f620</t>
  </si>
  <si>
    <t>00006aa03040400002003000000080000000b00000043554245535f4c495354000006aa030405000020030000000b000000ffff000006aa0304060000200300000008000000050000004e4f4e450000000006aa030413000020030000000b0000000000000006aa03041900002003000000080000004c000000537461727420</t>
  </si>
  <si>
    <t>77697468207468652064656661756c7420f7e5e1e9e5fa2073656c656374696f6e2e0d0a4b6565702074686520f7e5e1e9e5fa20424b322d20faf0e5f2e5fa20f0e8e52e200006aa03041800002003000000080000005400000063616c6c2058505f53454c4556414c5541544528202743554245535f4c495354272c204e412</t>
  </si>
  <si>
    <t>0290a43414c4c2058505f534c4c494d4954282743554245535f4c495354272c274b454550272c2027424b32272900ffffffffffffffffffff000000000000000004210060ffffffff0000000006aa00000100003023000000080000000a000000456467654e6f64653400000006aa0304011000300300000008000000070000</t>
  </si>
  <si>
    <t>007a3536345f62000006aa03043c00002003000100080000001600000053656c656374696f6e343b53656c656374696f6e3b00000006aa030404000020010000000800000005000000e2f8f1e40000000006aa030402000020030000000800000007000000564552534941000006aa030403000020030000000800000005000</t>
  </si>
  <si>
    <t>000e2f8f1e40000000006aa03041e00002003000000030000000200000006aa03044500002003000000080000000f000000464156452e4452494c4c49434f4e000006aa03040a0000200300030003000000ee00400006aa03043f00002003000300030000000000000006aa03043b00002003000300030000000000000006aa</t>
  </si>
  <si>
    <t>03043a00002003000300030000000000000006aa03041100002003000000080000000c000000464d534844494d2e5645520006aa03044000002003000300030000000000000006aa03044100002003000300030000000000000006aa03040b00002003000300030000000000000006aa03040d0000200300030003000000000</t>
  </si>
  <si>
    <t>0000006aa03044400002003000000080000000c000000464d53484445502e5645520006aa030443000020030000000800000010000000464156452e4c4f4e474c4142454c460006aa030442000020030000000800000010000000464156452e534852544c4142454c460006aa03041f00002000000000030000000200000006</t>
  </si>
  <si>
    <t>aa03042000002001000000030000000200000006aa03041b000020010000000200000000000000ffffffffffffffffffff0000000000000000000000210060ffffffff0000000006aa00000100003023000000080000000b00000053656c656374696f6e34000006aa03041f000020030000000b000000ffff000006aa03040</t>
  </si>
  <si>
    <t>11000300300000008000000070000007a3536345f62000006aa030404000020030000000800000007000000564552534941000006aa030405000020030000000b000000ffff000006aa0304060000200300000008000000050000004e4f4e450000000006aa030413000020030000000b0000000000000006aa030419000020</t>
  </si>
  <si>
    <t>03000000080000004e00000053746172742077697468207468652064656661756c7420e2f8f1e42073656c656374696f6e2e0d0a4b6565702074686520e2f8f1e42056532e200d0a4164642074686520e2f8f1e420564d2e2000000006aa03041800002003000000080000007100000063616c6c2058505f53454c4556414c5</t>
  </si>
  <si>
    <t>5415445282027564552534941272c204e4120290a43414c4c2058505f534c4c494d49542827564552534941272c274b454550272c2027565327290a43414c4c2058505f534c4c494d49542827564552534941272c27414444272c2027564d272900000000ffffffffffffffffffff</t>
  </si>
  <si>
    <t>feff06000501020000000000000000000000000000000000000000000000000002200040ffffffff0000000006aa00000100003000000000080000000900000053656c6563746f720000000006aa030404000020030000000b0000000100000006aa03041700002013000100080000000a00000044617461437562653100000</t>
  </si>
  <si>
    <t>006aa0304030000200300000008000000080000004b4f44595452410006aa03040100002003000000030000000100000006aa030414000020000000000b00000001000000ffffffffffffffffffff</t>
  </si>
  <si>
    <t>_x0007_Q4_2012</t>
  </si>
  <si>
    <t>Q4_2012</t>
  </si>
  <si>
    <t>_x0007_2013-Q1</t>
  </si>
  <si>
    <t>Q1_2013</t>
  </si>
  <si>
    <t>_x0007_2013-Q2</t>
  </si>
  <si>
    <t>Q2_2013</t>
  </si>
  <si>
    <t>_x0007_2013-Q3</t>
  </si>
  <si>
    <t>Q3_2013</t>
  </si>
  <si>
    <t>_x0007_2013-Q4</t>
  </si>
  <si>
    <t>Q4_2013</t>
  </si>
  <si>
    <t>_x0007_Q3_2012</t>
  </si>
  <si>
    <t>Q3_2012</t>
  </si>
  <si>
    <t>_x0007_Q1_2012</t>
  </si>
  <si>
    <t>Q1_2012</t>
  </si>
  <si>
    <t>_x0007_2010-Q4</t>
  </si>
  <si>
    <t>Q4_2010</t>
  </si>
  <si>
    <t>#28570_פיקדונות היחידים בבנקים בחו"ל</t>
  </si>
  <si>
    <t>EX28570</t>
  </si>
  <si>
    <t>1350_אשראי לקוחות של יצואנים ישראליים - נתוני למ"ס</t>
  </si>
  <si>
    <t>EX350</t>
  </si>
  <si>
    <t>547838_החזקות פיננסיות של המגזר העסקי במניות זרות בת"א</t>
  </si>
  <si>
    <t>EX47838</t>
  </si>
  <si>
    <t>_x0007_2010-Q1</t>
  </si>
  <si>
    <t>Q1_2010</t>
  </si>
  <si>
    <t>,22_סך הנכסים בחו"ל של הסקטור הפרטי הלא-בנקאי</t>
  </si>
  <si>
    <t>3589_השקעות תו"י במניות זרות - משקי בית</t>
  </si>
  <si>
    <t>1342c20313938302d51332c20313938302d51322c20313938302d51312c20313937392d51342e200d0a0d0a52656d6f76652074686520e6eeef20323030392d51312c20323030392d51322c20323030392d51332c20323030392d51342e200d0a4164642074686520e6eeef2051335f323030382e200d0a4164642074686520</t>
  </si>
  <si>
    <t>/exprsprd/lzbdata.db</t>
  </si>
  <si>
    <t>/exprsprd/lzbprogs.db</t>
  </si>
  <si>
    <t>_x0007_2009-Q1</t>
  </si>
  <si>
    <t>Q1_2009</t>
  </si>
  <si>
    <t>_x0002_VM</t>
  </si>
  <si>
    <t>VM</t>
  </si>
  <si>
    <t>_x0007_Q3_2008</t>
  </si>
  <si>
    <t>Q3_2008</t>
  </si>
  <si>
    <t>_x0007_Q4_2008</t>
  </si>
  <si>
    <t>Q4_2008</t>
  </si>
  <si>
    <t>%2210_השקעות ישירות של המשק בהון מניות</t>
  </si>
  <si>
    <t>EX9580</t>
  </si>
  <si>
    <t>EX2210</t>
  </si>
  <si>
    <t>EX588</t>
  </si>
  <si>
    <t>.50582_סך כול הלוואות בעלים ישראליים לתושבי חוץ</t>
  </si>
  <si>
    <t>EX50582</t>
  </si>
  <si>
    <t>,26_סך ההשקעות הפיננסיות של תושבי ישראל בחו"ל</t>
  </si>
  <si>
    <t>EX26</t>
  </si>
  <si>
    <t>32213_השקעות פיננסיות בחו"ל של המשק הישראלי - במניות</t>
  </si>
  <si>
    <t>EX2213</t>
  </si>
  <si>
    <t>22212_השקעות פיננסיות בחו"ל של המשק הישראלי - באג"ח</t>
  </si>
  <si>
    <t>EX2212</t>
  </si>
  <si>
    <t>.50570_סך הפיקדונות של תושבי ישראל בבנקים בחו"ל</t>
  </si>
  <si>
    <t>EX50570</t>
  </si>
  <si>
    <t xml:space="preserve"> 522_פיקדונות הממשלה בבנקים בחו"ל</t>
  </si>
  <si>
    <t>EX522</t>
  </si>
  <si>
    <t>%1522_פיקדונות הממשלה בבנקים בחו"ל- ב'</t>
  </si>
  <si>
    <t>EX1522</t>
  </si>
  <si>
    <t>0452_פיקדונות בנקים ישראליים בבנקים זרים ובשלוחות</t>
  </si>
  <si>
    <t>EX452</t>
  </si>
  <si>
    <t>550700_סך כל האשראי הישיר שנתנו תושבי ישראל לתושבי חוץ</t>
  </si>
  <si>
    <t>EX50700</t>
  </si>
  <si>
    <t>6449_אשראי במט"ח ובמט"י מבנקים ישרא' לתו"ח (כולל פמל"ה)</t>
  </si>
  <si>
    <t>EX449</t>
  </si>
  <si>
    <t>*50597_סך כל השקעות תו"י בקרנות השקעה בחו"ל</t>
  </si>
  <si>
    <t>EX50597</t>
  </si>
  <si>
    <t>-50593_סך כל החזקות תו"י במניות זרות לא-סחירות</t>
  </si>
  <si>
    <t>EX50593</t>
  </si>
  <si>
    <t>450901_סך שווי אופציות ועתידיות בחו"ל - כולל של בנקים</t>
  </si>
  <si>
    <t>07586_הון (של תו"י) בחברות בנות (בחו"ל)-מגזר עסקי</t>
  </si>
  <si>
    <t>EX7586</t>
  </si>
  <si>
    <t>+7582_הלוואות בעלים ישראליים לתו"ח-מגזר עסקי</t>
  </si>
  <si>
    <t>EX7582</t>
  </si>
  <si>
    <t>37589_החזקות פיננסיות של תו"י במניות זרות בחו"ל-עסקי</t>
  </si>
  <si>
    <t>EX7589</t>
  </si>
  <si>
    <t>*7832_החזקות של תו"י באג"ח סחירות זרות-עסקי</t>
  </si>
  <si>
    <t>EX7832</t>
  </si>
  <si>
    <t>69832_הפרשי מחירים על השקעות באג"ח של המגזר העסקי בחו"ל</t>
  </si>
  <si>
    <t>EX9832</t>
  </si>
  <si>
    <t>+7570_פיקדונות תו"י בבנקים בחו"ל - מגזר עסקי</t>
  </si>
  <si>
    <t>EX7570</t>
  </si>
  <si>
    <t>EX6586</t>
  </si>
  <si>
    <t>EX6582</t>
  </si>
  <si>
    <t>EX6589</t>
  </si>
  <si>
    <t>EX6832</t>
  </si>
  <si>
    <t>EX6570</t>
  </si>
  <si>
    <t>EX6700</t>
  </si>
  <si>
    <t>EX6597</t>
  </si>
  <si>
    <t>EX6593</t>
  </si>
  <si>
    <t>EX6900</t>
  </si>
  <si>
    <t>#28586_הון בחב' בנות בחו"ל של יחידים</t>
  </si>
  <si>
    <t>EX28586</t>
  </si>
  <si>
    <t>_x001D_28582_הלוואות בעלים של יחידים</t>
  </si>
  <si>
    <t>EX28582</t>
  </si>
  <si>
    <t>EX3589</t>
  </si>
  <si>
    <t>,3832_החזקות תו"י באג"ח סחירות בחו"ל-משקי בית</t>
  </si>
  <si>
    <t>EX3832</t>
  </si>
  <si>
    <t>6.3.2</t>
  </si>
  <si>
    <t>XPQUERYDOC_0</t>
  </si>
  <si>
    <t>31312d51322c20323031312d51332c20323031312d51342e200d0a4164642074686520e6eeef20323031302d51342e200d0a4164642074686520e6eeef20323031312d51312e200d0a4164642074686520e6eeef20323031312d51322e200d0a4164642074686520e6eeef20323031312d51332e200d0a52656d6f766520746</t>
  </si>
  <si>
    <t>_x0007_2011-Q4</t>
  </si>
  <si>
    <t>Q4_2011</t>
  </si>
  <si>
    <t>_x0007_2011-Q3</t>
  </si>
  <si>
    <t>Q3_2011</t>
  </si>
  <si>
    <t>468652063686172616374657273202771272e202049676e6f7265206361706974616c697a6174696f6e2e205573652073686f72742064696d656e73696f6e206c6162656c732e0d0a52656d6f76652074686520e6eeef2051345f323030382c2051335f323030382e200d0a52656d6f76652074686520e6eeef20313939372d</t>
  </si>
  <si>
    <t>51342c20313939372d51332c20313939372d51322c20313939372d51312c20313939362d51342c20313939362d51332c20313939362d51322c20313939362d51312c20313939352d51342c20313939352d51332c20313939352d51322c20313939352d51312c20313939342d51342c20313939342d51332c20313939342d513</t>
  </si>
  <si>
    <t>22c20313939342d51312c20313939332d51342c20313939332d51332c20313939332d51322c20313939332d51312e200d0a52656d6f766520313939322d51342c20313939322d51332c20313939322d51322c20313939322d51312c20313939312d51342c20313939312d51332c20313939312d51322c20313939312d51312c</t>
  </si>
  <si>
    <t>20313939302d51342c20313939302d51332c20313939302d51322c20313939302d51312c20313938392d51342c20313938392d51332c20313938392d51322c20313938392d51312c20313938382d51342c20313938382d51332c20313938382d51322c20313938382d51312c20313938372d51342e200d0a52656d6f7665203</t>
  </si>
  <si>
    <t>13938372d51332c20313938372d51322c20313938372d51312c20313938362d51342c20313938362d51332c20313938362d51322c20313938362d51312c20313938352d51342c20313938352d51332c20313938352d51322c20313938352d51312c20313938342d51342c20313938342d51332c20313938342d51322c203139</t>
  </si>
  <si>
    <t>38342d51312c20313938332d51342c20313938332d51332c20313938332d51322c20313938332d51312c20313938322d51342c20313938322d51332e2052656d6f766520313938322d51322c20313938322d51312c20313938312d51342c20313938312d51332c20313938312d51322c20313938312d51312c20313938302d5</t>
  </si>
  <si>
    <t>_x0007_2010-Q2</t>
  </si>
  <si>
    <t>Q2_2010</t>
  </si>
  <si>
    <t>_x0007_2010-Q3</t>
  </si>
  <si>
    <t>Q3_2010</t>
  </si>
  <si>
    <t>fff0303400000000000000c00000045646765313b456467653b0036aa0000ffffff0303400000000000000c00000045646765323b456467653b0036aa0000ffffff0303400000000000000c00000045646765333b456467653b00ffffffff000000000000000004200060ffffffff0000000006aa0000010000302300000008</t>
  </si>
  <si>
    <t>000000060000004564676531000000ffffffffffff36aa0000ffffff03034000000000000014000000456467654e6f6465313b456467654e6f64653b0036aa0000ffffff03034000000000000014000000456467654e6f6465323b456467654e6f64653b00ffffffff000000000000000004210060ffffffff0000000006aa0</t>
  </si>
  <si>
    <t>_x0007_2009-Q2</t>
  </si>
  <si>
    <t>Q2_2009</t>
  </si>
  <si>
    <t>_x0007_2009-Q3</t>
  </si>
  <si>
    <t>Q3_2009</t>
  </si>
  <si>
    <t>_x0007_2009-Q4</t>
  </si>
  <si>
    <t>Q4_2009</t>
  </si>
  <si>
    <t>*25_סך ההשקעות הישירות של תושבי ישראל בחו"ל</t>
  </si>
  <si>
    <t>EX25</t>
  </si>
  <si>
    <t>EX20</t>
  </si>
  <si>
    <t>EX22</t>
  </si>
  <si>
    <t>%588_השקעות תושבי ישראל במקרקעין בחו"ל</t>
  </si>
  <si>
    <t>EX50901</t>
  </si>
  <si>
    <t>/exprsprd/lnhdata1.db</t>
  </si>
  <si>
    <t>/exprsfrz/lmzdata1.db</t>
  </si>
  <si>
    <t>/d2/ofa/users/z555_a.db</t>
  </si>
  <si>
    <t>/exprsprd/lnhprogs1.db</t>
  </si>
  <si>
    <t>+7700_אשראי ישיר לתושבי חוץ שנתן המגזר העסקי</t>
  </si>
  <si>
    <t>EX7700</t>
  </si>
  <si>
    <t>(27_סך השקעות האחרות של תושבי ישראל בחו"ל</t>
  </si>
  <si>
    <t>EX27</t>
  </si>
  <si>
    <t>השקעות המגזר העסקי</t>
  </si>
  <si>
    <t>/d2/ofa/users/z564_b.db</t>
  </si>
  <si>
    <t>XP_MEASUREDIM</t>
  </si>
  <si>
    <t>Measure</t>
  </si>
  <si>
    <t>TIME.P</t>
  </si>
  <si>
    <t>זמן</t>
  </si>
  <si>
    <t>KODYTRA</t>
  </si>
  <si>
    <t>קודי נתונים</t>
  </si>
  <si>
    <t>CUBES_LIST</t>
  </si>
  <si>
    <t>קוביות</t>
  </si>
  <si>
    <t>VERSIA</t>
  </si>
  <si>
    <t>גרסה</t>
  </si>
  <si>
    <t>XP_MEASUREDIM!TIME.P!</t>
  </si>
  <si>
    <t>KODYTRA!</t>
  </si>
  <si>
    <t>CUBES_LIST!VERSIA!</t>
  </si>
  <si>
    <t>_x0007_1998-Q1</t>
  </si>
  <si>
    <t>Q1_1998</t>
  </si>
  <si>
    <t>_x0007_1998-Q2</t>
  </si>
  <si>
    <t>Q2_1998</t>
  </si>
  <si>
    <t>_x0007_1998-Q3</t>
  </si>
  <si>
    <t>Q3_1998</t>
  </si>
  <si>
    <t>_x0007_1998-Q4</t>
  </si>
  <si>
    <t>%20_סך כל הנכסים בחו"ל של המשק הישראלי</t>
  </si>
  <si>
    <t>Q4_1998</t>
  </si>
  <si>
    <t>_x0007_1999-Q1</t>
  </si>
  <si>
    <t>Q1_1999</t>
  </si>
  <si>
    <t>_x0007_1999-Q2</t>
  </si>
  <si>
    <t>Q2_1999</t>
  </si>
  <si>
    <t>_x0007_1999-Q3</t>
  </si>
  <si>
    <t>Q3_1999</t>
  </si>
  <si>
    <t>_x0007_1999-Q4</t>
  </si>
  <si>
    <t>Q4_1999</t>
  </si>
  <si>
    <t>_x0007_2000-Q1</t>
  </si>
  <si>
    <t>Q1_2000</t>
  </si>
  <si>
    <t>_x0007_2000-Q2</t>
  </si>
  <si>
    <t>Q2_2000</t>
  </si>
  <si>
    <t>_x0007_2000-Q3</t>
  </si>
  <si>
    <t>Q3_2000</t>
  </si>
  <si>
    <t>_x0007_2000-Q4</t>
  </si>
  <si>
    <t>Q4_2000</t>
  </si>
  <si>
    <t>_x0007_2001-Q1</t>
  </si>
  <si>
    <t>Q1_2001</t>
  </si>
  <si>
    <t>_x0007_2001-Q2</t>
  </si>
  <si>
    <t>Q2_2001</t>
  </si>
  <si>
    <t>_x0007_2001-Q3</t>
  </si>
  <si>
    <t>Q3_2001</t>
  </si>
  <si>
    <t>_x0007_2001-Q4</t>
  </si>
  <si>
    <t>Q4_2001</t>
  </si>
  <si>
    <t>_x0007_2002-Q1</t>
  </si>
  <si>
    <t>Q1_2002</t>
  </si>
  <si>
    <t>_x0007_2002-Q2</t>
  </si>
  <si>
    <t>Q2_2002</t>
  </si>
  <si>
    <t>_x0007_2002-Q3</t>
  </si>
  <si>
    <t>Q3_2002</t>
  </si>
  <si>
    <t>_x0007_2002-Q4</t>
  </si>
  <si>
    <t>Q4_2002</t>
  </si>
  <si>
    <t>_x0007_2003-Q1</t>
  </si>
  <si>
    <t>Q1_2003</t>
  </si>
  <si>
    <t>_x0007_2003-Q2</t>
  </si>
  <si>
    <t>_x0007_2011-Q2</t>
  </si>
  <si>
    <t>Q2_2011</t>
  </si>
  <si>
    <t>_x0007_2011-Q1</t>
  </si>
  <si>
    <t>Q1_2011</t>
  </si>
  <si>
    <t>)9580_ס"ה רווחים צבורים בהשקעות תו"י בחו"ל</t>
  </si>
  <si>
    <t>Q2_2003</t>
  </si>
  <si>
    <t>_x0007_2003-Q3</t>
  </si>
  <si>
    <t>Q3_2003</t>
  </si>
  <si>
    <t>_x0007_2003-Q4</t>
  </si>
  <si>
    <t>Q4_2003</t>
  </si>
  <si>
    <t>_x0007_2004-Q1</t>
  </si>
  <si>
    <t>Q1_2004</t>
  </si>
  <si>
    <t>_x0007_2004-Q2</t>
  </si>
  <si>
    <t>Q2_2004</t>
  </si>
  <si>
    <t>_x0007_2004-Q3</t>
  </si>
  <si>
    <t>Q3_2004</t>
  </si>
  <si>
    <t>_x0007_2004-Q4</t>
  </si>
  <si>
    <t>Q4_2004</t>
  </si>
  <si>
    <t>_x0007_2005-Q1</t>
  </si>
  <si>
    <t>Q1_2005</t>
  </si>
  <si>
    <t>_x0007_2005-Q2</t>
  </si>
  <si>
    <t>Q2_2005</t>
  </si>
  <si>
    <t>_x0007_2005-Q3</t>
  </si>
  <si>
    <t>Q3_2005</t>
  </si>
  <si>
    <t>_x0007_2005-Q4</t>
  </si>
  <si>
    <t>!520_נכסי בנק ישראל בחו"ל (רזרבות)</t>
  </si>
  <si>
    <t>EX520</t>
  </si>
  <si>
    <t>+521_נכסים אחרים בחו"ל של בנק ישראל - איבירד</t>
  </si>
  <si>
    <t>EX521</t>
  </si>
  <si>
    <t>e6eeef2051345f323030382e200d0a4164642074686520e6eeef20323030392d51312e200d0a52656d6f76652074686520e6eeef20323031302d51312c20323031302d51322c20323031302d51332c20323031302d51342e200d0a4164642074686520e6eeef20323030392d51322e200d0a4164642074686520e6eeef20323</t>
  </si>
  <si>
    <t>Q4_2005</t>
  </si>
  <si>
    <t>_x0007_2006-Q1</t>
  </si>
  <si>
    <t>Q1_2006</t>
  </si>
  <si>
    <t>_x0007_2006-Q2</t>
  </si>
  <si>
    <t>Q2_2006</t>
  </si>
  <si>
    <t>_x0007_2006-Q3</t>
  </si>
  <si>
    <t>Q3_2006</t>
  </si>
  <si>
    <t>_x0007_2006-Q4</t>
  </si>
  <si>
    <t>Q4_2006</t>
  </si>
  <si>
    <t>_x0007_2007-Q1</t>
  </si>
  <si>
    <t>Q1_2007</t>
  </si>
  <si>
    <t>_x0007_2007-Q2</t>
  </si>
  <si>
    <t>Q2_2007</t>
  </si>
  <si>
    <t>_x0007_2007-Q3</t>
  </si>
  <si>
    <t>Q3_2007</t>
  </si>
  <si>
    <t>_x0007_2007-Q4</t>
  </si>
  <si>
    <t>Q4_2007</t>
  </si>
  <si>
    <t>_x0007_Q1_2008</t>
  </si>
  <si>
    <t>Q1_2008</t>
  </si>
  <si>
    <t>_x0007_Q2_2008</t>
  </si>
  <si>
    <t>Q2_2008</t>
  </si>
  <si>
    <t>_x000E_קוביות לפי קוד</t>
  </si>
  <si>
    <t>CUBES_BYKODE</t>
  </si>
  <si>
    <t>4587_רווחים שלא חולקו על הון בחב' בנות - מתוך אג' 586</t>
  </si>
  <si>
    <t>EX587</t>
  </si>
  <si>
    <t>&amp;47896_נכסים בשקל שהונפקו ע"י ת"ח- עסקי</t>
  </si>
  <si>
    <t>CD47896</t>
  </si>
  <si>
    <t>*23597_קרנות השקעה בחו"ל - חב' ביטוח נוסטרו</t>
  </si>
  <si>
    <t>CD23597</t>
  </si>
  <si>
    <t>-23593_מניות זרות לא-סחירות - חב' ביטוח נוסטרו</t>
  </si>
  <si>
    <t>CD23593</t>
  </si>
  <si>
    <t>423900_שווי אופציות ועתידיות בחו"ל - חב' ביטוח נוסטרו</t>
  </si>
  <si>
    <t>CD23900</t>
  </si>
  <si>
    <t>/6586_הון בחברות בנות בחו"ל של המשקיעים המוסדיים</t>
  </si>
  <si>
    <t>66582_הלוואות בעלים ישראליים לתו"ח של המשקיעים המוסדיים</t>
  </si>
  <si>
    <t>56589_החזקות של המשקיעים המוסדיים במניות פיננסיות זרות</t>
  </si>
  <si>
    <t>26832_החזקות של המשקיעים המוסדיים באג"ח סחירות זרות</t>
  </si>
  <si>
    <t>06570_פיקדונות של  המשקיעים המוסדיים בבנקים בחו"ל</t>
  </si>
  <si>
    <t>26700_אשראי ישיר לתושבי חוץ שנתנו המשקיעים המוסדיים</t>
  </si>
  <si>
    <t>36597_השקעות של המשקיעים המוסדיים בקרנות השקעה בחו"ל</t>
  </si>
  <si>
    <t>66593_השקעות של המשקיעים המוסדיים במניות זרות לא-סחירות</t>
  </si>
  <si>
    <t>56900_שווי אופציות ועתידיות בחו"ל של המשקיעים המוסדיים</t>
  </si>
  <si>
    <t>63838_החזקות פיננסיות של תו"י במניות זרות בת"א-משקי בית</t>
  </si>
  <si>
    <t>EX3838</t>
  </si>
  <si>
    <t>23896_החזקות תו"י באג"ח סחירות זרות בת"א - משקי בית</t>
  </si>
  <si>
    <t>EX3896</t>
  </si>
  <si>
    <t>_x0002_VS</t>
  </si>
  <si>
    <t>VS</t>
  </si>
  <si>
    <t>_x000F_BK2- תנועות נטו</t>
  </si>
  <si>
    <t>BK2</t>
  </si>
  <si>
    <t>A1</t>
  </si>
  <si>
    <t>61737572650006aa03040200002003000000080000000e00000058505f4d45415355524544494d00000006aa0304030000200300000008000000080000004d6561737572650006aa03041e00002003000000030000000100000006aa03040a00002003000300030000000000000006aa03043f0000200300030003000000000</t>
  </si>
  <si>
    <t>0000006aa03043b00002003000300030000000000000006aa03043a00002003000300030000000000000006aa03041100002003000000080000000000000006aa03044000002003000300030000000000000006aa03044100002003000300030000000000000006aa03040b00002003000300030000000000000006aa03040d</t>
  </si>
  <si>
    <t>572652073656c656374696f6e2e00000006aa03041800002003000000080000003800000043414c4c2058505f534c4c494d4954282758505f4d45415355524544494d272c202743554245272c2743554245535f42594b4f4445272900ffffffffffffffffffff000000000000000004210060ffffffff0000000006aa000001</t>
  </si>
  <si>
    <t>3f00002003000300030000000000000006aa03043b00002003000300030000000000000006aa03043a00002003000300030000000000000006aa03041100002003000000080000000f000000464d534844494d2e54494d452e50000006aa03044000002003000300030000000000000006aa030441000020030003000300000</t>
  </si>
  <si>
    <t>00000000006aa03040b00002003000300030000000000000006aa03040d00002003000300030000000000000006aa03044400002003000000080000000f000000464d53484445502e54494d452e50000006aa03044300002003000000080000001100000046415449312e4c4f4e474c4142454c460000000006aa0304420000</t>
  </si>
  <si>
    <t>030392d51332e200d0a4164642074686520e6eeef20323030392d51342e200d0a4164642074686520e6eeef20323031302d51312e200d0a4164642074686520e6eeef20323031302d51322e200d0a4164642074686520e6eeef20323031302d51332e200d0a52656d6f76652074686520e6eeef20323031312d51312c203230</t>
  </si>
  <si>
    <t>86520e6eeef20323030332d51312e200d0a4164642074686520e6eeef20323031312d51342e200d0a52656d6f76652074686520e6eeef2051315f323031322c2051325f323031322c2051335f323031322c2051345f323031322e200d0a4164642074686520e6eeef20323030332d51312e200d0a4164642074686520e6eeef</t>
  </si>
  <si>
    <t>0000000006aa03040400002003000000080000000e00000058505f4d45415355524544494d00000006aa030405000020030000000b000000ffff000006aa030413000020030000000b0000000000000006aa03041900002003000000080000002a00000053746172742077697468207468652064656661756c74204d6561737</t>
  </si>
  <si>
    <t>_x0007_Q2_2012</t>
  </si>
  <si>
    <t>Q2_2012</t>
  </si>
  <si>
    <t>feff06000501020000000000000000000000000000000000000000000000000004200060ffffffff0000000006aa00000100003023000000080000000a00000044617461437562653100000006aa03040400002000000000030000000100000006aa030406000020030003000300000000000000ffffffffffff36aa0000fff</t>
  </si>
  <si>
    <t>0000100003023000000080000000a000000456467654e6f64653100000006aa03040110003003000000080000000900000058504444444154410000000006aa03043c00002003000100080000001600000053656c656374696f6e313b53656c656374696f6e3b00000006aa0304040000200100000008000000080000004d65</t>
  </si>
  <si>
    <t>00002003000300030000005000400006aa03044300002003000000080000001000000058505f4d45415355524544455343310006aa03044600002003000000080000000f00000058505f4d534e554d464f524d4154000006aa03044200002003000000080000001000000058505f534d454153555245444553430006aa03041</t>
  </si>
  <si>
    <t>f000020000000000300000011000000ffffffffffffffffffff0100000000000000000000210060ffffffff0000000006aa00000100003023000000080000000b00000053656c656374696f6e31000006aa03041f000020030000000b000000ffff000006aa0304011000300300000008000000090000005850444444415441</t>
  </si>
  <si>
    <t>00003023000000080000000a000000456467654e6f64653200000006aa0304011000300300000008000000070000007a3536345f62000006aa03043c00002003000100080000001600000053656c656374696f6e323b53656c656374696f6e3b00000006aa030404000020010000000800000004000000e6eeef0006aa03040</t>
  </si>
  <si>
    <t>200002003000000080000000700000054494d452e50000006aa030403000020030000000800000004000000e6eeef0006aa03041e00002003000000030000004000000006aa03044500002003000000080000001000000046415449312e4452494c4c49434f4e0006aa03040a00002003000300030000007500400006aa0304</t>
  </si>
  <si>
    <t>2003000000080000001100000046415449312e534852544c4142454c460000000006aa03041f0000200000000003000000ed02000006aa0304200000200000000003000000ac00000006aa03041b000020000000000200000005000000ffffffffffffffffffff0000000000000000000000210060ffffffff0000000006aa0</t>
  </si>
  <si>
    <t>0000100003023000000080000000b00000053656c656374696f6e32000006aa03041f000020030000000b000000ffff000006aa0304011000300300000008000000070000007a3536345f62000006aa03040400002003000000080000000700000054494d452e50000006aa03041e00002001000000020000000100000006aa</t>
  </si>
  <si>
    <t>030405000020030000000b000000ffff000006aa03040600002000000000080000000b00000048492e41413331383730000006aa03040f000020030000000b0000000000000006aa03041c00002001000000080000000b00000048492e41413331383730000006aa030411000020010000000800000042000000536f727420e</t>
  </si>
  <si>
    <t>6eeef20696e20626f74746f6d20746f20746f70206f72646572207573696e672074686520e4e9f8f8ebe9e9fa20e6eeef206869657261726368792e00000006aa030413000020030000000b0000000000000006aa03041400002001000000020000000100000006aa03041600002003000000080000004200000063616c6c20</t>
  </si>
  <si>
    <t>58505f534c4c494d4954282754494d452e50272c2027534f5254272c2027484945524152434859272c202744272c202748492e41413331383730272900000006aa03041700002001000000020000000400000006aa0304190000200000000008000000fa05000053656c65637420e6eeef207468617420636f6e7461696e207</t>
  </si>
  <si>
    <t>2051315f323031322e200d0a4164642074686520e6eeef2051325f323031322e200d0a4164642074686520e6eeef2051335f323031322e200d0a4164642074686520e6eeef2051345f323031322e200d0a4164642074686520e6eeef20323031332d51332e2000000006aa03041800002003000000080000006508000063616</t>
  </si>
  <si>
    <t>c6c2058505f534c4c494d4954282754494d452e50272c20274d41544348272c202753454c454354272c20274e4f4e45272c2027414c4c272c2027434f4e5441494e272c20274e4f272c202753484f5254272c20277127290a43414c4c2058505f534c4c494d4954282754494d452e50272c2744454c455445272c202751345f</t>
  </si>
  <si>
    <t>323030385c6e51335f3230303827290a43414c4c2058505f534c4c494d4954282754494d452e50272c2744454c455445272c202751345f313939375c6e51335f313939375c6e51325f313939375c6e51315f313939375c6e51345f313939365c6e51335f313939365c6e51325f313939365c6e51315f313939365c6e51345f3</t>
  </si>
  <si>
    <t>13939355c6e51335f313939355c6e51325f313939355c6e51315f313939355c6e51345f313939345c6e51335f313939345c6e51325f313939345c6e51315f313939345c6e51345f313939335c6e51335f313939335c6e51325f3139393327290a43414c4c2058505f534c4c494d4954282754494d452e50272c2744454c4554</t>
  </si>
  <si>
    <t>45272c202751315f313939335c6e51345f313939325c6e51335f313939325c6e51325f313939325c6e51315f313939325c6e51345f313939315c6e51335f313939315c6e51325f313939315c6e51315f313939315c6e51345f313939305c6e51335f313939305c6e51325f313939305c6e51315f313939305c6e51345f31393</t>
  </si>
  <si>
    <t>8395c6e51335f313938395c6e51325f313938395c6e51315f313938395c6e51345f313938385c6e51335f3139383827290a43414c4c2058505f534c4c494d4954282754494d452e50272c2744454c455445272c202751325f313938385c6e51315f313938385c6e51345f313938375c6e51335f313938375c6e51325f313938</t>
  </si>
  <si>
    <t>375c6e51315f313938375c6e51345f313938365c6e51335f313938365c6e51325f313938365c6e51315f313938365c6e51345f313938355c6e51335f313938355c6e51325f313938355c6e51315f313938355c6e51345f313938345c6e51335f313938345c6e51325f313938345c6e51315f313938345c6e51345f313938332</t>
  </si>
  <si>
    <t>7290a43414c4c2058505f534c4c494d4954282754494d452e50272c2744454c455445272c202751335f313938335c6e51325f313938335c6e51315f313938335c6e51345f313938325c6e51335f313938325c6e51325f313938325c6e51315f313938325c6e51345f313938315c6e51335f313938315c6e51325f313938315c</t>
  </si>
  <si>
    <t>6e51315f313938315c6e51345f313938305c6e51335f313938305c6e51325f313938305c6e51315f313938305c6e51345f3139373927290a43414c4c2058505f534c4c494d4954282754494d452e50272c2744454c455445272c202751315f323030395c6e51325f323030395c6e51335f323030395c6e51345f32303039272</t>
  </si>
  <si>
    <t>90a43414c4c2058505f534c4c494d4954282754494d452e50272c27414444272c202751335f3230303827290a43414c4c2058505f534c4c494d4954282754494d452e50272c27414444272c202751345f3230303827290a43414c4c2058505f534c4c494d4954282754494d452e50272c27414444272c202751315f32303039</t>
  </si>
  <si>
    <t>27290a43414c4c2058505f534c4c494d4954282754494d452e50272c2744454c455445272c202751315f323031305c6e51325f323031305c6e51335f323031305c6e51345f3230313027290a43414c4c2058505f534c4c494d4954282754494d452e50272c27414444272c202751325f3230303927290a43414c4c2058505f5</t>
  </si>
  <si>
    <t>34c4c494d4954282754494d452e50272c27414444272c202751335f3230303927290a43414c4c2058505f534c4c494d4954282754494d452e50272c27414444272c202751345f3230303927290a43414c4c2058505f534c4c494d4954282754494d452e50272c27414444272c202751315f3230313027290a43414c4c205850</t>
  </si>
  <si>
    <t>5f534c4c494d4954282754494d452e50272c27414444272c202751325f3230313027290a43414c4c2058505f534c4c494d4954282754494d452e50272c27414444272c202751335f3230313027290a43414c4c2058505f534c4c494d4954282754494d452e50272c2744454c455445272c202751315f323031315c6e51325f3</t>
  </si>
  <si>
    <t>23031315c6e51335f323031315c6e51345f3230313127290a43414c4c2058505f534c4c494d4954282754494d452e50272c27414444272c202751345f3230313027290a43414c4c2058505f534c4c494d4954282754494d452e50272c27414444272c202751315f3230313127290a43414c4c2058505f534c4c494d49542827</t>
  </si>
  <si>
    <t>54494d452e50272c27414444272c202751325f3230313127290a43414c4c2058505f534c4c494d4954282754494d452e50272c27414444272c202751335f3230313127290a43414c4c2058505f534c4c494d4954282754494d452e50272c2744454c455445272c202751315f3230303327290a43414c4c2058505f534c4c494</t>
  </si>
  <si>
    <t>d4954282754494d452e50272c27414444272c202751345f3230313127290a43414c4c2058505f534c4c494d4954282754494d452e50272c2744454c455445272c202751315f323031325c6e51325f323031325c6e51335f323031325c6e51345f3230313227290a43414c4c2058505f534c4c494d4954282754494d452e5027</t>
  </si>
  <si>
    <t>2c27414444272c202751315f3230303327290a43414c4c2058505f534c4c494d4954282754494d452e50272c27414444272c202751315f3230313227290a43414c4c2058505f534c4c494d4954282754494d452e50272c27414444272c202751325f3230313227290a43414c4c2058505f534c4c494d4954282754494d452e5</t>
  </si>
  <si>
    <t>0272c27414444272c202751335f3230313227290a43414c4c2058505f534c4c494d4954282754494d452e50272c27414444272c202751345f3230313227290a43414c4c2058505f534c4c494d4954282754494d452e50272c27414444272c202751335f32303133272900000000ffffffffffffffffffff0000000000000000</t>
  </si>
  <si>
    <t>04200060ffffffff0000000006aa0000010000302300000008000000060000004564676532000000ffffffffffff36aa0000ffffff03034000000000000014000000456467654e6f6465333b456467654e6f64653b00ffffffff000000000000000004210060ffffffff0000000006aa00000100003023000000080000000a0</t>
  </si>
  <si>
    <t>00000456467654e6f64653300000006aa0304011000300300000008000000070000007a3536345f62000006aa03043c00002003000100080000001600000053656c656374696f6e333b53656c656374696f6e3b00000006aa03040400002001000000080000000c000000f7e5e3e920f0fae5f0e9ed0006aa03040200002003</t>
  </si>
  <si>
    <t>00000008000000080000004b4f44595452410006aa03040300002003000000080000000c000000f7e5e3e920f0fae5f0e9ed0006aa03041e00002003000000030000003400000006aa03044500002003000000080000000f00000046414b4f2e4452494c4c49434f4e000006aa03040a0000200300030003000000bf0040000</t>
  </si>
  <si>
    <t>6aa03043f00002003000300030000000000000006aa03043b00002003000300030000000000000006aa03043a00002003000300030000000000000006aa03041100002003000000080000000c000000464d534844494d2e4b54520006aa03044000002003000300030000000000000006aa0304410000200300030003000000</t>
  </si>
  <si>
    <t>0000000006aa03040b00002003000300030000000000000006aa03040d00002003000300030000000000000006aa03044400002003000000080000000c000000464d53484445502e4b54520006aa03044300002003000000080000001000000046414b4f2e4c4f4e474c4142454c460006aa030442000020030000000800000</t>
  </si>
  <si>
    <t>01000000046414b4f2e534852544c4142454c460006aa03041f00002000000000030000001104000006aa0304200000200100000003000000fb03000006aa03041b000020010000000200000000000000ffffffffffffffffffff0000000000000000000000210060ffffffff0000000006aa00000100003023000000080000</t>
  </si>
  <si>
    <t>השקעות המשקיעים המוסדיים</t>
  </si>
  <si>
    <t xml:space="preserve">השקעות פיננסיות בני"ע סחירים </t>
  </si>
  <si>
    <t>הון מניות</t>
  </si>
  <si>
    <t>איתנות פיננסית של המשק</t>
  </si>
  <si>
    <t>נזילות המשק מול חו"ל</t>
  </si>
  <si>
    <t>יחס יתרות מט"ח לנכסי חוב קצרים</t>
  </si>
  <si>
    <t>סיכונים לערך הנכסים של תושבי ישראל בחו"ל</t>
  </si>
  <si>
    <t xml:space="preserve">משקל יתרת המניות בסך הנכסים </t>
  </si>
  <si>
    <t>פתיחות המשק מול חו"ל</t>
  </si>
  <si>
    <t>תרומה ריאלית של חו"ל למשק (התחייבויות)</t>
  </si>
  <si>
    <t>יחס זרם ההשקעות הישירות למשק לתמ"ג</t>
  </si>
  <si>
    <t>נתונים גולמיים עיקריים - מיליארדי דולרים</t>
  </si>
  <si>
    <t>יתרות</t>
  </si>
  <si>
    <t>יתרת הנכסים בחו"ל</t>
  </si>
  <si>
    <t xml:space="preserve">    מזה: נכסי רזרבה</t>
  </si>
  <si>
    <t>יתרת ההתחייבויות לחו"ל</t>
  </si>
  <si>
    <t>עודף הנכסים על ההתחייבויות</t>
  </si>
  <si>
    <t>חוב חיצוני נטו</t>
  </si>
  <si>
    <t>תנועות</t>
  </si>
  <si>
    <t>השקעות תושבי ישראל בחו"ל</t>
  </si>
  <si>
    <t xml:space="preserve">    מזה: השקעות ישירות</t>
  </si>
  <si>
    <t xml:space="preserve">           השקעות פיננסיות </t>
  </si>
  <si>
    <t>השקעות תושבי חוץ במשק</t>
  </si>
  <si>
    <t xml:space="preserve">           השקעות פיננסיות</t>
  </si>
  <si>
    <t xml:space="preserve">העודף בחשבון השוטף נטו </t>
  </si>
  <si>
    <t>זרם ההשקעות הישירות במשק נטו (Net FDI)</t>
  </si>
  <si>
    <t>העודף בחשבון הבסיסי</t>
  </si>
  <si>
    <t>ענף</t>
  </si>
  <si>
    <t>אחר</t>
  </si>
  <si>
    <t>תעשיית רכיבים אלקטרוניים</t>
  </si>
  <si>
    <t>אינדיקטורים - אחוזים</t>
  </si>
  <si>
    <t>עודף הנכסים על ההתחייבויות - ציר ימני</t>
  </si>
  <si>
    <t>אג"ח סחירות</t>
  </si>
  <si>
    <t>השקעות משקי הבית</t>
  </si>
  <si>
    <t>השפעת שינויי המחיר על יתרת הון המניות</t>
  </si>
  <si>
    <t>המגזר העסקי</t>
  </si>
  <si>
    <t>המשקיעים המוסדיים</t>
  </si>
  <si>
    <t>משקי הבית</t>
  </si>
  <si>
    <t>משקל ההון בתיק</t>
  </si>
  <si>
    <t>משקל החוב בתיק</t>
  </si>
  <si>
    <t>הלוואות בעלים</t>
  </si>
  <si>
    <t>פיקדונות בנקים ישראליים בחו"ל</t>
  </si>
  <si>
    <t>השקעות ישירות</t>
  </si>
  <si>
    <t>השקעות פיננסיות בני"ע סחירים</t>
  </si>
  <si>
    <t>השקעות אחרות</t>
  </si>
  <si>
    <t>נכסי רזרבה</t>
  </si>
  <si>
    <t>אג"ח</t>
  </si>
  <si>
    <t>שינויי מחיר בהון מניות</t>
  </si>
  <si>
    <t>השקעות ישירות בהון מניות</t>
  </si>
  <si>
    <t>2012-2013</t>
  </si>
  <si>
    <t>2014-2015</t>
  </si>
  <si>
    <t>שירותים פיננסיים, פרט לביטוח וקרנות פנסיה</t>
  </si>
  <si>
    <t>תעשיית מוצרי מזון</t>
  </si>
  <si>
    <t>התחייבויות ברוטו</t>
  </si>
  <si>
    <t>נכסים ברוטו</t>
  </si>
  <si>
    <t>השקעות תושבי חוץ בישראל</t>
  </si>
  <si>
    <t>השקעות תושבי ישראל בחו"ל ללא נכסי רזרבה</t>
  </si>
  <si>
    <t>החשבון הפיננסי נטו (יבוא הון נטו) ללא נכסי רזרבה</t>
  </si>
  <si>
    <t>יחס חוב חיצוני לתמ"ג (ציר ימני)</t>
  </si>
  <si>
    <t>שווי מניות ישראליות נסחרות בחו"ל לסוף השנה</t>
  </si>
  <si>
    <t>שווי ההנפקות של מניות על ידי חברות ישראליות נסחרות בחו"ל</t>
  </si>
  <si>
    <t>סה"כ</t>
  </si>
  <si>
    <t>מחקר ופיתוח במדעי הטבע</t>
  </si>
  <si>
    <t>שירותי פרסום ויחסי ציבור</t>
  </si>
  <si>
    <t>מסחר סיטוני בכימיקלים</t>
  </si>
  <si>
    <t>שירותי תכנות ותכנון מערכות כלליים</t>
  </si>
  <si>
    <t>תעשיית תרופות לבני אדם ולשימוש וטרינרי</t>
  </si>
  <si>
    <t>AIM</t>
  </si>
  <si>
    <t>LONDON</t>
  </si>
  <si>
    <t>NASDAQ</t>
  </si>
  <si>
    <t>NYSE</t>
  </si>
  <si>
    <t>מקום מסחר</t>
  </si>
  <si>
    <t>שווי הנפקות</t>
  </si>
  <si>
    <t>היחס שבין יתרת החוב החיצוני ברוטו לתמ"ג</t>
  </si>
  <si>
    <t>יחס נכסי חוב קצרים לחוב קצר* של המשק</t>
  </si>
  <si>
    <t>משקל זרם ההשקעות הישירות ביבוא ההון ברוטו למשק</t>
  </si>
  <si>
    <t>מספר החברות שהנפיקו בחו"ל (ציר ימני)</t>
  </si>
  <si>
    <t>מספר החברות המהוות 80% משווי המניות הנסחר בחו"ל (ציר ימני)</t>
  </si>
  <si>
    <t xml:space="preserve">תמ"ג שנתי </t>
  </si>
  <si>
    <t xml:space="preserve">חוב חיצוני </t>
  </si>
  <si>
    <t xml:space="preserve">משקל יתרת הנכסים המסוכנים** בסה"כ הנכסים </t>
  </si>
  <si>
    <t>תעשיית מוצרי מתכת בהרכבה, פרט למכונות וציוד</t>
  </si>
  <si>
    <t>תכנות מחשבים, ייעוץ בתחום המחשבים ושירותים נלווים אחרים</t>
  </si>
  <si>
    <t>ייצור מחשבים ומכשור אלקטרוני ואופטי</t>
  </si>
  <si>
    <t>יחס יתרת הנכסים + יתרת ההתחייבויות (מול חו"ל) לתמ"ג</t>
  </si>
  <si>
    <t>יחס יבוא + יצוא (סחורות ושירותים) לתמ"ג</t>
  </si>
  <si>
    <r>
      <rPr>
        <sz val="9"/>
        <rFont val="David"/>
        <family val="2"/>
        <charset val="177"/>
      </rPr>
      <t xml:space="preserve"> *חוב קצר: תקופת פירעון החוב עד שנה ממועד ההנפקה.</t>
    </r>
    <r>
      <rPr>
        <sz val="8"/>
        <rFont val="Dav\"/>
        <charset val="177"/>
      </rPr>
      <t xml:space="preserve">
</t>
    </r>
  </si>
  <si>
    <t xml:space="preserve">**מכשירים מסוכנים: מניות (ישירות+פיננסיות) ואג"ח קונצרני. </t>
  </si>
  <si>
    <t>חשבון בסיסי***</t>
  </si>
  <si>
    <t>2014Q3</t>
  </si>
  <si>
    <t>2014Q2</t>
  </si>
  <si>
    <t>2014Q1</t>
  </si>
  <si>
    <t>2014Q4</t>
  </si>
  <si>
    <t>2015Q1</t>
  </si>
  <si>
    <t>2015Q2</t>
  </si>
  <si>
    <t>2015Q3</t>
  </si>
  <si>
    <t>2015Q4</t>
  </si>
  <si>
    <t xml:space="preserve"> מדד מניות העולם  (ציר ימני) - MSCI World</t>
  </si>
  <si>
    <t>המקור: נתונים ועיבודים של בנק ישראל.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</si>
</sst>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#,##0.0"/>
    <numFmt numFmtId="166" formatCode="_ * #,##0_ ;_ * \-#,##0_ ;_ * &quot;-&quot;??_ ;_ @_ "/>
    <numFmt numFmtId="167" formatCode="0.0"/>
  </numFmts>
  <fonts count="15">
    <font>
      <sz val="10"/>
      <name val="Arial"/>
      <charset val="177"/>
    </font>
    <font>
      <sz val="10"/>
      <name val="Arial"/>
      <family val="2"/>
    </font>
    <font>
      <b/>
      <sz val="10"/>
      <name val="Arial"/>
      <family val="2"/>
      <charset val="177"/>
    </font>
    <font>
      <b/>
      <sz val="10"/>
      <name val="Arial"/>
      <family val="2"/>
    </font>
    <font>
      <sz val="8"/>
      <name val="Arial"/>
      <family val="2"/>
    </font>
    <font>
      <b/>
      <sz val="8"/>
      <color rgb="FF000000"/>
      <name val="David"/>
      <family val="2"/>
      <charset val="177"/>
    </font>
    <font>
      <b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u/>
      <sz val="12"/>
      <name val="Arial"/>
      <family val="2"/>
    </font>
    <font>
      <b/>
      <sz val="11"/>
      <color rgb="FF000000"/>
      <name val="David"/>
      <family val="2"/>
      <charset val="177"/>
    </font>
    <font>
      <b/>
      <sz val="9"/>
      <color rgb="FF000000"/>
      <name val="David"/>
      <family val="2"/>
      <charset val="177"/>
    </font>
    <font>
      <sz val="9"/>
      <name val="David"/>
      <family val="2"/>
      <charset val="177"/>
    </font>
    <font>
      <sz val="8"/>
      <name val="Dav\"/>
      <charset val="177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Fill="1"/>
    <xf numFmtId="3" fontId="2" fillId="0" borderId="0" xfId="0" applyNumberFormat="1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quotePrefix="1"/>
    <xf numFmtId="3" fontId="0" fillId="0" borderId="0" xfId="0" applyNumberFormat="1"/>
    <xf numFmtId="3" fontId="3" fillId="0" borderId="0" xfId="1" applyNumberFormat="1" applyFont="1" applyAlignment="1">
      <alignment horizontal="right"/>
    </xf>
    <xf numFmtId="164" fontId="0" fillId="0" borderId="0" xfId="0" applyNumberFormat="1"/>
    <xf numFmtId="0" fontId="1" fillId="0" borderId="0" xfId="0" applyFont="1" applyFill="1" applyBorder="1"/>
    <xf numFmtId="165" fontId="1" fillId="0" borderId="0" xfId="2" applyNumberFormat="1" applyFont="1" applyFill="1" applyBorder="1" applyAlignment="1">
      <alignment horizontal="center"/>
    </xf>
    <xf numFmtId="165" fontId="1" fillId="0" borderId="2" xfId="2" applyNumberFormat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Alignment="1">
      <alignment horizontal="center" vertical="center" readingOrder="2"/>
    </xf>
    <xf numFmtId="0" fontId="6" fillId="2" borderId="8" xfId="0" applyFont="1" applyFill="1" applyBorder="1" applyAlignment="1">
      <alignment horizontal="center" wrapText="1"/>
    </xf>
    <xf numFmtId="3" fontId="0" fillId="0" borderId="8" xfId="0" applyNumberFormat="1" applyBorder="1" applyAlignment="1">
      <alignment horizontal="right"/>
    </xf>
    <xf numFmtId="0" fontId="0" fillId="0" borderId="8" xfId="0" applyBorder="1"/>
    <xf numFmtId="3" fontId="1" fillId="0" borderId="8" xfId="1" applyNumberFormat="1" applyFont="1" applyBorder="1" applyAlignment="1">
      <alignment horizontal="right"/>
    </xf>
    <xf numFmtId="3" fontId="0" fillId="0" borderId="8" xfId="0" applyNumberFormat="1" applyBorder="1"/>
    <xf numFmtId="166" fontId="0" fillId="0" borderId="8" xfId="3" applyNumberFormat="1" applyFont="1" applyBorder="1"/>
    <xf numFmtId="0" fontId="1" fillId="0" borderId="6" xfId="0" applyFont="1" applyBorder="1"/>
    <xf numFmtId="0" fontId="8" fillId="0" borderId="1" xfId="0" applyFont="1" applyBorder="1"/>
    <xf numFmtId="0" fontId="3" fillId="0" borderId="1" xfId="0" applyFont="1" applyBorder="1"/>
    <xf numFmtId="1" fontId="9" fillId="0" borderId="1" xfId="0" quotePrefix="1" applyNumberFormat="1" applyFont="1" applyBorder="1" applyAlignment="1">
      <alignment horizontal="center"/>
    </xf>
    <xf numFmtId="1" fontId="9" fillId="0" borderId="9" xfId="0" quotePrefix="1" applyNumberFormat="1" applyFont="1" applyBorder="1" applyAlignment="1">
      <alignment horizontal="center"/>
    </xf>
    <xf numFmtId="0" fontId="3" fillId="3" borderId="3" xfId="0" applyFont="1" applyFill="1" applyBorder="1" applyAlignment="1">
      <alignment wrapText="1"/>
    </xf>
    <xf numFmtId="0" fontId="1" fillId="3" borderId="0" xfId="0" applyFont="1" applyFill="1" applyBorder="1"/>
    <xf numFmtId="165" fontId="1" fillId="3" borderId="0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1" fillId="0" borderId="0" xfId="0" applyFont="1" applyBorder="1"/>
    <xf numFmtId="4" fontId="1" fillId="3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8" fillId="0" borderId="0" xfId="0" applyFont="1" applyBorder="1"/>
    <xf numFmtId="0" fontId="3" fillId="0" borderId="0" xfId="0" applyFont="1" applyBorder="1"/>
    <xf numFmtId="165" fontId="0" fillId="0" borderId="0" xfId="0" applyNumberFormat="1" applyFill="1" applyBorder="1"/>
    <xf numFmtId="165" fontId="0" fillId="0" borderId="0" xfId="0" applyNumberFormat="1" applyBorder="1"/>
    <xf numFmtId="165" fontId="0" fillId="0" borderId="2" xfId="0" applyNumberFormat="1" applyBorder="1"/>
    <xf numFmtId="165" fontId="1" fillId="3" borderId="0" xfId="2" applyNumberFormat="1" applyFont="1" applyFill="1" applyBorder="1" applyAlignment="1">
      <alignment horizontal="center"/>
    </xf>
    <xf numFmtId="165" fontId="1" fillId="3" borderId="2" xfId="2" applyNumberFormat="1" applyFont="1" applyFill="1" applyBorder="1" applyAlignment="1">
      <alignment horizontal="center"/>
    </xf>
    <xf numFmtId="9" fontId="0" fillId="0" borderId="8" xfId="0" applyNumberFormat="1" applyBorder="1"/>
    <xf numFmtId="167" fontId="0" fillId="0" borderId="8" xfId="0" applyNumberFormat="1" applyBorder="1" applyAlignment="1">
      <alignment horizontal="center"/>
    </xf>
    <xf numFmtId="0" fontId="10" fillId="0" borderId="0" xfId="0" applyFont="1" applyAlignment="1">
      <alignment horizontal="center" vertical="center" readingOrder="2"/>
    </xf>
    <xf numFmtId="0" fontId="11" fillId="0" borderId="0" xfId="0" applyFont="1" applyAlignment="1">
      <alignment horizontal="center" vertical="center" readingOrder="2"/>
    </xf>
    <xf numFmtId="166" fontId="0" fillId="0" borderId="0" xfId="0" applyNumberFormat="1"/>
    <xf numFmtId="0" fontId="0" fillId="0" borderId="4" xfId="0" applyBorder="1"/>
    <xf numFmtId="0" fontId="0" fillId="0" borderId="5" xfId="0" applyBorder="1"/>
    <xf numFmtId="14" fontId="14" fillId="0" borderId="8" xfId="0" applyNumberFormat="1" applyFont="1" applyBorder="1" applyAlignment="1">
      <alignment horizontal="center"/>
    </xf>
    <xf numFmtId="14" fontId="14" fillId="4" borderId="8" xfId="0" applyNumberFormat="1" applyFont="1" applyFill="1" applyBorder="1" applyAlignment="1">
      <alignment horizontal="center"/>
    </xf>
    <xf numFmtId="14" fontId="0" fillId="0" borderId="8" xfId="0" applyNumberFormat="1" applyBorder="1"/>
    <xf numFmtId="3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1" fillId="0" borderId="8" xfId="1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center" wrapText="1" readingOrder="1"/>
    </xf>
    <xf numFmtId="3" fontId="0" fillId="0" borderId="0" xfId="0" applyNumberFormat="1" applyAlignment="1">
      <alignment horizontal="center"/>
    </xf>
    <xf numFmtId="166" fontId="0" fillId="0" borderId="8" xfId="3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3" fontId="0" fillId="0" borderId="8" xfId="3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right" vertical="top" wrapText="1" readingOrder="2"/>
    </xf>
    <xf numFmtId="0" fontId="13" fillId="0" borderId="2" xfId="0" applyFont="1" applyFill="1" applyBorder="1" applyAlignment="1">
      <alignment horizontal="right" vertical="top" wrapText="1" readingOrder="2"/>
    </xf>
    <xf numFmtId="0" fontId="13" fillId="0" borderId="7" xfId="0" applyFont="1" applyFill="1" applyBorder="1" applyAlignment="1">
      <alignment horizontal="right" vertical="top" wrapText="1" readingOrder="2"/>
    </xf>
    <xf numFmtId="0" fontId="13" fillId="0" borderId="4" xfId="0" applyFont="1" applyFill="1" applyBorder="1" applyAlignment="1">
      <alignment horizontal="right" vertical="top" wrapText="1" readingOrder="2"/>
    </xf>
    <xf numFmtId="0" fontId="3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right" vertical="top" wrapText="1" readingOrder="2"/>
    </xf>
    <xf numFmtId="0" fontId="13" fillId="0" borderId="0" xfId="0" applyFont="1" applyFill="1" applyBorder="1" applyAlignment="1">
      <alignment horizontal="right" vertical="top" wrapText="1" readingOrder="2"/>
    </xf>
    <xf numFmtId="0" fontId="13" fillId="0" borderId="2" xfId="0" applyFont="1" applyFill="1" applyBorder="1" applyAlignment="1">
      <alignment horizontal="right" vertical="top" wrapText="1" readingOrder="2"/>
    </xf>
  </cellXfs>
  <cellStyles count="5">
    <cellStyle name="Comma" xfId="3" builtinId="3"/>
    <cellStyle name="Normal" xfId="0" builtinId="0"/>
    <cellStyle name="Normal 3" xfId="4"/>
    <cellStyle name="Normal_IIP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100"/>
            </a:pPr>
            <a:r>
              <a:rPr lang="he-IL" sz="1100"/>
              <a:t>איור ג'-1: זרם ההשקעות הפיננסיות של תושבי ישראל באג"ח ובמניות זרות, 2001</a:t>
            </a:r>
            <a:r>
              <a:rPr lang="en-US" sz="1100"/>
              <a:t> </a:t>
            </a:r>
            <a:r>
              <a:rPr lang="he-IL" sz="1100"/>
              <a:t>עד 2015</a:t>
            </a:r>
          </a:p>
        </c:rich>
      </c:tx>
      <c:layout>
        <c:manualLayout>
          <c:xMode val="edge"/>
          <c:yMode val="edge"/>
          <c:x val="0.14009444444444444"/>
          <c:y val="1.51190476190476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01555555555555"/>
          <c:y val="0.22955079365079364"/>
          <c:w val="0.91205264885920412"/>
          <c:h val="0.467742857142857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ג''-1'!$B$1</c:f>
              <c:strCache>
                <c:ptCount val="1"/>
                <c:pt idx="0">
                  <c:v>הון מניות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'נתונים ג''-1'!$A$2:$A$16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ג''-1'!$B$2:$B$16</c:f>
              <c:numCache>
                <c:formatCode>#,##0</c:formatCode>
                <c:ptCount val="15"/>
                <c:pt idx="0">
                  <c:v>32</c:v>
                </c:pt>
                <c:pt idx="1">
                  <c:v>66.789000000000001</c:v>
                </c:pt>
                <c:pt idx="2">
                  <c:v>1054.165</c:v>
                </c:pt>
                <c:pt idx="3">
                  <c:v>1149.5550000000001</c:v>
                </c:pt>
                <c:pt idx="4">
                  <c:v>3361.5720000000001</c:v>
                </c:pt>
                <c:pt idx="5">
                  <c:v>2906.2689999999998</c:v>
                </c:pt>
                <c:pt idx="6">
                  <c:v>2034.6579999999999</c:v>
                </c:pt>
                <c:pt idx="7">
                  <c:v>2289.9140000000002</c:v>
                </c:pt>
                <c:pt idx="8">
                  <c:v>7126.4679999999998</c:v>
                </c:pt>
                <c:pt idx="9">
                  <c:v>7063.0680000000002</c:v>
                </c:pt>
                <c:pt idx="10">
                  <c:v>3617.11</c:v>
                </c:pt>
                <c:pt idx="11">
                  <c:v>3907.9670000000001</c:v>
                </c:pt>
                <c:pt idx="12">
                  <c:v>5960.6530000000002</c:v>
                </c:pt>
                <c:pt idx="13">
                  <c:v>3060.8139999999999</c:v>
                </c:pt>
                <c:pt idx="14">
                  <c:v>1639</c:v>
                </c:pt>
              </c:numCache>
            </c:numRef>
          </c:val>
        </c:ser>
        <c:ser>
          <c:idx val="1"/>
          <c:order val="1"/>
          <c:tx>
            <c:strRef>
              <c:f>'נתונים ג''-1'!$C$1</c:f>
              <c:strCache>
                <c:ptCount val="1"/>
                <c:pt idx="0">
                  <c:v>אג"ח סחירות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'נתונים ג''-1'!$A$2:$A$16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ג''-1'!$C$2:$C$16</c:f>
              <c:numCache>
                <c:formatCode>#,##0</c:formatCode>
                <c:ptCount val="15"/>
                <c:pt idx="0">
                  <c:v>1208.3879999999999</c:v>
                </c:pt>
                <c:pt idx="1">
                  <c:v>2594.27</c:v>
                </c:pt>
                <c:pt idx="2">
                  <c:v>2192.3530000000001</c:v>
                </c:pt>
                <c:pt idx="3">
                  <c:v>1704.1579999999999</c:v>
                </c:pt>
                <c:pt idx="4">
                  <c:v>4601.683</c:v>
                </c:pt>
                <c:pt idx="5">
                  <c:v>3442.3760000000002</c:v>
                </c:pt>
                <c:pt idx="6">
                  <c:v>1103.4570000000001</c:v>
                </c:pt>
                <c:pt idx="7">
                  <c:v>-655.62599999999998</c:v>
                </c:pt>
                <c:pt idx="8">
                  <c:v>1128.8320000000001</c:v>
                </c:pt>
                <c:pt idx="9">
                  <c:v>2117.7190000000001</c:v>
                </c:pt>
                <c:pt idx="10">
                  <c:v>-167.56899999999999</c:v>
                </c:pt>
                <c:pt idx="11">
                  <c:v>3622.9690000000001</c:v>
                </c:pt>
                <c:pt idx="12">
                  <c:v>3387.6309999999999</c:v>
                </c:pt>
                <c:pt idx="13">
                  <c:v>7257.7619999999997</c:v>
                </c:pt>
                <c:pt idx="14">
                  <c:v>8351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45921536"/>
        <c:axId val="145923072"/>
      </c:barChart>
      <c:dateAx>
        <c:axId val="14592153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 anchor="ctr" anchorCtr="1"/>
          <a:lstStyle/>
          <a:p>
            <a:pPr algn="ctr">
              <a:defRPr lang="he-IL" sz="1000" b="0" i="0" u="none" strike="noStrike" kern="1200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endParaRPr lang="he-IL"/>
          </a:p>
        </c:txPr>
        <c:crossAx val="145923072"/>
        <c:crosses val="autoZero"/>
        <c:auto val="1"/>
        <c:lblOffset val="100"/>
        <c:baseTimeUnit val="years"/>
        <c:majorUnit val="1"/>
      </c:dateAx>
      <c:valAx>
        <c:axId val="1459230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1000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</a:t>
                </a:r>
                <a:r>
                  <a:rPr lang="he-IL" sz="1000" b="0" baseline="0">
                    <a:latin typeface="David" panose="020E0502060401010101" pitchFamily="34" charset="-79"/>
                    <a:cs typeface="David" panose="020E0502060401010101" pitchFamily="34" charset="-79"/>
                  </a:rPr>
                  <a:t> </a:t>
                </a:r>
                <a:r>
                  <a:rPr lang="he-IL" sz="1000" b="0">
                    <a:latin typeface="David" panose="020E0502060401010101" pitchFamily="34" charset="-79"/>
                    <a:cs typeface="David" panose="020E0502060401010101" pitchFamily="34" charset="-79"/>
                  </a:rPr>
                  <a:t>דולרים</a:t>
                </a:r>
                <a:endParaRPr lang="en-US" sz="1000" b="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3.155833333333336E-3"/>
              <c:y val="9.7013888888888886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000" b="0"/>
            </a:pPr>
            <a:endParaRPr lang="he-IL"/>
          </a:p>
        </c:txPr>
        <c:crossAx val="145921536"/>
        <c:crosses val="autoZero"/>
        <c:crossBetween val="between"/>
        <c:dispUnits>
          <c:builtInUnit val="thousands"/>
        </c:dispUnits>
      </c:valAx>
    </c:plotArea>
    <c:legend>
      <c:legendPos val="b"/>
      <c:layout>
        <c:manualLayout>
          <c:xMode val="edge"/>
          <c:yMode val="edge"/>
          <c:x val="0.26176767676767676"/>
          <c:y val="0.83990714285714285"/>
          <c:w val="0.50853510101010091"/>
          <c:h val="7.4418253968253967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="0"/>
          </a:pPr>
          <a:endParaRPr lang="he-IL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 algn="ctr">
        <a:defRPr lang="he-IL" sz="900" b="1" i="0" u="none" strike="noStrike" kern="1200" baseline="0">
          <a:solidFill>
            <a:srgbClr val="000000"/>
          </a:solidFill>
          <a:latin typeface="David"/>
          <a:ea typeface="David"/>
          <a:cs typeface="David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lang="en-US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איור ג'-10: השפעת המחירים על יתרת ההשקעות הפיננסיות בהון מניות של תושבי חוץ בישראל</a:t>
            </a:r>
          </a:p>
          <a:p>
            <a:pPr algn="ctr" rtl="1">
              <a:defRPr lang="en-US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r>
              <a:rPr lang="en-US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2014Q1</a:t>
            </a:r>
            <a:r>
              <a: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 עד</a:t>
            </a:r>
            <a:r>
              <a:rPr lang="en-US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 </a:t>
            </a:r>
            <a:r>
              <a: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 </a:t>
            </a:r>
            <a:r>
              <a:rPr lang="en-US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2015Q4</a:t>
            </a:r>
          </a:p>
        </c:rich>
      </c:tx>
      <c:layout>
        <c:manualLayout>
          <c:xMode val="edge"/>
          <c:yMode val="edge"/>
          <c:x val="0.11817916666666668"/>
          <c:y val="1.3119444444444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18638888888889E-2"/>
          <c:y val="0.22534960317460317"/>
          <c:w val="0.86144500000000002"/>
          <c:h val="0.4583658730158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ג''-10'!$B$1</c:f>
              <c:strCache>
                <c:ptCount val="1"/>
                <c:pt idx="0">
                  <c:v>שינויי מחיר בהון מניות</c:v>
                </c:pt>
              </c:strCache>
            </c:strRef>
          </c:tx>
          <c:invertIfNegative val="0"/>
          <c:cat>
            <c:strRef>
              <c:f>'נתונים ג''-10'!$A$2:$A$9</c:f>
              <c:strCache>
                <c:ptCount val="8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</c:strCache>
            </c:strRef>
          </c:cat>
          <c:val>
            <c:numRef>
              <c:f>'נתונים ג''-10'!$B$2:$B$9</c:f>
              <c:numCache>
                <c:formatCode>#,##0</c:formatCode>
                <c:ptCount val="8"/>
                <c:pt idx="0">
                  <c:v>10277</c:v>
                </c:pt>
                <c:pt idx="1">
                  <c:v>-824</c:v>
                </c:pt>
                <c:pt idx="2">
                  <c:v>2512</c:v>
                </c:pt>
                <c:pt idx="3">
                  <c:v>2299</c:v>
                </c:pt>
                <c:pt idx="4">
                  <c:v>5981</c:v>
                </c:pt>
                <c:pt idx="5">
                  <c:v>-3189</c:v>
                </c:pt>
                <c:pt idx="6">
                  <c:v>-4978</c:v>
                </c:pt>
                <c:pt idx="7">
                  <c:v>9910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483520"/>
        <c:axId val="153649152"/>
      </c:barChart>
      <c:catAx>
        <c:axId val="153483520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/>
          <a:lstStyle/>
          <a:p>
            <a:pPr>
              <a:defRPr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3649152"/>
        <c:crosses val="autoZero"/>
        <c:auto val="1"/>
        <c:lblAlgn val="ctr"/>
        <c:lblOffset val="100"/>
        <c:tickLblSkip val="1"/>
        <c:noMultiLvlLbl val="0"/>
      </c:catAx>
      <c:valAx>
        <c:axId val="153649152"/>
        <c:scaling>
          <c:orientation val="minMax"/>
          <c:max val="11000"/>
          <c:min val="-7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rtl="1">
                  <a:defRPr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 דולרים</a:t>
                </a:r>
                <a:endParaRPr lang="en-US" b="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1.1180555555555555E-3"/>
              <c:y val="9.0875793650793651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3483520"/>
        <c:crosses val="autoZero"/>
        <c:crossBetween val="between"/>
        <c:dispUnits>
          <c:builtInUnit val="thousands"/>
        </c:dispUnits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איור ג'-11: זרם ההשקעות הישירות של תושבי חוץ בישראל , 2001 עד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241944444444441E-2"/>
          <c:y val="0.23585317460317459"/>
          <c:w val="0.87688444444444447"/>
          <c:h val="0.455999206349206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ג''-11'!$B$1</c:f>
              <c:strCache>
                <c:ptCount val="1"/>
                <c:pt idx="0">
                  <c:v>השקעות ישירות בהון מניות</c:v>
                </c:pt>
              </c:strCache>
            </c:strRef>
          </c:tx>
          <c:invertIfNegative val="0"/>
          <c:cat>
            <c:numRef>
              <c:f>'נתונים ג''-11'!$A$2:$A$16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ג''-11'!$B$2:$B$16</c:f>
              <c:numCache>
                <c:formatCode>#,##0</c:formatCode>
                <c:ptCount val="15"/>
                <c:pt idx="0">
                  <c:v>1497.7069999999999</c:v>
                </c:pt>
                <c:pt idx="1">
                  <c:v>1614.654</c:v>
                </c:pt>
                <c:pt idx="2">
                  <c:v>2922.5819999999999</c:v>
                </c:pt>
                <c:pt idx="3">
                  <c:v>2771.8040000000001</c:v>
                </c:pt>
                <c:pt idx="4">
                  <c:v>4588.4660000000003</c:v>
                </c:pt>
                <c:pt idx="5">
                  <c:v>11002.404</c:v>
                </c:pt>
                <c:pt idx="6">
                  <c:v>8754.2540000000008</c:v>
                </c:pt>
                <c:pt idx="7">
                  <c:v>10473.652</c:v>
                </c:pt>
                <c:pt idx="8">
                  <c:v>4136.8980000000001</c:v>
                </c:pt>
                <c:pt idx="9">
                  <c:v>5887.174</c:v>
                </c:pt>
                <c:pt idx="10">
                  <c:v>7378.634</c:v>
                </c:pt>
                <c:pt idx="11">
                  <c:v>6254.64</c:v>
                </c:pt>
                <c:pt idx="12">
                  <c:v>11122.923999999999</c:v>
                </c:pt>
                <c:pt idx="13">
                  <c:v>8889.3709999999992</c:v>
                </c:pt>
                <c:pt idx="14">
                  <c:v>10522</c:v>
                </c:pt>
              </c:numCache>
            </c:numRef>
          </c:val>
        </c:ser>
        <c:ser>
          <c:idx val="1"/>
          <c:order val="1"/>
          <c:tx>
            <c:strRef>
              <c:f>'נתונים ג''-11'!$C$1</c:f>
              <c:strCache>
                <c:ptCount val="1"/>
                <c:pt idx="0">
                  <c:v>הלוואות בעלים</c:v>
                </c:pt>
              </c:strCache>
            </c:strRef>
          </c:tx>
          <c:invertIfNegative val="0"/>
          <c:cat>
            <c:numRef>
              <c:f>'נתונים ג''-11'!$A$2:$A$16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ג''-11'!$C$2:$C$16</c:f>
              <c:numCache>
                <c:formatCode>#,##0</c:formatCode>
                <c:ptCount val="15"/>
                <c:pt idx="0">
                  <c:v>274.012</c:v>
                </c:pt>
                <c:pt idx="1">
                  <c:v>-31.818999999999999</c:v>
                </c:pt>
                <c:pt idx="2">
                  <c:v>399.81099999999998</c:v>
                </c:pt>
                <c:pt idx="3">
                  <c:v>175.54599999999999</c:v>
                </c:pt>
                <c:pt idx="4">
                  <c:v>229.80600000000001</c:v>
                </c:pt>
                <c:pt idx="5">
                  <c:v>3393.4749999999999</c:v>
                </c:pt>
                <c:pt idx="6">
                  <c:v>44.027999999999999</c:v>
                </c:pt>
                <c:pt idx="7">
                  <c:v>-198.953</c:v>
                </c:pt>
                <c:pt idx="8">
                  <c:v>470.13</c:v>
                </c:pt>
                <c:pt idx="9">
                  <c:v>448.09800000000001</c:v>
                </c:pt>
                <c:pt idx="10">
                  <c:v>1349.4580000000001</c:v>
                </c:pt>
                <c:pt idx="11">
                  <c:v>2213.203</c:v>
                </c:pt>
                <c:pt idx="12">
                  <c:v>1325.598</c:v>
                </c:pt>
                <c:pt idx="13">
                  <c:v>-2151.2660000000001</c:v>
                </c:pt>
                <c:pt idx="14">
                  <c:v>1054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937216"/>
        <c:axId val="154938752"/>
      </c:barChart>
      <c:dateAx>
        <c:axId val="15493721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4938752"/>
        <c:crosses val="autoZero"/>
        <c:auto val="1"/>
        <c:lblOffset val="100"/>
        <c:baseTimeUnit val="years"/>
        <c:majorUnit val="1"/>
      </c:dateAx>
      <c:valAx>
        <c:axId val="1549387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 דולרים</a:t>
                </a:r>
              </a:p>
            </c:rich>
          </c:tx>
          <c:layout>
            <c:manualLayout>
              <c:xMode val="edge"/>
              <c:yMode val="edge"/>
              <c:x val="2.2203611111111111E-2"/>
              <c:y val="0.1065320283062218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4937216"/>
        <c:crosses val="autoZero"/>
        <c:crossBetween val="between"/>
        <c:dispUnits>
          <c:builtInUnit val="thousands"/>
        </c:dispUnits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2041777777777778"/>
          <c:y val="0.85276349206349211"/>
          <c:w val="0.73415277777777777"/>
          <c:h val="7.933253968253968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b="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איור ג'-12: התפלגות  זרם ההשקעות הישירות של תושבי חוץ בהון מניות ישראליות, לפי </a:t>
            </a:r>
            <a:r>
              <a:rPr lang="he-IL" sz="1100" b="1" i="0" u="none" strike="noStrike" baseline="0">
                <a:effectLst/>
              </a:rPr>
              <a:t>ענפים עיקריים</a:t>
            </a:r>
            <a:r>
              <a: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, 2012 עד 2015</a:t>
            </a:r>
          </a:p>
        </c:rich>
      </c:tx>
      <c:layout>
        <c:manualLayout>
          <c:xMode val="edge"/>
          <c:yMode val="edge"/>
          <c:x val="0.14079416666666669"/>
          <c:y val="1.83654761904761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215000000000002E-2"/>
          <c:y val="0.22364484126984127"/>
          <c:w val="0.88645055555555552"/>
          <c:h val="0.35719246031746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'נתונים ג''-12'!$B$1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'נתונים ג''-12'!$A$2:$A$6</c:f>
              <c:strCache>
                <c:ptCount val="5"/>
                <c:pt idx="0">
                  <c:v>תעשיית מוצרי מתכת בהרכבה, פרט למכונות וציוד</c:v>
                </c:pt>
                <c:pt idx="1">
                  <c:v>תכנות מחשבים, ייעוץ בתחום המחשבים ושירותים נלווים אחרים</c:v>
                </c:pt>
                <c:pt idx="2">
                  <c:v>שירותים פיננסיים, פרט לביטוח וקרנות פנסיה</c:v>
                </c:pt>
                <c:pt idx="3">
                  <c:v>ייצור מחשבים ומכשור אלקטרוני ואופטי</c:v>
                </c:pt>
                <c:pt idx="4">
                  <c:v>תעשיית מוצרי מזון</c:v>
                </c:pt>
              </c:strCache>
            </c:strRef>
          </c:cat>
          <c:val>
            <c:numRef>
              <c:f>'נתונים ג''-12'!$B$2:$B$6</c:f>
              <c:numCache>
                <c:formatCode>#,##0</c:formatCode>
                <c:ptCount val="5"/>
                <c:pt idx="0">
                  <c:v>2749.6995000000002</c:v>
                </c:pt>
                <c:pt idx="1">
                  <c:v>1554.5055990949988</c:v>
                </c:pt>
                <c:pt idx="2">
                  <c:v>1279.1757694862299</c:v>
                </c:pt>
                <c:pt idx="3">
                  <c:v>-270</c:v>
                </c:pt>
              </c:numCache>
            </c:numRef>
          </c:val>
        </c:ser>
        <c:ser>
          <c:idx val="1"/>
          <c:order val="1"/>
          <c:tx>
            <c:strRef>
              <c:f>'נתונים ג''-12'!$C$1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'נתונים ג''-12'!$A$2:$A$6</c:f>
              <c:strCache>
                <c:ptCount val="5"/>
                <c:pt idx="0">
                  <c:v>תעשיית מוצרי מתכת בהרכבה, פרט למכונות וציוד</c:v>
                </c:pt>
                <c:pt idx="1">
                  <c:v>תכנות מחשבים, ייעוץ בתחום המחשבים ושירותים נלווים אחרים</c:v>
                </c:pt>
                <c:pt idx="2">
                  <c:v>שירותים פיננסיים, פרט לביטוח וקרנות פנסיה</c:v>
                </c:pt>
                <c:pt idx="3">
                  <c:v>ייצור מחשבים ומכשור אלקטרוני ואופטי</c:v>
                </c:pt>
                <c:pt idx="4">
                  <c:v>תעשיית מוצרי מזון</c:v>
                </c:pt>
              </c:strCache>
            </c:strRef>
          </c:cat>
          <c:val>
            <c:numRef>
              <c:f>'נתונים ג''-12'!$C$2:$C$6</c:f>
              <c:numCache>
                <c:formatCode>#,##0</c:formatCode>
                <c:ptCount val="5"/>
                <c:pt idx="0">
                  <c:v>390</c:v>
                </c:pt>
                <c:pt idx="1">
                  <c:v>871.70720111650314</c:v>
                </c:pt>
                <c:pt idx="3">
                  <c:v>1260.3734660457924</c:v>
                </c:pt>
                <c:pt idx="4">
                  <c:v>1034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07136"/>
        <c:axId val="154508672"/>
      </c:barChart>
      <c:catAx>
        <c:axId val="15450713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 b="0" i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4508672"/>
        <c:crosses val="autoZero"/>
        <c:auto val="1"/>
        <c:lblAlgn val="ctr"/>
        <c:lblOffset val="100"/>
        <c:noMultiLvlLbl val="0"/>
      </c:catAx>
      <c:valAx>
        <c:axId val="1545086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</a:t>
                </a:r>
                <a:r>
                  <a:rPr lang="he-IL" b="0" baseline="0">
                    <a:latin typeface="David" panose="020E0502060401010101" pitchFamily="34" charset="-79"/>
                    <a:cs typeface="David" panose="020E0502060401010101" pitchFamily="34" charset="-79"/>
                  </a:rPr>
                  <a:t> דולרים</a:t>
                </a:r>
                <a:endParaRPr lang="en-US" b="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2.446388888888889E-3"/>
              <c:y val="8.499603174603175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4507136"/>
        <c:crosses val="autoZero"/>
        <c:crossBetween val="between"/>
        <c:dispUnits>
          <c:builtInUnit val="thousands"/>
        </c:dispUnits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1.2761388888888888E-2"/>
          <c:y val="0.91561887766360606"/>
          <c:w val="0.49779333333333342"/>
          <c:h val="6.43880952380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b="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איור ג'-13: יתרת ההתחייבויות של המשק כלפי תושבי חוץ, 2001 עד 2015</a:t>
            </a:r>
          </a:p>
        </c:rich>
      </c:tx>
      <c:layout>
        <c:manualLayout>
          <c:xMode val="edge"/>
          <c:yMode val="edge"/>
          <c:x val="0.12639305555555555"/>
          <c:y val="3.7037301587301584E-2"/>
        </c:manualLayout>
      </c:layout>
      <c:overlay val="1"/>
    </c:title>
    <c:autoTitleDeleted val="0"/>
    <c:view3D>
      <c:rotX val="15"/>
      <c:rotY val="34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175555555555554E-2"/>
          <c:y val="0.23053888888888888"/>
          <c:w val="0.89890444444444439"/>
          <c:h val="0.47332380952380954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'נתונים ג''-13'!$B$1</c:f>
              <c:strCache>
                <c:ptCount val="1"/>
                <c:pt idx="0">
                  <c:v>השקעות ישירות</c:v>
                </c:pt>
              </c:strCache>
            </c:strRef>
          </c:tx>
          <c:invertIfNegative val="0"/>
          <c:cat>
            <c:numRef>
              <c:f>'נתונים ג''-13'!$A$2:$A$16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ג''-13'!$B$2:$B$16</c:f>
              <c:numCache>
                <c:formatCode>#,##0</c:formatCode>
                <c:ptCount val="15"/>
                <c:pt idx="0">
                  <c:v>18938.740000000002</c:v>
                </c:pt>
                <c:pt idx="1">
                  <c:v>17885.920999999998</c:v>
                </c:pt>
                <c:pt idx="2">
                  <c:v>22652.732</c:v>
                </c:pt>
                <c:pt idx="3">
                  <c:v>24876.277999999998</c:v>
                </c:pt>
                <c:pt idx="4">
                  <c:v>30811.083999999999</c:v>
                </c:pt>
                <c:pt idx="5">
                  <c:v>43372.559000000001</c:v>
                </c:pt>
                <c:pt idx="6">
                  <c:v>49088.587</c:v>
                </c:pt>
                <c:pt idx="7">
                  <c:v>48247.633999999998</c:v>
                </c:pt>
                <c:pt idx="8">
                  <c:v>56253.478000000003</c:v>
                </c:pt>
                <c:pt idx="9">
                  <c:v>61180.28</c:v>
                </c:pt>
                <c:pt idx="10">
                  <c:v>65326.777000000002</c:v>
                </c:pt>
                <c:pt idx="11">
                  <c:v>76527.312999999995</c:v>
                </c:pt>
                <c:pt idx="12">
                  <c:v>88160.722999999998</c:v>
                </c:pt>
                <c:pt idx="13">
                  <c:v>93278.733999999997</c:v>
                </c:pt>
                <c:pt idx="14">
                  <c:v>104380</c:v>
                </c:pt>
              </c:numCache>
            </c:numRef>
          </c:val>
        </c:ser>
        <c:ser>
          <c:idx val="0"/>
          <c:order val="1"/>
          <c:tx>
            <c:strRef>
              <c:f>'נתונים ג''-13'!$C$1</c:f>
              <c:strCache>
                <c:ptCount val="1"/>
                <c:pt idx="0">
                  <c:v>השקעות פיננסיות בני"ע סחירים </c:v>
                </c:pt>
              </c:strCache>
            </c:strRef>
          </c:tx>
          <c:invertIfNegative val="0"/>
          <c:cat>
            <c:numRef>
              <c:f>'נתונים ג''-13'!$A$2:$A$16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ג''-13'!$C$2:$C$16</c:f>
              <c:numCache>
                <c:formatCode>#,##0</c:formatCode>
                <c:ptCount val="15"/>
                <c:pt idx="0">
                  <c:v>38010.921999999999</c:v>
                </c:pt>
                <c:pt idx="1">
                  <c:v>32998.879000000001</c:v>
                </c:pt>
                <c:pt idx="2">
                  <c:v>43484.178</c:v>
                </c:pt>
                <c:pt idx="3">
                  <c:v>54155.415000000001</c:v>
                </c:pt>
                <c:pt idx="4">
                  <c:v>65272.347000000002</c:v>
                </c:pt>
                <c:pt idx="5">
                  <c:v>69585.754000000001</c:v>
                </c:pt>
                <c:pt idx="6">
                  <c:v>87312.201000000001</c:v>
                </c:pt>
                <c:pt idx="7">
                  <c:v>71371.769</c:v>
                </c:pt>
                <c:pt idx="8">
                  <c:v>95289.937999999995</c:v>
                </c:pt>
                <c:pt idx="9">
                  <c:v>108015.421</c:v>
                </c:pt>
                <c:pt idx="10">
                  <c:v>89818.063999999998</c:v>
                </c:pt>
                <c:pt idx="11">
                  <c:v>84776.634999999995</c:v>
                </c:pt>
                <c:pt idx="12">
                  <c:v>99986.714999999997</c:v>
                </c:pt>
                <c:pt idx="13">
                  <c:v>122104.671</c:v>
                </c:pt>
                <c:pt idx="14">
                  <c:v>131605</c:v>
                </c:pt>
              </c:numCache>
            </c:numRef>
          </c:val>
        </c:ser>
        <c:ser>
          <c:idx val="1"/>
          <c:order val="2"/>
          <c:tx>
            <c:strRef>
              <c:f>'נתונים ג''-13'!$D$1</c:f>
              <c:strCache>
                <c:ptCount val="1"/>
                <c:pt idx="0">
                  <c:v>השקעות אחרות</c:v>
                </c:pt>
              </c:strCache>
            </c:strRef>
          </c:tx>
          <c:invertIfNegative val="0"/>
          <c:cat>
            <c:numRef>
              <c:f>'נתונים ג''-13'!$A$2:$A$16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ג''-13'!$D$2:$D$16</c:f>
              <c:numCache>
                <c:formatCode>#,##0</c:formatCode>
                <c:ptCount val="15"/>
                <c:pt idx="0">
                  <c:v>50304.491000000002</c:v>
                </c:pt>
                <c:pt idx="1">
                  <c:v>50914.79</c:v>
                </c:pt>
                <c:pt idx="2">
                  <c:v>51734.737000000001</c:v>
                </c:pt>
                <c:pt idx="3">
                  <c:v>52817.932999999997</c:v>
                </c:pt>
                <c:pt idx="4">
                  <c:v>51544.298999999999</c:v>
                </c:pt>
                <c:pt idx="5">
                  <c:v>56254.074999999997</c:v>
                </c:pt>
                <c:pt idx="6">
                  <c:v>61431.962</c:v>
                </c:pt>
                <c:pt idx="7">
                  <c:v>59278.093000000001</c:v>
                </c:pt>
                <c:pt idx="8">
                  <c:v>63889.017999999996</c:v>
                </c:pt>
                <c:pt idx="9">
                  <c:v>67066.076000000001</c:v>
                </c:pt>
                <c:pt idx="10">
                  <c:v>67903.259000000005</c:v>
                </c:pt>
                <c:pt idx="11">
                  <c:v>62443.862000000001</c:v>
                </c:pt>
                <c:pt idx="12">
                  <c:v>62166.760999999999</c:v>
                </c:pt>
                <c:pt idx="13">
                  <c:v>55221.601000000002</c:v>
                </c:pt>
                <c:pt idx="14">
                  <c:v>49126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881600"/>
        <c:axId val="153883392"/>
        <c:axId val="0"/>
      </c:bar3DChart>
      <c:dateAx>
        <c:axId val="153881600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8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153883392"/>
        <c:crosses val="autoZero"/>
        <c:auto val="1"/>
        <c:lblOffset val="100"/>
        <c:baseTimeUnit val="years"/>
        <c:majorUnit val="1"/>
      </c:dateAx>
      <c:valAx>
        <c:axId val="153883392"/>
        <c:scaling>
          <c:orientation val="minMax"/>
        </c:scaling>
        <c:delete val="0"/>
        <c:axPos val="r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David" panose="020E0502060401010101" pitchFamily="34" charset="-79"/>
                    <a:ea typeface="Arial"/>
                    <a:cs typeface="David" panose="020E0502060401010101" pitchFamily="34" charset="-79"/>
                  </a:defRPr>
                </a:pPr>
                <a:r>
                  <a:rPr lang="he-IL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 דולרים</a:t>
                </a:r>
              </a:p>
            </c:rich>
          </c:tx>
          <c:layout>
            <c:manualLayout>
              <c:xMode val="edge"/>
              <c:yMode val="edge"/>
              <c:x val="6.3961111111111111E-3"/>
              <c:y val="9.9974603174603174E-2"/>
            </c:manualLayout>
          </c:layout>
          <c:overlay val="0"/>
        </c:title>
        <c:numFmt formatCode="#,##0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153881600"/>
        <c:crosses val="max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1.7036944444444445E-2"/>
          <c:y val="0.82649007936507946"/>
          <c:w val="0.4599077777777778"/>
          <c:h val="0.16343055555555555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איור ג'-14: עודף הנכסים (+) על ההתחייבויות של </a:t>
            </a:r>
            <a:r>
              <a:rPr lang="en-US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,</a:t>
            </a:r>
            <a:r>
              <a: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המשק מול חו"ל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1998 עד 2015 </a:t>
            </a:r>
          </a:p>
        </c:rich>
      </c:tx>
      <c:layout>
        <c:manualLayout>
          <c:xMode val="edge"/>
          <c:yMode val="edge"/>
          <c:x val="0.1324894961252373"/>
          <c:y val="1.3839487072913539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14444444444438E-2"/>
          <c:y val="0.22282579365079366"/>
          <c:w val="0.81581472222222218"/>
          <c:h val="0.46734007936507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'נתונים ג''-14'!$B$1</c:f>
              <c:strCache>
                <c:ptCount val="1"/>
                <c:pt idx="0">
                  <c:v>עודף הנכסים על ההתחייבויות - ציר ימני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'נתונים ב''-14'!#REF!</c:f>
            </c:multiLvlStrRef>
          </c:cat>
          <c:val>
            <c:numRef>
              <c:f>'נתונים ג''-14'!$B$2:$B$19</c:f>
              <c:numCache>
                <c:formatCode>#,##0</c:formatCode>
                <c:ptCount val="18"/>
                <c:pt idx="0">
                  <c:v>-25166.917000000001</c:v>
                </c:pt>
                <c:pt idx="1">
                  <c:v>-47883.843999999997</c:v>
                </c:pt>
                <c:pt idx="2">
                  <c:v>-51098.038</c:v>
                </c:pt>
                <c:pt idx="3">
                  <c:v>-32564.813999999998</c:v>
                </c:pt>
                <c:pt idx="4">
                  <c:v>-20524.013999999999</c:v>
                </c:pt>
                <c:pt idx="5">
                  <c:v>-24671.261999999999</c:v>
                </c:pt>
                <c:pt idx="6">
                  <c:v>-21270.044999999998</c:v>
                </c:pt>
                <c:pt idx="7">
                  <c:v>-20408.148000000001</c:v>
                </c:pt>
                <c:pt idx="8">
                  <c:v>901.42700000000002</c:v>
                </c:pt>
                <c:pt idx="9">
                  <c:v>-113.149</c:v>
                </c:pt>
                <c:pt idx="10">
                  <c:v>15754.481</c:v>
                </c:pt>
                <c:pt idx="11">
                  <c:v>11687.377</c:v>
                </c:pt>
                <c:pt idx="12">
                  <c:v>24251.903999999999</c:v>
                </c:pt>
                <c:pt idx="13">
                  <c:v>42214.677000000003</c:v>
                </c:pt>
                <c:pt idx="14">
                  <c:v>52770.186999999998</c:v>
                </c:pt>
                <c:pt idx="15">
                  <c:v>62589.197</c:v>
                </c:pt>
                <c:pt idx="16">
                  <c:v>64763.894</c:v>
                </c:pt>
                <c:pt idx="17">
                  <c:v>68152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77312"/>
        <c:axId val="154875008"/>
      </c:barChart>
      <c:lineChart>
        <c:grouping val="standard"/>
        <c:varyColors val="0"/>
        <c:ser>
          <c:idx val="1"/>
          <c:order val="1"/>
          <c:tx>
            <c:strRef>
              <c:f>'נתונים ג''-14'!$C$1</c:f>
              <c:strCache>
                <c:ptCount val="1"/>
                <c:pt idx="0">
                  <c:v>התחייבויות ברוטו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'נתונים ג''-14'!$A$2:$A$19</c:f>
              <c:numCache>
                <c:formatCode>m/d/yyyy</c:formatCode>
                <c:ptCount val="18"/>
                <c:pt idx="0">
                  <c:v>36160</c:v>
                </c:pt>
                <c:pt idx="1">
                  <c:v>36525</c:v>
                </c:pt>
                <c:pt idx="2">
                  <c:v>36891</c:v>
                </c:pt>
                <c:pt idx="3">
                  <c:v>37256</c:v>
                </c:pt>
                <c:pt idx="4">
                  <c:v>37621</c:v>
                </c:pt>
                <c:pt idx="5">
                  <c:v>37986</c:v>
                </c:pt>
                <c:pt idx="6">
                  <c:v>38352</c:v>
                </c:pt>
                <c:pt idx="7">
                  <c:v>38717</c:v>
                </c:pt>
                <c:pt idx="8">
                  <c:v>39082</c:v>
                </c:pt>
                <c:pt idx="9">
                  <c:v>39447</c:v>
                </c:pt>
                <c:pt idx="10">
                  <c:v>39813</c:v>
                </c:pt>
                <c:pt idx="11">
                  <c:v>40178</c:v>
                </c:pt>
                <c:pt idx="12">
                  <c:v>40543</c:v>
                </c:pt>
                <c:pt idx="13">
                  <c:v>40908</c:v>
                </c:pt>
                <c:pt idx="14">
                  <c:v>41274</c:v>
                </c:pt>
                <c:pt idx="15">
                  <c:v>41639</c:v>
                </c:pt>
                <c:pt idx="16">
                  <c:v>42004</c:v>
                </c:pt>
                <c:pt idx="17">
                  <c:v>42369</c:v>
                </c:pt>
              </c:numCache>
            </c:numRef>
          </c:cat>
          <c:val>
            <c:numRef>
              <c:f>'נתונים ג''-14'!$C$2:$C$19</c:f>
              <c:numCache>
                <c:formatCode>#,##0</c:formatCode>
                <c:ptCount val="18"/>
                <c:pt idx="0">
                  <c:v>79947.320000000007</c:v>
                </c:pt>
                <c:pt idx="1">
                  <c:v>108865.942</c:v>
                </c:pt>
                <c:pt idx="2">
                  <c:v>121484.701</c:v>
                </c:pt>
                <c:pt idx="3">
                  <c:v>107254.15300000001</c:v>
                </c:pt>
                <c:pt idx="4">
                  <c:v>101799.59</c:v>
                </c:pt>
                <c:pt idx="5">
                  <c:v>117871.647</c:v>
                </c:pt>
                <c:pt idx="6">
                  <c:v>131849.62599999999</c:v>
                </c:pt>
                <c:pt idx="7">
                  <c:v>147627.73000000001</c:v>
                </c:pt>
                <c:pt idx="8">
                  <c:v>169212.38800000001</c:v>
                </c:pt>
                <c:pt idx="9">
                  <c:v>197832.75</c:v>
                </c:pt>
                <c:pt idx="10">
                  <c:v>178897.49600000001</c:v>
                </c:pt>
                <c:pt idx="11">
                  <c:v>215432.43400000001</c:v>
                </c:pt>
                <c:pt idx="12">
                  <c:v>236261.777</c:v>
                </c:pt>
                <c:pt idx="13">
                  <c:v>223048.1</c:v>
                </c:pt>
                <c:pt idx="14">
                  <c:v>223747.81</c:v>
                </c:pt>
                <c:pt idx="15">
                  <c:v>250314.19899999999</c:v>
                </c:pt>
                <c:pt idx="16">
                  <c:v>270605.00599999999</c:v>
                </c:pt>
                <c:pt idx="17">
                  <c:v>285110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'נתונים ג''-14'!$D$1</c:f>
              <c:strCache>
                <c:ptCount val="1"/>
                <c:pt idx="0">
                  <c:v>נכסים ברוטו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'נתונים ג''-14'!$A$2:$A$19</c:f>
              <c:numCache>
                <c:formatCode>m/d/yyyy</c:formatCode>
                <c:ptCount val="18"/>
                <c:pt idx="0">
                  <c:v>36160</c:v>
                </c:pt>
                <c:pt idx="1">
                  <c:v>36525</c:v>
                </c:pt>
                <c:pt idx="2">
                  <c:v>36891</c:v>
                </c:pt>
                <c:pt idx="3">
                  <c:v>37256</c:v>
                </c:pt>
                <c:pt idx="4">
                  <c:v>37621</c:v>
                </c:pt>
                <c:pt idx="5">
                  <c:v>37986</c:v>
                </c:pt>
                <c:pt idx="6">
                  <c:v>38352</c:v>
                </c:pt>
                <c:pt idx="7">
                  <c:v>38717</c:v>
                </c:pt>
                <c:pt idx="8">
                  <c:v>39082</c:v>
                </c:pt>
                <c:pt idx="9">
                  <c:v>39447</c:v>
                </c:pt>
                <c:pt idx="10">
                  <c:v>39813</c:v>
                </c:pt>
                <c:pt idx="11">
                  <c:v>40178</c:v>
                </c:pt>
                <c:pt idx="12">
                  <c:v>40543</c:v>
                </c:pt>
                <c:pt idx="13">
                  <c:v>40908</c:v>
                </c:pt>
                <c:pt idx="14">
                  <c:v>41274</c:v>
                </c:pt>
                <c:pt idx="15">
                  <c:v>41639</c:v>
                </c:pt>
                <c:pt idx="16">
                  <c:v>42004</c:v>
                </c:pt>
                <c:pt idx="17">
                  <c:v>42369</c:v>
                </c:pt>
              </c:numCache>
            </c:numRef>
          </c:cat>
          <c:val>
            <c:numRef>
              <c:f>'נתונים ג''-14'!$D$2:$D$19</c:f>
              <c:numCache>
                <c:formatCode>#,##0</c:formatCode>
                <c:ptCount val="18"/>
                <c:pt idx="0">
                  <c:v>54780.402999999998</c:v>
                </c:pt>
                <c:pt idx="1">
                  <c:v>60982.097999999998</c:v>
                </c:pt>
                <c:pt idx="2">
                  <c:v>70386.663</c:v>
                </c:pt>
                <c:pt idx="3">
                  <c:v>74689.339000000007</c:v>
                </c:pt>
                <c:pt idx="4">
                  <c:v>81275.576000000001</c:v>
                </c:pt>
                <c:pt idx="5">
                  <c:v>93200.384999999995</c:v>
                </c:pt>
                <c:pt idx="6">
                  <c:v>110579.58100000001</c:v>
                </c:pt>
                <c:pt idx="7">
                  <c:v>127219.58199999999</c:v>
                </c:pt>
                <c:pt idx="8">
                  <c:v>170113.815</c:v>
                </c:pt>
                <c:pt idx="9">
                  <c:v>197719.601</c:v>
                </c:pt>
                <c:pt idx="10">
                  <c:v>194651.97700000001</c:v>
                </c:pt>
                <c:pt idx="11">
                  <c:v>227119.81099999999</c:v>
                </c:pt>
                <c:pt idx="12">
                  <c:v>260513.68100000001</c:v>
                </c:pt>
                <c:pt idx="13">
                  <c:v>265262.777</c:v>
                </c:pt>
                <c:pt idx="14">
                  <c:v>276517.99699999997</c:v>
                </c:pt>
                <c:pt idx="15">
                  <c:v>312903.39600000001</c:v>
                </c:pt>
                <c:pt idx="16">
                  <c:v>335368.90000000002</c:v>
                </c:pt>
                <c:pt idx="17">
                  <c:v>353262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66816"/>
        <c:axId val="154868352"/>
      </c:lineChart>
      <c:catAx>
        <c:axId val="15486681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endParaRPr lang="he-IL"/>
          </a:p>
        </c:txPr>
        <c:crossAx val="154868352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54868352"/>
        <c:scaling>
          <c:orientation val="minMax"/>
          <c:max val="400000"/>
          <c:min val="5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100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 דולרים</a:t>
                </a:r>
                <a:endParaRPr lang="en-US" sz="100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0"/>
              <c:y val="9.6624603174603169E-2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endParaRPr lang="he-IL"/>
          </a:p>
        </c:txPr>
        <c:crossAx val="154866816"/>
        <c:crosses val="autoZero"/>
        <c:crossBetween val="between"/>
        <c:majorUnit val="50000"/>
        <c:dispUnits>
          <c:builtInUnit val="thousands"/>
        </c:dispUnits>
      </c:valAx>
      <c:valAx>
        <c:axId val="15487500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000">
                    <a:solidFill>
                      <a:srgbClr val="FF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1000">
                    <a:solidFill>
                      <a:srgbClr val="FF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 דולרים</a:t>
                </a:r>
              </a:p>
            </c:rich>
          </c:tx>
          <c:layout>
            <c:manualLayout>
              <c:xMode val="edge"/>
              <c:yMode val="edge"/>
              <c:x val="0.85687805555555552"/>
              <c:y val="7.8725000000000003E-2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txPr>
          <a:bodyPr/>
          <a:lstStyle/>
          <a:p>
            <a:pPr>
              <a:defRPr sz="1000" b="0">
                <a:solidFill>
                  <a:srgbClr val="FF0000"/>
                </a:solidFill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4877312"/>
        <c:crosses val="max"/>
        <c:crossBetween val="between"/>
        <c:dispUnits>
          <c:builtInUnit val="thousands"/>
        </c:dispUnits>
      </c:valAx>
      <c:catAx>
        <c:axId val="15487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87500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5277777777777777E-3"/>
          <c:y val="0.82596825396825402"/>
          <c:w val="0.63188888888888894"/>
          <c:h val="0.158912698412698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David"/>
              <a:ea typeface="David"/>
              <a:cs typeface="David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 w="635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איור ג'-15: זרמי ההשקעות של תושבי חוץ במשק, של תושבי ישראל בחו"ל, ויבוא ההון נטו של המשק,</a:t>
            </a:r>
          </a:p>
          <a:p>
            <a:pPr algn="ctr" rtl="1">
              <a:def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 1998 עד 2015</a:t>
            </a:r>
          </a:p>
        </c:rich>
      </c:tx>
      <c:layout>
        <c:manualLayout>
          <c:xMode val="edge"/>
          <c:yMode val="edge"/>
          <c:x val="0.13930222222222222"/>
          <c:y val="3.023809523809523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870000000000005E-2"/>
          <c:y val="0.23238690476190477"/>
          <c:w val="0.89036249999999995"/>
          <c:h val="0.378588095238095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'נתונים ג''-15'!$B$1</c:f>
              <c:strCache>
                <c:ptCount val="1"/>
                <c:pt idx="0">
                  <c:v>השקעות תושבי חוץ בישראל</c:v>
                </c:pt>
              </c:strCache>
            </c:strRef>
          </c:tx>
          <c:invertIfNegative val="0"/>
          <c:cat>
            <c:multiLvlStrRef>
              <c:f>'נתונים ב''-15'!#REF!</c:f>
            </c:multiLvlStrRef>
          </c:cat>
          <c:val>
            <c:numRef>
              <c:f>'נתונים ג''-15'!$B$2:$B$19</c:f>
              <c:numCache>
                <c:formatCode>_ * #,##0_ ;_ * \-#,##0_ ;_ * "-"??_ ;_ @_ </c:formatCode>
                <c:ptCount val="18"/>
                <c:pt idx="0">
                  <c:v>6094.6620000000003</c:v>
                </c:pt>
                <c:pt idx="1">
                  <c:v>12641.739000000001</c:v>
                </c:pt>
                <c:pt idx="2">
                  <c:v>14810.882000000001</c:v>
                </c:pt>
                <c:pt idx="3">
                  <c:v>2417.2380000000003</c:v>
                </c:pt>
                <c:pt idx="4">
                  <c:v>2770.605</c:v>
                </c:pt>
                <c:pt idx="5">
                  <c:v>4138.0550000000003</c:v>
                </c:pt>
                <c:pt idx="6">
                  <c:v>10490.325000000001</c:v>
                </c:pt>
                <c:pt idx="7">
                  <c:v>7380.9770000000008</c:v>
                </c:pt>
                <c:pt idx="8">
                  <c:v>27298.927</c:v>
                </c:pt>
                <c:pt idx="9">
                  <c:v>14593.285</c:v>
                </c:pt>
                <c:pt idx="10">
                  <c:v>10061.114000000001</c:v>
                </c:pt>
                <c:pt idx="11">
                  <c:v>11079.928000000002</c:v>
                </c:pt>
                <c:pt idx="12">
                  <c:v>18999.903999999999</c:v>
                </c:pt>
                <c:pt idx="13">
                  <c:v>4887.3900000000003</c:v>
                </c:pt>
                <c:pt idx="14">
                  <c:v>1467.6430000000014</c:v>
                </c:pt>
                <c:pt idx="15">
                  <c:v>13407.553000000002</c:v>
                </c:pt>
                <c:pt idx="16">
                  <c:v>9697.7469999999994</c:v>
                </c:pt>
                <c:pt idx="17">
                  <c:v>9534</c:v>
                </c:pt>
              </c:numCache>
            </c:numRef>
          </c:val>
        </c:ser>
        <c:ser>
          <c:idx val="1"/>
          <c:order val="1"/>
          <c:tx>
            <c:strRef>
              <c:f>'נתונים ג''-15'!$C$1</c:f>
              <c:strCache>
                <c:ptCount val="1"/>
                <c:pt idx="0">
                  <c:v>השקעות תושבי ישראל בחו"ל ללא נכסי רזרבה</c:v>
                </c:pt>
              </c:strCache>
            </c:strRef>
          </c:tx>
          <c:invertIfNegative val="0"/>
          <c:cat>
            <c:multiLvlStrRef>
              <c:f>'נתונים ב''-15'!#REF!</c:f>
            </c:multiLvlStrRef>
          </c:cat>
          <c:val>
            <c:numRef>
              <c:f>'נתונים ג''-15'!$C$2:$C$19</c:f>
              <c:numCache>
                <c:formatCode>_ * #,##0_ ;_ * \-#,##0_ ;_ * "-"??_ ;_ @_ </c:formatCode>
                <c:ptCount val="18"/>
                <c:pt idx="0">
                  <c:v>3820.0219999999999</c:v>
                </c:pt>
                <c:pt idx="1">
                  <c:v>6201.9629999999997</c:v>
                </c:pt>
                <c:pt idx="2">
                  <c:v>10200.708999999999</c:v>
                </c:pt>
                <c:pt idx="3">
                  <c:v>5090.777</c:v>
                </c:pt>
                <c:pt idx="4">
                  <c:v>5338.8580000000002</c:v>
                </c:pt>
                <c:pt idx="5">
                  <c:v>7364.5990000000002</c:v>
                </c:pt>
                <c:pt idx="6">
                  <c:v>14583.219000000001</c:v>
                </c:pt>
                <c:pt idx="7">
                  <c:v>16833.097999999998</c:v>
                </c:pt>
                <c:pt idx="8">
                  <c:v>34529.456999999995</c:v>
                </c:pt>
                <c:pt idx="9">
                  <c:v>19438.400000000001</c:v>
                </c:pt>
                <c:pt idx="10">
                  <c:v>-2035.8250000000007</c:v>
                </c:pt>
                <c:pt idx="11">
                  <c:v>5555.4409999999989</c:v>
                </c:pt>
                <c:pt idx="12">
                  <c:v>17622.735000000001</c:v>
                </c:pt>
                <c:pt idx="13">
                  <c:v>13298.602000000001</c:v>
                </c:pt>
                <c:pt idx="14">
                  <c:v>8379.3179999999993</c:v>
                </c:pt>
                <c:pt idx="15">
                  <c:v>19026.792999999998</c:v>
                </c:pt>
                <c:pt idx="16">
                  <c:v>18672.233999999997</c:v>
                </c:pt>
                <c:pt idx="17">
                  <c:v>16294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50368"/>
        <c:axId val="155067136"/>
      </c:barChart>
      <c:lineChart>
        <c:grouping val="standard"/>
        <c:varyColors val="0"/>
        <c:ser>
          <c:idx val="2"/>
          <c:order val="2"/>
          <c:tx>
            <c:strRef>
              <c:f>'נתונים ג''-15'!$D$1</c:f>
              <c:strCache>
                <c:ptCount val="1"/>
                <c:pt idx="0">
                  <c:v>החשבון הפיננסי נטו (יבוא הון נטו) ללא נכסי רזרבה</c:v>
                </c:pt>
              </c:strCache>
            </c:strRef>
          </c:tx>
          <c:marker>
            <c:symbol val="none"/>
          </c:marker>
          <c:cat>
            <c:numRef>
              <c:f>'נתונים ג''-15'!$A$2:$A$19</c:f>
              <c:numCache>
                <c:formatCode>m/d/yyyy</c:formatCode>
                <c:ptCount val="18"/>
                <c:pt idx="0">
                  <c:v>36160</c:v>
                </c:pt>
                <c:pt idx="1">
                  <c:v>36525</c:v>
                </c:pt>
                <c:pt idx="2">
                  <c:v>36891</c:v>
                </c:pt>
                <c:pt idx="3">
                  <c:v>37256</c:v>
                </c:pt>
                <c:pt idx="4">
                  <c:v>37621</c:v>
                </c:pt>
                <c:pt idx="5">
                  <c:v>37986</c:v>
                </c:pt>
                <c:pt idx="6">
                  <c:v>38352</c:v>
                </c:pt>
                <c:pt idx="7">
                  <c:v>38717</c:v>
                </c:pt>
                <c:pt idx="8">
                  <c:v>39082</c:v>
                </c:pt>
                <c:pt idx="9">
                  <c:v>39447</c:v>
                </c:pt>
                <c:pt idx="10">
                  <c:v>39813</c:v>
                </c:pt>
                <c:pt idx="11">
                  <c:v>40178</c:v>
                </c:pt>
                <c:pt idx="12">
                  <c:v>40543</c:v>
                </c:pt>
                <c:pt idx="13">
                  <c:v>40908</c:v>
                </c:pt>
                <c:pt idx="14">
                  <c:v>41274</c:v>
                </c:pt>
                <c:pt idx="15">
                  <c:v>41639</c:v>
                </c:pt>
                <c:pt idx="16">
                  <c:v>42004</c:v>
                </c:pt>
                <c:pt idx="17">
                  <c:v>42369</c:v>
                </c:pt>
              </c:numCache>
            </c:numRef>
          </c:cat>
          <c:val>
            <c:numRef>
              <c:f>'נתונים ג''-15'!$D$2:$D$19</c:f>
              <c:numCache>
                <c:formatCode>_ * #,##0_ ;_ * \-#,##0_ ;_ * "-"??_ ;_ @_ </c:formatCode>
                <c:ptCount val="18"/>
                <c:pt idx="0">
                  <c:v>2274.6400000000003</c:v>
                </c:pt>
                <c:pt idx="1">
                  <c:v>6439.7760000000017</c:v>
                </c:pt>
                <c:pt idx="2">
                  <c:v>4610.1730000000025</c:v>
                </c:pt>
                <c:pt idx="3">
                  <c:v>-2673.5389999999998</c:v>
                </c:pt>
                <c:pt idx="4">
                  <c:v>-2568.2530000000002</c:v>
                </c:pt>
                <c:pt idx="5">
                  <c:v>-3226.5439999999999</c:v>
                </c:pt>
                <c:pt idx="6">
                  <c:v>-4092.8940000000002</c:v>
                </c:pt>
                <c:pt idx="7">
                  <c:v>-9452.1209999999974</c:v>
                </c:pt>
                <c:pt idx="8">
                  <c:v>-7230.5299999999952</c:v>
                </c:pt>
                <c:pt idx="9">
                  <c:v>-4845.1150000000016</c:v>
                </c:pt>
                <c:pt idx="10">
                  <c:v>12096.939000000002</c:v>
                </c:pt>
                <c:pt idx="11">
                  <c:v>5524.4870000000028</c:v>
                </c:pt>
                <c:pt idx="12">
                  <c:v>1377.1689999999981</c:v>
                </c:pt>
                <c:pt idx="13">
                  <c:v>-8411.2119999999995</c:v>
                </c:pt>
                <c:pt idx="14">
                  <c:v>-6911.6749999999975</c:v>
                </c:pt>
                <c:pt idx="15">
                  <c:v>-5619.2399999999961</c:v>
                </c:pt>
                <c:pt idx="16">
                  <c:v>-8974.4869999999974</c:v>
                </c:pt>
                <c:pt idx="17">
                  <c:v>-6760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'נתונים ג''-15'!$E$1</c:f>
              <c:strCache>
                <c:ptCount val="1"/>
                <c:pt idx="0">
                  <c:v>נכסי רזרבה</c:v>
                </c:pt>
              </c:strCache>
            </c:strRef>
          </c:tx>
          <c:marker>
            <c:symbol val="none"/>
          </c:marker>
          <c:cat>
            <c:numRef>
              <c:f>'נתונים ג''-15'!$A$2:$A$19</c:f>
              <c:numCache>
                <c:formatCode>m/d/yyyy</c:formatCode>
                <c:ptCount val="18"/>
                <c:pt idx="0">
                  <c:v>36160</c:v>
                </c:pt>
                <c:pt idx="1">
                  <c:v>36525</c:v>
                </c:pt>
                <c:pt idx="2">
                  <c:v>36891</c:v>
                </c:pt>
                <c:pt idx="3">
                  <c:v>37256</c:v>
                </c:pt>
                <c:pt idx="4">
                  <c:v>37621</c:v>
                </c:pt>
                <c:pt idx="5">
                  <c:v>37986</c:v>
                </c:pt>
                <c:pt idx="6">
                  <c:v>38352</c:v>
                </c:pt>
                <c:pt idx="7">
                  <c:v>38717</c:v>
                </c:pt>
                <c:pt idx="8">
                  <c:v>39082</c:v>
                </c:pt>
                <c:pt idx="9">
                  <c:v>39447</c:v>
                </c:pt>
                <c:pt idx="10">
                  <c:v>39813</c:v>
                </c:pt>
                <c:pt idx="11">
                  <c:v>40178</c:v>
                </c:pt>
                <c:pt idx="12">
                  <c:v>40543</c:v>
                </c:pt>
                <c:pt idx="13">
                  <c:v>40908</c:v>
                </c:pt>
                <c:pt idx="14">
                  <c:v>41274</c:v>
                </c:pt>
                <c:pt idx="15">
                  <c:v>41639</c:v>
                </c:pt>
                <c:pt idx="16">
                  <c:v>42004</c:v>
                </c:pt>
                <c:pt idx="17">
                  <c:v>42369</c:v>
                </c:pt>
              </c:numCache>
            </c:numRef>
          </c:cat>
          <c:val>
            <c:numRef>
              <c:f>'נתונים ג''-15'!$E$2:$E$19</c:f>
              <c:numCache>
                <c:formatCode>_ * #,##0_ ;_ * \-#,##0_ ;_ * "-"??_ ;_ @_ </c:formatCode>
                <c:ptCount val="18"/>
                <c:pt idx="0">
                  <c:v>1690.9110000000001</c:v>
                </c:pt>
                <c:pt idx="1">
                  <c:v>979.78099999999995</c:v>
                </c:pt>
                <c:pt idx="2">
                  <c:v>848.54</c:v>
                </c:pt>
                <c:pt idx="3">
                  <c:v>-112.206</c:v>
                </c:pt>
                <c:pt idx="4">
                  <c:v>-784.39599999999996</c:v>
                </c:pt>
                <c:pt idx="5">
                  <c:v>1236.1489999999999</c:v>
                </c:pt>
                <c:pt idx="6">
                  <c:v>448.666</c:v>
                </c:pt>
                <c:pt idx="7">
                  <c:v>1834.3679999999999</c:v>
                </c:pt>
                <c:pt idx="8">
                  <c:v>432.78100000000001</c:v>
                </c:pt>
                <c:pt idx="9">
                  <c:v>-1678.1310000000001</c:v>
                </c:pt>
                <c:pt idx="10">
                  <c:v>14170.716</c:v>
                </c:pt>
                <c:pt idx="11">
                  <c:v>16641.240000000002</c:v>
                </c:pt>
                <c:pt idx="12">
                  <c:v>11912.444</c:v>
                </c:pt>
                <c:pt idx="13">
                  <c:v>4534.3450000000003</c:v>
                </c:pt>
                <c:pt idx="14">
                  <c:v>-179.73</c:v>
                </c:pt>
                <c:pt idx="15">
                  <c:v>4357.0410000000002</c:v>
                </c:pt>
                <c:pt idx="16">
                  <c:v>7395.5370000000003</c:v>
                </c:pt>
                <c:pt idx="17">
                  <c:v>7330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50368"/>
        <c:axId val="155067136"/>
      </c:lineChart>
      <c:catAx>
        <c:axId val="155450368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30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155067136"/>
        <c:crosses val="autoZero"/>
        <c:auto val="1"/>
        <c:lblAlgn val="ctr"/>
        <c:lblOffset val="100"/>
        <c:tickLblSkip val="1"/>
        <c:noMultiLvlLbl val="0"/>
      </c:catAx>
      <c:valAx>
        <c:axId val="155067136"/>
        <c:scaling>
          <c:orientation val="minMax"/>
          <c:max val="4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David" panose="020E0502060401010101" pitchFamily="34" charset="-79"/>
                    <a:ea typeface="Arial"/>
                    <a:cs typeface="David" panose="020E0502060401010101" pitchFamily="34" charset="-79"/>
                  </a:defRPr>
                </a:pPr>
                <a:r>
                  <a:rPr lang="he-IL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</a:t>
                </a:r>
                <a:r>
                  <a:rPr lang="he-IL" b="0" baseline="0">
                    <a:latin typeface="David" panose="020E0502060401010101" pitchFamily="34" charset="-79"/>
                    <a:cs typeface="David" panose="020E0502060401010101" pitchFamily="34" charset="-79"/>
                  </a:rPr>
                  <a:t> </a:t>
                </a:r>
                <a:r>
                  <a:rPr lang="he-IL" b="0">
                    <a:latin typeface="David" panose="020E0502060401010101" pitchFamily="34" charset="-79"/>
                    <a:cs typeface="David" panose="020E0502060401010101" pitchFamily="34" charset="-79"/>
                  </a:rPr>
                  <a:t>דולרים</a:t>
                </a:r>
              </a:p>
            </c:rich>
          </c:tx>
          <c:layout>
            <c:manualLayout>
              <c:xMode val="edge"/>
              <c:yMode val="edge"/>
              <c:x val="2.7069444444444445E-3"/>
              <c:y val="8.6251587301587301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155450368"/>
        <c:crosses val="autoZero"/>
        <c:crossBetween val="between"/>
        <c:majorUnit val="10000"/>
        <c:minorUnit val="2000"/>
        <c:dispUnits>
          <c:builtInUnit val="thousands"/>
        </c:dispUnits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2.8222222222222221E-2"/>
          <c:y val="0.73552301587301583"/>
          <c:w val="0.81241194444444442"/>
          <c:h val="0.20904047619047619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 rtl="0">
            <a:defRPr sz="1000" b="0" i="0" u="none" strike="noStrike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050"/>
            </a:pPr>
            <a:r>
              <a:rPr lang="he-IL" sz="1050"/>
              <a:t>איור ג'-16: התוצר המקומי הגולמי, החוב החיצוני ברוטו ויחס החוב לתוצר של המשק</a:t>
            </a:r>
            <a:r>
              <a:rPr lang="en-US" sz="1050"/>
              <a:t>,</a:t>
            </a:r>
            <a:endParaRPr lang="he-IL" sz="1050"/>
          </a:p>
          <a:p>
            <a:pPr algn="ctr" rtl="1">
              <a:defRPr sz="1050"/>
            </a:pPr>
            <a:r>
              <a:rPr lang="he-IL" sz="1050"/>
              <a:t>2000 עד 2015</a:t>
            </a:r>
          </a:p>
        </c:rich>
      </c:tx>
      <c:layout>
        <c:manualLayout>
          <c:xMode val="edge"/>
          <c:yMode val="edge"/>
          <c:x val="0.11908138888888889"/>
          <c:y val="4.557936507936508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9702777777778"/>
          <c:y val="0.21358690476190476"/>
          <c:w val="0.80219750000000001"/>
          <c:h val="0.485251587301587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'נתונים ג''-16'!$B$1</c:f>
              <c:strCache>
                <c:ptCount val="1"/>
                <c:pt idx="0">
                  <c:v>תמ"ג שנתי </c:v>
                </c:pt>
              </c:strCache>
            </c:strRef>
          </c:tx>
          <c:invertIfNegative val="0"/>
          <c:cat>
            <c:numRef>
              <c:f>'נתונים ג''-16'!$A$7:$A$22</c:f>
              <c:numCache>
                <c:formatCode>m/d/yyyy</c:formatCode>
                <c:ptCount val="16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</c:numCache>
            </c:numRef>
          </c:cat>
          <c:val>
            <c:numRef>
              <c:f>'נתונים ג''-16'!$B$7:$B$22</c:f>
              <c:numCache>
                <c:formatCode>_ * #,##0_ ;_ * \-#,##0_ ;_ * "-"??_ ;_ @_ </c:formatCode>
                <c:ptCount val="16"/>
                <c:pt idx="0">
                  <c:v>539820.64159999997</c:v>
                </c:pt>
                <c:pt idx="1">
                  <c:v>549901.7524</c:v>
                </c:pt>
                <c:pt idx="2">
                  <c:v>573712.70220000006</c:v>
                </c:pt>
                <c:pt idx="3">
                  <c:v>577231.05460000003</c:v>
                </c:pt>
                <c:pt idx="4">
                  <c:v>606945.68200000003</c:v>
                </c:pt>
                <c:pt idx="5">
                  <c:v>641012.07909999997</c:v>
                </c:pt>
                <c:pt idx="6">
                  <c:v>688471.9922000001</c:v>
                </c:pt>
                <c:pt idx="7">
                  <c:v>737667.55489999999</c:v>
                </c:pt>
                <c:pt idx="8">
                  <c:v>777736.13760000002</c:v>
                </c:pt>
                <c:pt idx="9">
                  <c:v>818189.07120000001</c:v>
                </c:pt>
                <c:pt idx="10">
                  <c:v>876129.24079999991</c:v>
                </c:pt>
                <c:pt idx="11">
                  <c:v>936618.96479999996</c:v>
                </c:pt>
                <c:pt idx="12">
                  <c:v>1001043.5616</c:v>
                </c:pt>
                <c:pt idx="13">
                  <c:v>1055827.9362000001</c:v>
                </c:pt>
                <c:pt idx="14">
                  <c:v>1093674.3859999999</c:v>
                </c:pt>
                <c:pt idx="15">
                  <c:v>1150786.4654999999</c:v>
                </c:pt>
              </c:numCache>
            </c:numRef>
          </c:val>
        </c:ser>
        <c:ser>
          <c:idx val="2"/>
          <c:order val="1"/>
          <c:tx>
            <c:strRef>
              <c:f>'נתונים ג''-16'!$C$1</c:f>
              <c:strCache>
                <c:ptCount val="1"/>
                <c:pt idx="0">
                  <c:v>חוב חיצוני </c:v>
                </c:pt>
              </c:strCache>
            </c:strRef>
          </c:tx>
          <c:invertIfNegative val="0"/>
          <c:cat>
            <c:numRef>
              <c:f>'נתונים ג''-16'!$A$7:$A$22</c:f>
              <c:numCache>
                <c:formatCode>m/d/yyyy</c:formatCode>
                <c:ptCount val="16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</c:numCache>
            </c:numRef>
          </c:cat>
          <c:val>
            <c:numRef>
              <c:f>'נתונים ג''-16'!$C$7:$C$22</c:f>
              <c:numCache>
                <c:formatCode>_ * #,##0_ ;_ * \-#,##0_ ;_ * "-"??_ ;_ @_ </c:formatCode>
                <c:ptCount val="16"/>
                <c:pt idx="0">
                  <c:v>280698.77474099997</c:v>
                </c:pt>
                <c:pt idx="1">
                  <c:v>311187.363648</c:v>
                </c:pt>
                <c:pt idx="2">
                  <c:v>337930.90082999994</c:v>
                </c:pt>
                <c:pt idx="3">
                  <c:v>325778.53821299993</c:v>
                </c:pt>
                <c:pt idx="4">
                  <c:v>341885.57680799998</c:v>
                </c:pt>
                <c:pt idx="5">
                  <c:v>360800.30918999994</c:v>
                </c:pt>
                <c:pt idx="6">
                  <c:v>387683.4143</c:v>
                </c:pt>
                <c:pt idx="7">
                  <c:v>367572.79649999994</c:v>
                </c:pt>
                <c:pt idx="8">
                  <c:v>349740.26179199998</c:v>
                </c:pt>
                <c:pt idx="9">
                  <c:v>371691.91334999999</c:v>
                </c:pt>
                <c:pt idx="10">
                  <c:v>396983.250573</c:v>
                </c:pt>
                <c:pt idx="11">
                  <c:v>417624.21909999999</c:v>
                </c:pt>
                <c:pt idx="12">
                  <c:v>380869.81472999998</c:v>
                </c:pt>
                <c:pt idx="13">
                  <c:v>351467.20872900001</c:v>
                </c:pt>
                <c:pt idx="14">
                  <c:v>373977.93033399998</c:v>
                </c:pt>
                <c:pt idx="15">
                  <c:v>348465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34336"/>
        <c:axId val="154335872"/>
      </c:barChart>
      <c:lineChart>
        <c:grouping val="standard"/>
        <c:varyColors val="0"/>
        <c:ser>
          <c:idx val="0"/>
          <c:order val="2"/>
          <c:tx>
            <c:strRef>
              <c:f>'נתונים ג''-16'!$D$1</c:f>
              <c:strCache>
                <c:ptCount val="1"/>
                <c:pt idx="0">
                  <c:v>יחס חוב חיצוני לתמ"ג (ציר ימני)</c:v>
                </c:pt>
              </c:strCache>
            </c:strRef>
          </c:tx>
          <c:marker>
            <c:symbol val="none"/>
          </c:marker>
          <c:cat>
            <c:numRef>
              <c:f>'נתונים ג''-16'!$A$7:$A$22</c:f>
              <c:numCache>
                <c:formatCode>m/d/yyyy</c:formatCode>
                <c:ptCount val="16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</c:numCache>
            </c:numRef>
          </c:cat>
          <c:val>
            <c:numRef>
              <c:f>'נתונים ג''-16'!$D$7:$D$22</c:f>
              <c:numCache>
                <c:formatCode>0.0</c:formatCode>
                <c:ptCount val="16"/>
                <c:pt idx="0">
                  <c:v>51.998525641595251</c:v>
                </c:pt>
                <c:pt idx="1">
                  <c:v>56.589629381948484</c:v>
                </c:pt>
                <c:pt idx="2">
                  <c:v>58.902461028690098</c:v>
                </c:pt>
                <c:pt idx="3">
                  <c:v>56.438151692783144</c:v>
                </c:pt>
                <c:pt idx="4">
                  <c:v>56.32885889910655</c:v>
                </c:pt>
                <c:pt idx="5">
                  <c:v>56.286039055079009</c:v>
                </c:pt>
                <c:pt idx="6">
                  <c:v>56.310702351327976</c:v>
                </c:pt>
                <c:pt idx="7">
                  <c:v>49.829058368959849</c:v>
                </c:pt>
                <c:pt idx="8">
                  <c:v>44.969012610273744</c:v>
                </c:pt>
                <c:pt idx="9">
                  <c:v>45.428608916134344</c:v>
                </c:pt>
                <c:pt idx="10">
                  <c:v>45.311037696962572</c:v>
                </c:pt>
                <c:pt idx="11">
                  <c:v>44.58848633170448</c:v>
                </c:pt>
                <c:pt idx="12">
                  <c:v>38.047276795951177</c:v>
                </c:pt>
                <c:pt idx="13">
                  <c:v>33.288303584195312</c:v>
                </c:pt>
                <c:pt idx="14">
                  <c:v>34.19463188689874</c:v>
                </c:pt>
                <c:pt idx="15">
                  <c:v>30.280595961701469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21984"/>
        <c:axId val="154920064"/>
      </c:lineChart>
      <c:dateAx>
        <c:axId val="15433433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3420000"/>
          <a:lstStyle/>
          <a:p>
            <a:pPr>
              <a:defRPr sz="900"/>
            </a:pPr>
            <a:endParaRPr lang="he-IL"/>
          </a:p>
        </c:txPr>
        <c:crossAx val="154335872"/>
        <c:crosses val="autoZero"/>
        <c:auto val="1"/>
        <c:lblOffset val="100"/>
        <c:baseTimeUnit val="years"/>
      </c:dateAx>
      <c:valAx>
        <c:axId val="1543358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e-IL" b="0"/>
                  <a:t>יחס חוב/תוצר (אחוזים)</a:t>
                </a:r>
              </a:p>
            </c:rich>
          </c:tx>
          <c:layout>
            <c:manualLayout>
              <c:xMode val="edge"/>
              <c:yMode val="edge"/>
              <c:x val="0.85200972222222227"/>
              <c:y val="3.2221031746031754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54334336"/>
        <c:crosses val="autoZero"/>
        <c:crossBetween val="between"/>
        <c:dispUnits>
          <c:builtInUnit val="thousands"/>
          <c:dispUnitsLbl/>
        </c:dispUnits>
      </c:valAx>
      <c:valAx>
        <c:axId val="15492006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e-IL" b="0"/>
                  <a:t>מיליארדי שקלים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5.0750000000000003E-4"/>
              <c:y val="6.9623809523809518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crossAx val="154921984"/>
        <c:crosses val="max"/>
        <c:crossBetween val="between"/>
      </c:valAx>
      <c:dateAx>
        <c:axId val="1549219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54920064"/>
        <c:crosses val="autoZero"/>
        <c:auto val="1"/>
        <c:lblOffset val="100"/>
        <c:baseTimeUnit val="years"/>
      </c:dateAx>
    </c:plotArea>
    <c:legend>
      <c:legendPos val="b"/>
      <c:layout>
        <c:manualLayout>
          <c:xMode val="edge"/>
          <c:yMode val="edge"/>
          <c:x val="1.7179444444444445E-2"/>
          <c:y val="0.83495674603174608"/>
          <c:w val="0.51761305555555559"/>
          <c:h val="0.13984484126984126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/>
            </a:pPr>
            <a:r>
              <a:rPr lang="he-IL" sz="1050">
                <a:latin typeface="David" panose="020E0502060401010101" pitchFamily="34" charset="-79"/>
                <a:cs typeface="David" panose="020E0502060401010101" pitchFamily="34" charset="-79"/>
              </a:rPr>
              <a:t>בשנת  2015 נמשכה מגמת ההתרכזות של שווי המניות הישראליות הנסחרות בחו"ל במספר מצומצם של ח</a:t>
            </a:r>
            <a:r>
              <a:rPr lang="he-IL" sz="1050" b="1" i="0" u="none" strike="noStrike" kern="120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ברות (מתוך כ-100 חברות ישראליות הנסחרות בחו"ל)</a:t>
            </a:r>
            <a:endParaRPr lang="en-US" sz="1050" b="1" i="0" u="none" strike="noStrike" kern="120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2318907684646788"/>
          <c:y val="8.5666689342367756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342222222222221E-2"/>
          <c:y val="0.36806230158730163"/>
          <c:w val="0.82488888888888889"/>
          <c:h val="0.35521349206349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'נתונים ג''-17'!$B$1</c:f>
              <c:strCache>
                <c:ptCount val="1"/>
                <c:pt idx="0">
                  <c:v>שווי מניות ישראליות נסחרות בחו"ל לסוף השנה</c:v>
                </c:pt>
              </c:strCache>
            </c:strRef>
          </c:tx>
          <c:invertIfNegative val="0"/>
          <c:cat>
            <c:numRef>
              <c:f>'נתונים ג''-17'!$A$2:$A$16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ג''-17'!$B$2:$B$16</c:f>
              <c:numCache>
                <c:formatCode>#,##0</c:formatCode>
                <c:ptCount val="15"/>
                <c:pt idx="0">
                  <c:v>24472.037916915011</c:v>
                </c:pt>
                <c:pt idx="1">
                  <c:v>15818.868783921998</c:v>
                </c:pt>
                <c:pt idx="2">
                  <c:v>25967.929548610999</c:v>
                </c:pt>
                <c:pt idx="3">
                  <c:v>32219.027796146987</c:v>
                </c:pt>
                <c:pt idx="4">
                  <c:v>40272.105714743993</c:v>
                </c:pt>
                <c:pt idx="5">
                  <c:v>37905.461440599029</c:v>
                </c:pt>
                <c:pt idx="6">
                  <c:v>51638.301917616962</c:v>
                </c:pt>
                <c:pt idx="7">
                  <c:v>41717.413619860039</c:v>
                </c:pt>
                <c:pt idx="8">
                  <c:v>60002.168367152</c:v>
                </c:pt>
                <c:pt idx="9">
                  <c:v>62282.618575096967</c:v>
                </c:pt>
                <c:pt idx="10">
                  <c:v>51942.276473732047</c:v>
                </c:pt>
                <c:pt idx="11">
                  <c:v>54323.338274596004</c:v>
                </c:pt>
                <c:pt idx="12">
                  <c:v>69974.254123659994</c:v>
                </c:pt>
                <c:pt idx="13">
                  <c:v>87328.852160574985</c:v>
                </c:pt>
                <c:pt idx="14">
                  <c:v>93180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32416"/>
        <c:axId val="154733952"/>
      </c:barChart>
      <c:lineChart>
        <c:grouping val="standard"/>
        <c:varyColors val="0"/>
        <c:ser>
          <c:idx val="1"/>
          <c:order val="1"/>
          <c:tx>
            <c:strRef>
              <c:f>'נתונים ג''-17'!$C$1</c:f>
              <c:strCache>
                <c:ptCount val="1"/>
                <c:pt idx="0">
                  <c:v>מספר החברות המהוות 80% משווי המניות הנסחר בחו"ל (ציר ימני)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'נתונים ג''-17'!$A$2:$A$16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ג''-17'!$C$2:$C$16</c:f>
              <c:numCache>
                <c:formatCode>#,##0</c:formatCode>
                <c:ptCount val="15"/>
                <c:pt idx="0">
                  <c:v>10</c:v>
                </c:pt>
                <c:pt idx="1">
                  <c:v>6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13</c:v>
                </c:pt>
                <c:pt idx="6">
                  <c:v>10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59168"/>
        <c:axId val="154736512"/>
      </c:lineChart>
      <c:dateAx>
        <c:axId val="15473241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2880000"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4733952"/>
        <c:crosses val="autoZero"/>
        <c:auto val="1"/>
        <c:lblOffset val="100"/>
        <c:baseTimeUnit val="years"/>
      </c:dateAx>
      <c:valAx>
        <c:axId val="1547339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</a:t>
                </a:r>
                <a:r>
                  <a:rPr lang="he-IL" sz="900" b="0" baseline="0">
                    <a:latin typeface="David" panose="020E0502060401010101" pitchFamily="34" charset="-79"/>
                    <a:cs typeface="David" panose="020E0502060401010101" pitchFamily="34" charset="-79"/>
                  </a:rPr>
                  <a:t> דולרים</a:t>
                </a:r>
                <a:endParaRPr lang="en-US" sz="900" b="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0"/>
              <c:y val="0.2425123015873015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4732416"/>
        <c:crosses val="autoZero"/>
        <c:crossBetween val="between"/>
        <c:dispUnits>
          <c:builtInUnit val="thousands"/>
        </c:dispUnits>
      </c:valAx>
      <c:valAx>
        <c:axId val="154736512"/>
        <c:scaling>
          <c:orientation val="minMax"/>
          <c:max val="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מספר</a:t>
                </a:r>
                <a:r>
                  <a:rPr lang="he-IL" sz="900" b="0" baseline="0">
                    <a:latin typeface="David" panose="020E0502060401010101" pitchFamily="34" charset="-79"/>
                    <a:cs typeface="David" panose="020E0502060401010101" pitchFamily="34" charset="-79"/>
                  </a:rPr>
                  <a:t> חברות</a:t>
                </a:r>
                <a:endParaRPr lang="en-US" sz="900" b="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0.81394500000000003"/>
              <c:y val="0.28196984126984126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4759168"/>
        <c:crosses val="max"/>
        <c:crossBetween val="between"/>
        <c:majorUnit val="4"/>
      </c:valAx>
      <c:dateAx>
        <c:axId val="154759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54736512"/>
        <c:crosses val="autoZero"/>
        <c:auto val="1"/>
        <c:lblOffset val="100"/>
        <c:baseTimeUnit val="years"/>
      </c:dateAx>
    </c:plotArea>
    <c:legend>
      <c:legendPos val="b"/>
      <c:layout>
        <c:manualLayout>
          <c:xMode val="edge"/>
          <c:yMode val="edge"/>
          <c:x val="4.5861111111111109E-2"/>
          <c:y val="0.86548888888888886"/>
          <c:w val="0.90334583333333318"/>
          <c:h val="0.11345277777777779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מספר החברות הישראליות המנפיקות מניות בחו"ל הינו יציב בעשר השנים האחרונות</a:t>
            </a:r>
            <a:r>
              <a:rPr lang="en-US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;</a:t>
            </a: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בשנת 2015 ניכר גידול משמעותי בשווי ההנפקות</a:t>
            </a:r>
            <a:r>
              <a:rPr lang="en-US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*</a:t>
            </a: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של מניות על ידי חברות ישראליות בחו"ל, בעיקר עקב הנפקה של חברה גדולה אחת</a:t>
            </a:r>
          </a:p>
        </c:rich>
      </c:tx>
      <c:layout>
        <c:manualLayout>
          <c:xMode val="edge"/>
          <c:yMode val="edge"/>
          <c:x val="9.9605833333333338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130833333333339E-2"/>
          <c:y val="0.44965277777777779"/>
          <c:w val="0.84315499999999999"/>
          <c:h val="0.2433142857142857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'נתונים ג''-18'!$B$1</c:f>
              <c:strCache>
                <c:ptCount val="1"/>
                <c:pt idx="0">
                  <c:v>שווי ההנפקות של מניות על ידי חברות ישראליות נסחרות בחו"ל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Lit>
              <c:formatCode>General</c:formatCode>
              <c:ptCount val="1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</c:numLit>
          </c:cat>
          <c:val>
            <c:numRef>
              <c:f>'נתונים ג''-18'!$B$2:$B$16</c:f>
              <c:numCache>
                <c:formatCode>#,##0</c:formatCode>
                <c:ptCount val="15"/>
                <c:pt idx="0">
                  <c:v>476.81096271499996</c:v>
                </c:pt>
                <c:pt idx="1">
                  <c:v>244.740108268</c:v>
                </c:pt>
                <c:pt idx="2">
                  <c:v>868.14975054999991</c:v>
                </c:pt>
                <c:pt idx="3">
                  <c:v>2565.5027036920001</c:v>
                </c:pt>
                <c:pt idx="4">
                  <c:v>1476.1602708670005</c:v>
                </c:pt>
                <c:pt idx="5">
                  <c:v>5631.264888740001</c:v>
                </c:pt>
                <c:pt idx="6">
                  <c:v>1038.1955467510002</c:v>
                </c:pt>
                <c:pt idx="7">
                  <c:v>3340.3805358360014</c:v>
                </c:pt>
                <c:pt idx="8">
                  <c:v>192.678312011</c:v>
                </c:pt>
                <c:pt idx="9">
                  <c:v>964.82995442199979</c:v>
                </c:pt>
                <c:pt idx="10">
                  <c:v>614.06528687999992</c:v>
                </c:pt>
                <c:pt idx="11">
                  <c:v>1520.4024695830003</c:v>
                </c:pt>
                <c:pt idx="12">
                  <c:v>1632.6489665889999</c:v>
                </c:pt>
                <c:pt idx="13">
                  <c:v>2036.4762121230001</c:v>
                </c:pt>
                <c:pt idx="14">
                  <c:v>8241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75744"/>
        <c:axId val="155764992"/>
      </c:barChart>
      <c:lineChart>
        <c:grouping val="standard"/>
        <c:varyColors val="0"/>
        <c:ser>
          <c:idx val="0"/>
          <c:order val="1"/>
          <c:tx>
            <c:strRef>
              <c:f>'נתונים ג''-18'!$C$1</c:f>
              <c:strCache>
                <c:ptCount val="1"/>
                <c:pt idx="0">
                  <c:v>מספר החברות שהנפיקו בחו"ל (ציר ימני)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'נתונים ג''-18'!$A$2:$A$16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ג''-18'!$C$2:$C$16</c:f>
              <c:numCache>
                <c:formatCode>#,##0</c:formatCode>
                <c:ptCount val="15"/>
                <c:pt idx="0">
                  <c:v>22</c:v>
                </c:pt>
                <c:pt idx="1">
                  <c:v>34</c:v>
                </c:pt>
                <c:pt idx="2">
                  <c:v>21</c:v>
                </c:pt>
                <c:pt idx="3">
                  <c:v>44</c:v>
                </c:pt>
                <c:pt idx="4">
                  <c:v>54</c:v>
                </c:pt>
                <c:pt idx="5">
                  <c:v>22</c:v>
                </c:pt>
                <c:pt idx="6">
                  <c:v>36</c:v>
                </c:pt>
                <c:pt idx="7">
                  <c:v>34</c:v>
                </c:pt>
                <c:pt idx="8">
                  <c:v>23</c:v>
                </c:pt>
                <c:pt idx="9">
                  <c:v>32</c:v>
                </c:pt>
                <c:pt idx="10">
                  <c:v>29</c:v>
                </c:pt>
                <c:pt idx="11">
                  <c:v>21</c:v>
                </c:pt>
                <c:pt idx="12">
                  <c:v>30</c:v>
                </c:pt>
                <c:pt idx="13">
                  <c:v>39</c:v>
                </c:pt>
                <c:pt idx="14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57184"/>
        <c:axId val="155763072"/>
      </c:lineChart>
      <c:dateAx>
        <c:axId val="15575718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txPr>
          <a:bodyPr rot="-2880000"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5763072"/>
        <c:crosses val="autoZero"/>
        <c:auto val="1"/>
        <c:lblOffset val="100"/>
        <c:baseTimeUnit val="years"/>
        <c:majorUnit val="1"/>
      </c:dateAx>
      <c:valAx>
        <c:axId val="155763072"/>
        <c:scaling>
          <c:orientation val="minMax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b="0">
                    <a:latin typeface="David" panose="020E0502060401010101" pitchFamily="34" charset="-79"/>
                    <a:cs typeface="David" panose="020E0502060401010101" pitchFamily="34" charset="-79"/>
                  </a:rPr>
                  <a:t>מספר</a:t>
                </a:r>
                <a:r>
                  <a:rPr lang="he-IL" b="0" baseline="0">
                    <a:latin typeface="David" panose="020E0502060401010101" pitchFamily="34" charset="-79"/>
                    <a:cs typeface="David" panose="020E0502060401010101" pitchFamily="34" charset="-79"/>
                  </a:rPr>
                  <a:t> חברות</a:t>
                </a:r>
                <a:endParaRPr lang="en-US" b="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0.81133444444444447"/>
              <c:y val="0.35757698412698413"/>
            </c:manualLayout>
          </c:layout>
          <c:overlay val="0"/>
          <c:spPr>
            <a:noFill/>
          </c:spPr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5757184"/>
        <c:crosses val="max"/>
        <c:crossBetween val="between"/>
      </c:valAx>
      <c:valAx>
        <c:axId val="155764992"/>
        <c:scaling>
          <c:orientation val="minMax"/>
          <c:max val="12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 דולרים</a:t>
                </a:r>
              </a:p>
            </c:rich>
          </c:tx>
          <c:layout>
            <c:manualLayout>
              <c:xMode val="edge"/>
              <c:yMode val="edge"/>
              <c:x val="2.5955555555555554E-3"/>
              <c:y val="0.32426468253968255"/>
            </c:manualLayout>
          </c:layout>
          <c:overlay val="0"/>
          <c:spPr>
            <a:noFill/>
          </c:spPr>
        </c:title>
        <c:numFmt formatCode="#,##0" sourceLinked="1"/>
        <c:majorTickMark val="in"/>
        <c:minorTickMark val="none"/>
        <c:tickLblPos val="nextTo"/>
        <c:txPr>
          <a:bodyPr/>
          <a:lstStyle/>
          <a:p>
            <a:pPr>
              <a:defRPr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5775744"/>
        <c:crosses val="autoZero"/>
        <c:crossBetween val="between"/>
        <c:majorUnit val="4000"/>
        <c:dispUnits>
          <c:builtInUnit val="thousands"/>
        </c:dispUnits>
      </c:valAx>
      <c:catAx>
        <c:axId val="155775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76499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7027777777777783E-2"/>
          <c:y val="0.82702619047619053"/>
          <c:w val="0.88005555555555559"/>
          <c:h val="9.8251190476190478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שווי הנפקות ראשוניות</a:t>
            </a:r>
            <a:r>
              <a:rPr lang="en-US" sz="1100">
                <a:latin typeface="David" panose="020E0502060401010101" pitchFamily="34" charset="-79"/>
                <a:cs typeface="David" panose="020E0502060401010101" pitchFamily="34" charset="-79"/>
              </a:rPr>
              <a:t>*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של מניות </a:t>
            </a:r>
            <a:r>
              <a:rPr lang="he-IL" sz="1100" b="1" i="0" u="none" strike="noStrike" baseline="0">
                <a:effectLst/>
              </a:rPr>
              <a:t>(</a:t>
            </a:r>
            <a:r>
              <a:rPr lang="en-US" sz="1100" b="1" i="0" u="none" strike="noStrike" baseline="0">
                <a:effectLst/>
              </a:rPr>
              <a:t>(IPOs</a:t>
            </a: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 על ידי החברות הישראליות בחו"ל בשנים </a:t>
            </a:r>
            <a:r>
              <a:rPr lang="en-US" sz="1100">
                <a:latin typeface="David" panose="020E0502060401010101" pitchFamily="34" charset="-79"/>
                <a:cs typeface="David" panose="020E0502060401010101" pitchFamily="34" charset="-79"/>
              </a:rPr>
              <a:t>2015-2014</a:t>
            </a: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 הסתכם בכ-3 מיליארדי דולרים, והתרכז בענפי תעשיית התרופות (32%) ושירותי התכנות (18%)</a:t>
            </a:r>
            <a:endParaRPr lang="he-IL" sz="1000" b="1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163716666666666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37725"/>
          <c:y val="0.42378214285714283"/>
          <c:w val="0.33953833333333333"/>
          <c:h val="0.48505476190476188"/>
        </c:manualLayout>
      </c:layout>
      <c:pieChart>
        <c:varyColors val="1"/>
        <c:ser>
          <c:idx val="1"/>
          <c:order val="0"/>
          <c:dLbls>
            <c:dLbl>
              <c:idx val="0"/>
              <c:layout>
                <c:manualLayout>
                  <c:x val="-0.193575"/>
                  <c:y val="-5.720634920634920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956666666666668E-2"/>
                  <c:y val="-1.40587301587301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162805555555556E-2"/>
                  <c:y val="-5.621150793650793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6806666666666666E-2"/>
                  <c:y val="-5.92547619047619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1408388888888889"/>
                  <c:y val="-7.17706349206349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11476722222222223"/>
                  <c:y val="-8.987698412698412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2633055555555556E-2"/>
                  <c:y val="0.10092261904761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'נתונים ג''-19'!$A$2:$A$8</c:f>
              <c:strCache>
                <c:ptCount val="7"/>
                <c:pt idx="0">
                  <c:v>אחר</c:v>
                </c:pt>
                <c:pt idx="1">
                  <c:v>מחקר ופיתוח במדעי הטבע</c:v>
                </c:pt>
                <c:pt idx="2">
                  <c:v>שירותי פרסום ויחסי ציבור</c:v>
                </c:pt>
                <c:pt idx="3">
                  <c:v>מסחר סיטוני בכימיקלים</c:v>
                </c:pt>
                <c:pt idx="4">
                  <c:v>תעשיית רכיבים אלקטרוניים</c:v>
                </c:pt>
                <c:pt idx="5">
                  <c:v>שירותי תכנות ותכנון מערכות כלליים</c:v>
                </c:pt>
                <c:pt idx="6">
                  <c:v>תעשיית תרופות לבני אדם ולשימוש וטרינרי</c:v>
                </c:pt>
              </c:strCache>
            </c:strRef>
          </c:cat>
          <c:val>
            <c:numRef>
              <c:f>'נתונים ג''-19'!$C$2:$C$8</c:f>
              <c:numCache>
                <c:formatCode>0%</c:formatCode>
                <c:ptCount val="7"/>
                <c:pt idx="0">
                  <c:v>7.862160157417282E-2</c:v>
                </c:pt>
                <c:pt idx="1">
                  <c:v>6.7737376687863102E-2</c:v>
                </c:pt>
                <c:pt idx="2">
                  <c:v>7.1547670799952487E-2</c:v>
                </c:pt>
                <c:pt idx="3">
                  <c:v>0.1182178273608135</c:v>
                </c:pt>
                <c:pt idx="4">
                  <c:v>0.16366472890470296</c:v>
                </c:pt>
                <c:pt idx="5">
                  <c:v>0.18474302669189555</c:v>
                </c:pt>
                <c:pt idx="6">
                  <c:v>0.31546776798059967</c:v>
                </c:pt>
              </c:numCache>
            </c:numRef>
          </c:val>
        </c:ser>
        <c:ser>
          <c:idx val="0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'נתונים ג''-19'!$A$2:$A$8</c:f>
              <c:strCache>
                <c:ptCount val="7"/>
                <c:pt idx="0">
                  <c:v>אחר</c:v>
                </c:pt>
                <c:pt idx="1">
                  <c:v>מחקר ופיתוח במדעי הטבע</c:v>
                </c:pt>
                <c:pt idx="2">
                  <c:v>שירותי פרסום ויחסי ציבור</c:v>
                </c:pt>
                <c:pt idx="3">
                  <c:v>מסחר סיטוני בכימיקלים</c:v>
                </c:pt>
                <c:pt idx="4">
                  <c:v>תעשיית רכיבים אלקטרוניים</c:v>
                </c:pt>
                <c:pt idx="5">
                  <c:v>שירותי תכנות ותכנון מערכות כלליים</c:v>
                </c:pt>
                <c:pt idx="6">
                  <c:v>תעשיית תרופות לבני אדם ולשימוש וטרינרי</c:v>
                </c:pt>
              </c:strCache>
            </c:strRef>
          </c:cat>
          <c:val>
            <c:numRef>
              <c:f>'נתונים ג''-19'!$B$2:$B$8</c:f>
              <c:numCache>
                <c:formatCode>_ * #,##0_ ;_ * \-#,##0_ ;_ * "-"??_ ;_ @_ </c:formatCode>
                <c:ptCount val="7"/>
                <c:pt idx="0">
                  <c:v>239851.54488999999</c:v>
                </c:pt>
                <c:pt idx="1">
                  <c:v>206646.95351000002</c:v>
                </c:pt>
                <c:pt idx="2">
                  <c:v>218271.04804600001</c:v>
                </c:pt>
                <c:pt idx="3">
                  <c:v>360648.06565000006</c:v>
                </c:pt>
                <c:pt idx="4">
                  <c:v>499293.28944999998</c:v>
                </c:pt>
                <c:pt idx="5">
                  <c:v>563597.02006200003</c:v>
                </c:pt>
                <c:pt idx="6">
                  <c:v>962400.02745000017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 sz="1100" b="1" i="0" u="none" strike="noStrike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ג'-2: </a:t>
            </a:r>
            <a:r>
              <a:rPr lang="he-IL" sz="1100" b="1" i="0" u="none" strike="noStrike" baseline="0">
                <a:solidFill>
                  <a:srgbClr val="000000"/>
                </a:solidFill>
                <a:latin typeface="David"/>
                <a:cs typeface="David"/>
              </a:rPr>
              <a:t>התפלגות זרם ההשקעות הפיננסיות של תושבי ישראל בחו"ל לפי מגזרים</a:t>
            </a:r>
            <a:r>
              <a:rPr lang="he-IL" sz="1100" b="1" i="0" u="none" strike="noStrike" baseline="0">
                <a:solidFill>
                  <a:srgbClr val="000000"/>
                </a:solidFill>
                <a:latin typeface="Calibri"/>
                <a:cs typeface="David"/>
              </a:rPr>
              <a:t>,</a:t>
            </a:r>
            <a:r>
              <a:rPr lang="he-IL" sz="1100" b="1" i="0" u="none" strike="noStrike" baseline="0">
                <a:solidFill>
                  <a:srgbClr val="000000"/>
                </a:solidFill>
                <a:latin typeface="David"/>
                <a:cs typeface="David"/>
              </a:rPr>
              <a:t> 2001 עד 2015</a:t>
            </a:r>
          </a:p>
        </c:rich>
      </c:tx>
      <c:layout>
        <c:manualLayout>
          <c:xMode val="edge"/>
          <c:yMode val="edge"/>
          <c:x val="0.13620640921211108"/>
          <c:y val="2.284120734908136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9996408332335655E-2"/>
          <c:y val="0.24390631266073098"/>
          <c:w val="0.8944080262244517"/>
          <c:h val="0.40598894635895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'נתונים ג''-2'!$B$1</c:f>
              <c:strCache>
                <c:ptCount val="1"/>
                <c:pt idx="0">
                  <c:v>השקעות המגזר העסקי</c:v>
                </c:pt>
              </c:strCache>
            </c:strRef>
          </c:tx>
          <c:invertIfNegative val="0"/>
          <c:cat>
            <c:numRef>
              <c:f>'נתונים ג''-2'!$A$2:$A$16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ג''-2'!$B$2:$B$16</c:f>
              <c:numCache>
                <c:formatCode>#,##0</c:formatCode>
                <c:ptCount val="15"/>
                <c:pt idx="0">
                  <c:v>768.26700000000005</c:v>
                </c:pt>
                <c:pt idx="1">
                  <c:v>1461.4090000000001</c:v>
                </c:pt>
                <c:pt idx="2">
                  <c:v>696.46</c:v>
                </c:pt>
                <c:pt idx="3">
                  <c:v>1833.5659999999998</c:v>
                </c:pt>
                <c:pt idx="4">
                  <c:v>1267.971</c:v>
                </c:pt>
                <c:pt idx="5">
                  <c:v>1883.9880000000001</c:v>
                </c:pt>
                <c:pt idx="6">
                  <c:v>616.125</c:v>
                </c:pt>
                <c:pt idx="7">
                  <c:v>1868.3149999999998</c:v>
                </c:pt>
                <c:pt idx="8">
                  <c:v>250.41899999999998</c:v>
                </c:pt>
                <c:pt idx="9">
                  <c:v>1962.248</c:v>
                </c:pt>
                <c:pt idx="10">
                  <c:v>515.11099999999999</c:v>
                </c:pt>
                <c:pt idx="11">
                  <c:v>2777.6790000000001</c:v>
                </c:pt>
                <c:pt idx="12">
                  <c:v>503.32599999999996</c:v>
                </c:pt>
                <c:pt idx="13">
                  <c:v>-56.974999999999966</c:v>
                </c:pt>
                <c:pt idx="14">
                  <c:v>773.13200000000006</c:v>
                </c:pt>
              </c:numCache>
            </c:numRef>
          </c:val>
        </c:ser>
        <c:ser>
          <c:idx val="1"/>
          <c:order val="1"/>
          <c:tx>
            <c:strRef>
              <c:f>'נתונים ג''-2'!$C$1</c:f>
              <c:strCache>
                <c:ptCount val="1"/>
                <c:pt idx="0">
                  <c:v>השקעות המשקיעים המוסדיים</c:v>
                </c:pt>
              </c:strCache>
            </c:strRef>
          </c:tx>
          <c:invertIfNegative val="0"/>
          <c:cat>
            <c:numRef>
              <c:f>'נתונים ג''-2'!$A$2:$A$16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ג''-2'!$C$2:$C$16</c:f>
              <c:numCache>
                <c:formatCode>#,##0</c:formatCode>
                <c:ptCount val="15"/>
                <c:pt idx="0">
                  <c:v>223</c:v>
                </c:pt>
                <c:pt idx="1">
                  <c:v>115.10599999999999</c:v>
                </c:pt>
                <c:pt idx="2">
                  <c:v>892.95700000000011</c:v>
                </c:pt>
                <c:pt idx="3">
                  <c:v>206.35899999999998</c:v>
                </c:pt>
                <c:pt idx="4">
                  <c:v>3071.9319999999998</c:v>
                </c:pt>
                <c:pt idx="5">
                  <c:v>1581.9349999999999</c:v>
                </c:pt>
                <c:pt idx="6">
                  <c:v>1383.415</c:v>
                </c:pt>
                <c:pt idx="7">
                  <c:v>1045.799</c:v>
                </c:pt>
                <c:pt idx="8">
                  <c:v>6322.924</c:v>
                </c:pt>
                <c:pt idx="9">
                  <c:v>5688.9449999999997</c:v>
                </c:pt>
                <c:pt idx="10">
                  <c:v>4650.1319999999996</c:v>
                </c:pt>
                <c:pt idx="11">
                  <c:v>2001.9279999999999</c:v>
                </c:pt>
                <c:pt idx="12">
                  <c:v>4559.3159999999998</c:v>
                </c:pt>
                <c:pt idx="13">
                  <c:v>3329.6570000000002</c:v>
                </c:pt>
                <c:pt idx="14">
                  <c:v>2588</c:v>
                </c:pt>
              </c:numCache>
            </c:numRef>
          </c:val>
        </c:ser>
        <c:ser>
          <c:idx val="2"/>
          <c:order val="2"/>
          <c:tx>
            <c:strRef>
              <c:f>'נתונים ג''-2'!$D$1</c:f>
              <c:strCache>
                <c:ptCount val="1"/>
                <c:pt idx="0">
                  <c:v>השקעות משקי הבית</c:v>
                </c:pt>
              </c:strCache>
            </c:strRef>
          </c:tx>
          <c:invertIfNegative val="0"/>
          <c:cat>
            <c:numRef>
              <c:f>'נתונים ג''-2'!$A$2:$A$16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ג''-2'!$D$2:$D$16</c:f>
              <c:numCache>
                <c:formatCode>#,##0</c:formatCode>
                <c:ptCount val="15"/>
                <c:pt idx="0">
                  <c:v>621.923</c:v>
                </c:pt>
                <c:pt idx="1">
                  <c:v>1346.15</c:v>
                </c:pt>
                <c:pt idx="2">
                  <c:v>1152.1750000000002</c:v>
                </c:pt>
                <c:pt idx="3">
                  <c:v>992.16100000000006</c:v>
                </c:pt>
                <c:pt idx="4">
                  <c:v>2077.44</c:v>
                </c:pt>
                <c:pt idx="5">
                  <c:v>1578.1399999999999</c:v>
                </c:pt>
                <c:pt idx="6">
                  <c:v>-78.987999999999985</c:v>
                </c:pt>
                <c:pt idx="7">
                  <c:v>-1110.1959999999999</c:v>
                </c:pt>
                <c:pt idx="8">
                  <c:v>1631.277</c:v>
                </c:pt>
                <c:pt idx="9">
                  <c:v>2292.4459999999999</c:v>
                </c:pt>
                <c:pt idx="10">
                  <c:v>357.245</c:v>
                </c:pt>
                <c:pt idx="11">
                  <c:v>1174.944</c:v>
                </c:pt>
                <c:pt idx="12">
                  <c:v>2661.819</c:v>
                </c:pt>
                <c:pt idx="13">
                  <c:v>5356.57</c:v>
                </c:pt>
                <c:pt idx="14">
                  <c:v>2648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60736"/>
        <c:axId val="148608128"/>
      </c:barChart>
      <c:dateAx>
        <c:axId val="14666073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endParaRPr lang="he-IL"/>
          </a:p>
        </c:txPr>
        <c:crossAx val="148608128"/>
        <c:crosses val="autoZero"/>
        <c:auto val="1"/>
        <c:lblOffset val="100"/>
        <c:baseTimeUnit val="years"/>
        <c:majorUnit val="1"/>
      </c:dateAx>
      <c:valAx>
        <c:axId val="148608128"/>
        <c:scaling>
          <c:orientation val="minMax"/>
        </c:scaling>
        <c:delete val="0"/>
        <c:axPos val="l"/>
        <c:majorGridlines/>
        <c:numFmt formatCode="#,##0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endParaRPr lang="he-IL"/>
          </a:p>
        </c:txPr>
        <c:crossAx val="146660736"/>
        <c:crosses val="autoZero"/>
        <c:crossBetween val="between"/>
        <c:dispUnits>
          <c:builtInUnit val="thousands"/>
        </c:dispUnits>
      </c:valAx>
      <c:spPr>
        <a:ln>
          <a:solidFill>
            <a:sysClr val="windowText" lastClr="000000"/>
          </a:solidFill>
        </a:ln>
      </c:spPr>
    </c:plotArea>
    <c:legend>
      <c:legendPos val="r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endParaRPr lang="he-IL"/>
          </a:p>
        </c:txPr>
      </c:legendEntry>
      <c:layout>
        <c:manualLayout>
          <c:xMode val="edge"/>
          <c:yMode val="edge"/>
          <c:x val="2.1166672546297928E-2"/>
          <c:y val="0.80028571428571427"/>
          <c:w val="0.94355553987653884"/>
          <c:h val="0.116539269172376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David"/>
              <a:ea typeface="David"/>
              <a:cs typeface="David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שווי ההנפקות הראשוניות</a:t>
            </a:r>
            <a:r>
              <a:rPr lang="en-US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*</a:t>
            </a: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של החברות הישראליות בחו"ל בשנים </a:t>
            </a:r>
            <a:r>
              <a:rPr lang="en-US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2015-2014</a:t>
            </a: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הסתכם בכ- 3 מיליארדי דולרים, והתרכז בבורסות של ארה"ב </a:t>
            </a:r>
            <a:endParaRPr lang="he-IL" sz="11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 algn="ctr"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0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ג'-20: התפלגות שווי ההנפקות הראשוניות של החברות הישראליות בחו"ל, לפי בורסות, 2014 עד 2015 </a:t>
            </a:r>
            <a:endParaRPr lang="he-IL" sz="1000" b="1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07905"/>
          <c:y val="1.5119047619047619E-2"/>
        </c:manualLayout>
      </c:layout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100" b="1"/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</c:dLbl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100" b="1"/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</c:dLbl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</c:pivotFmts>
    <c:plotArea>
      <c:layout>
        <c:manualLayout>
          <c:layoutTarget val="inner"/>
          <c:xMode val="edge"/>
          <c:yMode val="edge"/>
          <c:x val="0.31788361111111113"/>
          <c:y val="0.44898055555555555"/>
          <c:w val="0.37128833333333333"/>
          <c:h val="0.53041190476190481"/>
        </c:manualLayout>
      </c:layout>
      <c:pieChart>
        <c:varyColors val="1"/>
        <c:ser>
          <c:idx val="0"/>
          <c:order val="0"/>
          <c:tx>
            <c:v>Total</c:v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1.3428333333333334E-2"/>
                  <c:y val="-1.63178571428571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3970555555555557E-2"/>
                  <c:y val="-1.63682539682539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6122499999999996E-2"/>
                  <c:y val="-7.97035714285714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5369166666666698E-2"/>
                  <c:y val="-2.38301587301587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'נתונים ג''-20'!$A$2:$A$5</c:f>
              <c:strCache>
                <c:ptCount val="4"/>
                <c:pt idx="0">
                  <c:v>AIM</c:v>
                </c:pt>
                <c:pt idx="1">
                  <c:v>LONDON</c:v>
                </c:pt>
                <c:pt idx="2">
                  <c:v>NASDAQ</c:v>
                </c:pt>
                <c:pt idx="3">
                  <c:v>NYSE</c:v>
                </c:pt>
              </c:strCache>
            </c:strRef>
          </c:cat>
          <c:val>
            <c:numRef>
              <c:f>'נתונים ג''-20'!$B$2:$B$5</c:f>
              <c:numCache>
                <c:formatCode>_ * #,##0_ ;_ * \-#,##0_ ;_ * "-"??_ ;_ @_ </c:formatCode>
                <c:ptCount val="4"/>
                <c:pt idx="0">
                  <c:v>112029.95075799999</c:v>
                </c:pt>
                <c:pt idx="1">
                  <c:v>155318.95921</c:v>
                </c:pt>
                <c:pt idx="2">
                  <c:v>2350226.1794999996</c:v>
                </c:pt>
                <c:pt idx="3">
                  <c:v>433132.85959000007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lang="en-US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איור ג'-3: השפעת שינויי המחיר על יתרת ההשקעות הפיננסיות של תושבי ישראל בהון מניות זרות,</a:t>
            </a:r>
          </a:p>
          <a:p>
            <a:pPr algn="ctr" rtl="1">
              <a:defRPr lang="en-US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2014 עד 2015</a:t>
            </a:r>
            <a:endParaRPr lang="en-US" sz="1100" b="1" i="0" u="none" strike="noStrike" kern="1200" baseline="0">
              <a:solidFill>
                <a:srgbClr val="000000"/>
              </a:solidFill>
              <a:effectLst/>
              <a:latin typeface="David" panose="020E0502060401010101" pitchFamily="34" charset="-79"/>
              <a:ea typeface="Arial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1615353535353537"/>
          <c:y val="9.07817460317460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742777777777781E-2"/>
          <c:y val="0.25754047619047621"/>
          <c:w val="0.81408611111111107"/>
          <c:h val="0.39183214285714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'נתונים ג''-3'!$B$1</c:f>
              <c:strCache>
                <c:ptCount val="1"/>
                <c:pt idx="0">
                  <c:v>השפעת שינויי המחיר על יתרת הון המניות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'נתונים ג''-3'!$A$2:$A$9</c:f>
              <c:strCache>
                <c:ptCount val="8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</c:strCache>
            </c:strRef>
          </c:cat>
          <c:val>
            <c:numRef>
              <c:f>'נתונים ג''-3'!$B$2:$B$9</c:f>
              <c:numCache>
                <c:formatCode>#,##0</c:formatCode>
                <c:ptCount val="8"/>
                <c:pt idx="0">
                  <c:v>926.44700000000012</c:v>
                </c:pt>
                <c:pt idx="1">
                  <c:v>1817.9520000000002</c:v>
                </c:pt>
                <c:pt idx="2">
                  <c:v>-1730.4099999999999</c:v>
                </c:pt>
                <c:pt idx="3">
                  <c:v>-69.956000000000017</c:v>
                </c:pt>
                <c:pt idx="4">
                  <c:v>2114</c:v>
                </c:pt>
                <c:pt idx="5">
                  <c:v>144</c:v>
                </c:pt>
                <c:pt idx="6">
                  <c:v>-6378</c:v>
                </c:pt>
                <c:pt idx="7">
                  <c:v>2569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518848"/>
        <c:axId val="153520384"/>
      </c:barChart>
      <c:lineChart>
        <c:grouping val="standard"/>
        <c:varyColors val="0"/>
        <c:ser>
          <c:idx val="1"/>
          <c:order val="1"/>
          <c:tx>
            <c:strRef>
              <c:f>'נתונים ג''-3'!$C$1</c:f>
              <c:strCache>
                <c:ptCount val="1"/>
                <c:pt idx="0">
                  <c:v> מדד מניות העולם  (ציר ימני) - MSCI World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'נתונים ג''-3'!$A$2:$A$9</c:f>
              <c:strCache>
                <c:ptCount val="8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</c:strCache>
            </c:strRef>
          </c:cat>
          <c:val>
            <c:numRef>
              <c:f>'נתונים ג''-3'!$C$2:$C$9</c:f>
              <c:numCache>
                <c:formatCode>#,##0</c:formatCode>
                <c:ptCount val="8"/>
                <c:pt idx="0">
                  <c:v>1673.87</c:v>
                </c:pt>
                <c:pt idx="1">
                  <c:v>1743.42</c:v>
                </c:pt>
                <c:pt idx="2">
                  <c:v>1698.41</c:v>
                </c:pt>
                <c:pt idx="3">
                  <c:v>1709.67</c:v>
                </c:pt>
                <c:pt idx="4">
                  <c:v>1740.81</c:v>
                </c:pt>
                <c:pt idx="5">
                  <c:v>1735.61</c:v>
                </c:pt>
                <c:pt idx="6">
                  <c:v>1581.92</c:v>
                </c:pt>
                <c:pt idx="7">
                  <c:v>1663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33056"/>
        <c:axId val="153531136"/>
      </c:lineChart>
      <c:catAx>
        <c:axId val="153518848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1860000"/>
          <a:lstStyle/>
          <a:p>
            <a:pPr algn="ctr">
              <a:defRPr lang="he-IL" sz="1000" b="0" i="0" u="none" strike="noStrike" kern="1200" baseline="0">
                <a:solidFill>
                  <a:srgbClr val="000000"/>
                </a:solidFill>
                <a:latin typeface="David" panose="020E0502060401010101" pitchFamily="34" charset="-79"/>
                <a:ea typeface="David"/>
                <a:cs typeface="David" panose="020E0502060401010101" pitchFamily="34" charset="-79"/>
              </a:defRPr>
            </a:pPr>
            <a:endParaRPr lang="he-IL"/>
          </a:p>
        </c:txPr>
        <c:crossAx val="153520384"/>
        <c:crosses val="autoZero"/>
        <c:auto val="1"/>
        <c:lblAlgn val="ctr"/>
        <c:lblOffset val="100"/>
        <c:noMultiLvlLbl val="0"/>
      </c:catAx>
      <c:valAx>
        <c:axId val="1535203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rtl="1">
                  <a:defRPr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1000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</a:t>
                </a:r>
                <a:r>
                  <a:rPr lang="he-IL" sz="1000" b="0" baseline="0">
                    <a:latin typeface="David" panose="020E0502060401010101" pitchFamily="34" charset="-79"/>
                    <a:cs typeface="David" panose="020E0502060401010101" pitchFamily="34" charset="-79"/>
                  </a:rPr>
                  <a:t> דולרים</a:t>
                </a:r>
                <a:endParaRPr lang="en-US" sz="1000" b="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1.3280716582108607E-3"/>
              <c:y val="0.135309523809523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3518848"/>
        <c:crosses val="autoZero"/>
        <c:crossBetween val="between"/>
        <c:dispUnits>
          <c:builtInUnit val="thousands"/>
        </c:dispUnits>
      </c:valAx>
      <c:valAx>
        <c:axId val="15353113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b="0">
                    <a:latin typeface="David" panose="020E0502060401010101" pitchFamily="34" charset="-79"/>
                    <a:cs typeface="David" panose="020E0502060401010101" pitchFamily="34" charset="-79"/>
                  </a:rPr>
                  <a:t>נקודות</a:t>
                </a:r>
              </a:p>
            </c:rich>
          </c:tx>
          <c:layout>
            <c:manualLayout>
              <c:xMode val="edge"/>
              <c:yMode val="edge"/>
              <c:x val="0.90055102481101168"/>
              <c:y val="0.15921825396825398"/>
            </c:manualLayout>
          </c:layout>
          <c:overlay val="0"/>
        </c:title>
        <c:numFmt formatCode="#,##0" sourceLinked="1"/>
        <c:majorTickMark val="in"/>
        <c:minorTickMark val="none"/>
        <c:tickLblPos val="high"/>
        <c:txPr>
          <a:bodyPr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3533056"/>
        <c:crosses val="max"/>
        <c:crossBetween val="between"/>
      </c:valAx>
      <c:catAx>
        <c:axId val="1535330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53531136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b"/>
      <c:legendEntry>
        <c:idx val="1"/>
        <c:txPr>
          <a:bodyPr/>
          <a:lstStyle/>
          <a:p>
            <a:pPr rtl="1">
              <a:defRPr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</c:legendEntry>
      <c:layout>
        <c:manualLayout>
          <c:xMode val="edge"/>
          <c:yMode val="edge"/>
          <c:x val="3.5277777777777776E-2"/>
          <c:y val="0.7950571428571428"/>
          <c:w val="0.76516138888888885"/>
          <c:h val="0.1293476190476190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b="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איור ג'-4: משקל יתרת המניות בתיק ההשקעות הפיננסיות (אג"ח ומניות) בחו"ל לפי מגזרים,</a:t>
            </a:r>
          </a:p>
          <a:p>
            <a:pPr algn="ctr" rtl="1">
              <a:def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2002 עד </a:t>
            </a:r>
            <a:r>
              <a:rPr lang="en-US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2015 </a:t>
            </a:r>
            <a:endParaRPr lang="he-IL" sz="1100" b="1" i="0" u="none" strike="noStrike" kern="1200" baseline="0">
              <a:solidFill>
                <a:srgbClr val="000000"/>
              </a:solidFill>
              <a:effectLst/>
              <a:latin typeface="David" panose="020E0502060401010101" pitchFamily="34" charset="-79"/>
              <a:ea typeface="Arial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296622235945997"/>
          <c:y val="9.938062953048984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082575757575761E-2"/>
          <c:y val="0.19838888888888889"/>
          <c:w val="0.89836189593947813"/>
          <c:h val="0.51519960317460323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ג''-4'!$B$1</c:f>
              <c:strCache>
                <c:ptCount val="1"/>
                <c:pt idx="0">
                  <c:v>המגזר העסקי</c:v>
                </c:pt>
              </c:strCache>
            </c:strRef>
          </c:tx>
          <c:marker>
            <c:symbol val="none"/>
          </c:marker>
          <c:cat>
            <c:numRef>
              <c:f>'נתונים ג''-4'!$A$2:$A$15</c:f>
              <c:numCache>
                <c:formatCode>m/d/yyyy</c:formatCode>
                <c:ptCount val="14"/>
                <c:pt idx="0">
                  <c:v>37621</c:v>
                </c:pt>
                <c:pt idx="1">
                  <c:v>37986</c:v>
                </c:pt>
                <c:pt idx="2">
                  <c:v>38352</c:v>
                </c:pt>
                <c:pt idx="3">
                  <c:v>38717</c:v>
                </c:pt>
                <c:pt idx="4">
                  <c:v>39082</c:v>
                </c:pt>
                <c:pt idx="5">
                  <c:v>39447</c:v>
                </c:pt>
                <c:pt idx="6">
                  <c:v>39813</c:v>
                </c:pt>
                <c:pt idx="7">
                  <c:v>40178</c:v>
                </c:pt>
                <c:pt idx="8">
                  <c:v>40543</c:v>
                </c:pt>
                <c:pt idx="9">
                  <c:v>40908</c:v>
                </c:pt>
                <c:pt idx="10">
                  <c:v>41274</c:v>
                </c:pt>
                <c:pt idx="11">
                  <c:v>41639</c:v>
                </c:pt>
                <c:pt idx="12">
                  <c:v>42004</c:v>
                </c:pt>
                <c:pt idx="13">
                  <c:v>42369</c:v>
                </c:pt>
              </c:numCache>
            </c:numRef>
          </c:cat>
          <c:val>
            <c:numRef>
              <c:f>'נתונים ג''-4'!$B$2:$B$15</c:f>
              <c:numCache>
                <c:formatCode>#,##0</c:formatCode>
                <c:ptCount val="14"/>
                <c:pt idx="0">
                  <c:v>14.922617224965427</c:v>
                </c:pt>
                <c:pt idx="1">
                  <c:v>15.987923664263093</c:v>
                </c:pt>
                <c:pt idx="2">
                  <c:v>19.867033171674276</c:v>
                </c:pt>
                <c:pt idx="3">
                  <c:v>16.930937080974655</c:v>
                </c:pt>
                <c:pt idx="4">
                  <c:v>17.971617284306223</c:v>
                </c:pt>
                <c:pt idx="5">
                  <c:v>25.788659025839838</c:v>
                </c:pt>
                <c:pt idx="6">
                  <c:v>33.762071034733907</c:v>
                </c:pt>
                <c:pt idx="7">
                  <c:v>39.198608588445694</c:v>
                </c:pt>
                <c:pt idx="8">
                  <c:v>39.699339732636361</c:v>
                </c:pt>
                <c:pt idx="9">
                  <c:v>31.330348185297709</c:v>
                </c:pt>
                <c:pt idx="10">
                  <c:v>33.96081729117347</c:v>
                </c:pt>
                <c:pt idx="11">
                  <c:v>38.4676320016425</c:v>
                </c:pt>
                <c:pt idx="12">
                  <c:v>39.755728210719433</c:v>
                </c:pt>
                <c:pt idx="13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'נתונים ג''-4'!$C$1</c:f>
              <c:strCache>
                <c:ptCount val="1"/>
                <c:pt idx="0">
                  <c:v>המשקיעים המוסדיים</c:v>
                </c:pt>
              </c:strCache>
            </c:strRef>
          </c:tx>
          <c:marker>
            <c:symbol val="none"/>
          </c:marker>
          <c:cat>
            <c:numRef>
              <c:f>'נתונים ג''-4'!$A$2:$A$15</c:f>
              <c:numCache>
                <c:formatCode>m/d/yyyy</c:formatCode>
                <c:ptCount val="14"/>
                <c:pt idx="0">
                  <c:v>37621</c:v>
                </c:pt>
                <c:pt idx="1">
                  <c:v>37986</c:v>
                </c:pt>
                <c:pt idx="2">
                  <c:v>38352</c:v>
                </c:pt>
                <c:pt idx="3">
                  <c:v>38717</c:v>
                </c:pt>
                <c:pt idx="4">
                  <c:v>39082</c:v>
                </c:pt>
                <c:pt idx="5">
                  <c:v>39447</c:v>
                </c:pt>
                <c:pt idx="6">
                  <c:v>39813</c:v>
                </c:pt>
                <c:pt idx="7">
                  <c:v>40178</c:v>
                </c:pt>
                <c:pt idx="8">
                  <c:v>40543</c:v>
                </c:pt>
                <c:pt idx="9">
                  <c:v>40908</c:v>
                </c:pt>
                <c:pt idx="10">
                  <c:v>41274</c:v>
                </c:pt>
                <c:pt idx="11">
                  <c:v>41639</c:v>
                </c:pt>
                <c:pt idx="12">
                  <c:v>42004</c:v>
                </c:pt>
                <c:pt idx="13">
                  <c:v>42369</c:v>
                </c:pt>
              </c:numCache>
            </c:numRef>
          </c:cat>
          <c:val>
            <c:numRef>
              <c:f>'נתונים ג''-4'!$C$2:$C$15</c:f>
              <c:numCache>
                <c:formatCode>#,##0</c:formatCode>
                <c:ptCount val="14"/>
                <c:pt idx="0">
                  <c:v>77.025776069736693</c:v>
                </c:pt>
                <c:pt idx="1">
                  <c:v>73.227219393312353</c:v>
                </c:pt>
                <c:pt idx="2">
                  <c:v>77.754522219270228</c:v>
                </c:pt>
                <c:pt idx="3">
                  <c:v>63.930263623508168</c:v>
                </c:pt>
                <c:pt idx="4">
                  <c:v>71.398216035735047</c:v>
                </c:pt>
                <c:pt idx="5">
                  <c:v>65.141944507412703</c:v>
                </c:pt>
                <c:pt idx="6">
                  <c:v>72.989762011840654</c:v>
                </c:pt>
                <c:pt idx="7">
                  <c:v>79.747645886956846</c:v>
                </c:pt>
                <c:pt idx="8">
                  <c:v>80.936232024847669</c:v>
                </c:pt>
                <c:pt idx="9">
                  <c:v>73.383491436584961</c:v>
                </c:pt>
                <c:pt idx="10">
                  <c:v>74.929869805055887</c:v>
                </c:pt>
                <c:pt idx="11">
                  <c:v>76.594426426989841</c:v>
                </c:pt>
                <c:pt idx="12">
                  <c:v>73.057497773236122</c:v>
                </c:pt>
                <c:pt idx="13">
                  <c:v>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'נתונים ג''-4'!$D$1</c:f>
              <c:strCache>
                <c:ptCount val="1"/>
                <c:pt idx="0">
                  <c:v>משקי הבית</c:v>
                </c:pt>
              </c:strCache>
            </c:strRef>
          </c:tx>
          <c:marker>
            <c:symbol val="none"/>
          </c:marker>
          <c:cat>
            <c:numRef>
              <c:f>'נתונים ג''-4'!$A$2:$A$15</c:f>
              <c:numCache>
                <c:formatCode>m/d/yyyy</c:formatCode>
                <c:ptCount val="14"/>
                <c:pt idx="0">
                  <c:v>37621</c:v>
                </c:pt>
                <c:pt idx="1">
                  <c:v>37986</c:v>
                </c:pt>
                <c:pt idx="2">
                  <c:v>38352</c:v>
                </c:pt>
                <c:pt idx="3">
                  <c:v>38717</c:v>
                </c:pt>
                <c:pt idx="4">
                  <c:v>39082</c:v>
                </c:pt>
                <c:pt idx="5">
                  <c:v>39447</c:v>
                </c:pt>
                <c:pt idx="6">
                  <c:v>39813</c:v>
                </c:pt>
                <c:pt idx="7">
                  <c:v>40178</c:v>
                </c:pt>
                <c:pt idx="8">
                  <c:v>40543</c:v>
                </c:pt>
                <c:pt idx="9">
                  <c:v>40908</c:v>
                </c:pt>
                <c:pt idx="10">
                  <c:v>41274</c:v>
                </c:pt>
                <c:pt idx="11">
                  <c:v>41639</c:v>
                </c:pt>
                <c:pt idx="12">
                  <c:v>42004</c:v>
                </c:pt>
                <c:pt idx="13">
                  <c:v>42369</c:v>
                </c:pt>
              </c:numCache>
            </c:numRef>
          </c:cat>
          <c:val>
            <c:numRef>
              <c:f>'נתונים ג''-4'!$D$2:$D$15</c:f>
              <c:numCache>
                <c:formatCode>#,##0</c:formatCode>
                <c:ptCount val="14"/>
                <c:pt idx="0">
                  <c:v>23.993422765020263</c:v>
                </c:pt>
                <c:pt idx="1">
                  <c:v>30.448103151018891</c:v>
                </c:pt>
                <c:pt idx="2">
                  <c:v>32.746091838210639</c:v>
                </c:pt>
                <c:pt idx="3">
                  <c:v>47.190508012948257</c:v>
                </c:pt>
                <c:pt idx="4">
                  <c:v>56.276318131990941</c:v>
                </c:pt>
                <c:pt idx="5">
                  <c:v>57.47974954831929</c:v>
                </c:pt>
                <c:pt idx="6">
                  <c:v>41.951233321852136</c:v>
                </c:pt>
                <c:pt idx="7">
                  <c:v>52.2303784539479</c:v>
                </c:pt>
                <c:pt idx="8">
                  <c:v>55.762617674682822</c:v>
                </c:pt>
                <c:pt idx="9">
                  <c:v>53.495744187007773</c:v>
                </c:pt>
                <c:pt idx="10">
                  <c:v>55.38562980351788</c:v>
                </c:pt>
                <c:pt idx="11">
                  <c:v>62.088685009611986</c:v>
                </c:pt>
                <c:pt idx="12">
                  <c:v>59.596425389031538</c:v>
                </c:pt>
                <c:pt idx="13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79520"/>
        <c:axId val="153581056"/>
      </c:lineChart>
      <c:dateAx>
        <c:axId val="153579520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 vert="horz"/>
          <a:lstStyle/>
          <a:p>
            <a:pPr algn="ctr">
              <a:defRPr lang="he-IL" sz="1000" b="0" i="0" u="none" strike="noStrike" kern="1200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endParaRPr lang="he-IL"/>
          </a:p>
        </c:txPr>
        <c:crossAx val="153581056"/>
        <c:crosses val="autoZero"/>
        <c:auto val="1"/>
        <c:lblOffset val="100"/>
        <c:baseTimeUnit val="years"/>
        <c:majorUnit val="1"/>
      </c:dateAx>
      <c:valAx>
        <c:axId val="1535810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b="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  <a:endParaRPr lang="en-US" b="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1.6591666666666666E-3"/>
              <c:y val="0.12138531746031746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 algn="ctr">
              <a:defRPr lang="he-IL" sz="1000" b="0" i="0" u="none" strike="noStrike" kern="1200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endParaRPr lang="he-IL"/>
          </a:p>
        </c:txPr>
        <c:crossAx val="15357952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5.9972222222222225E-2"/>
          <c:y val="0.84837885809131819"/>
          <c:w val="0.78198055555555557"/>
          <c:h val="0.10145967053315297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lang="he-IL" sz="1000" b="0" i="0" u="none" strike="noStrike" kern="1200" baseline="0">
              <a:solidFill>
                <a:srgbClr val="000000"/>
              </a:solidFill>
              <a:latin typeface="David"/>
              <a:ea typeface="David"/>
              <a:cs typeface="David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איור ג'-5: משקל יתרת מכשירי ההון¹ ומכשירי החוב² מתוך יתרת נכסי המגזר העסקי ומשקי הבית בחו"ל, 2001 עד 2015</a:t>
            </a:r>
          </a:p>
        </c:rich>
      </c:tx>
      <c:layout>
        <c:manualLayout>
          <c:xMode val="edge"/>
          <c:yMode val="edge"/>
          <c:x val="0.10081416666666666"/>
          <c:y val="1.03761348897535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424020490766292E-2"/>
          <c:y val="0.22114123139187755"/>
          <c:w val="0.8704101236206242"/>
          <c:h val="0.412199603174603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ג''-5'!$B$1</c:f>
              <c:strCache>
                <c:ptCount val="1"/>
                <c:pt idx="0">
                  <c:v>משקל ההון בתיק</c:v>
                </c:pt>
              </c:strCache>
            </c:strRef>
          </c:tx>
          <c:invertIfNegative val="0"/>
          <c:cat>
            <c:numRef>
              <c:f>'נתונים ג''-5'!$A$2:$A$16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ג''-5'!$B$2:$B$16</c:f>
              <c:numCache>
                <c:formatCode>0.0</c:formatCode>
                <c:ptCount val="15"/>
                <c:pt idx="0">
                  <c:v>17.663017916791841</c:v>
                </c:pt>
                <c:pt idx="1">
                  <c:v>15.45187073421431</c:v>
                </c:pt>
                <c:pt idx="2">
                  <c:v>20.897937119035817</c:v>
                </c:pt>
                <c:pt idx="3">
                  <c:v>27.081625904660317</c:v>
                </c:pt>
                <c:pt idx="4">
                  <c:v>31.762490248640429</c:v>
                </c:pt>
                <c:pt idx="5">
                  <c:v>39.291191963509213</c:v>
                </c:pt>
                <c:pt idx="6">
                  <c:v>40.523457822449764</c:v>
                </c:pt>
                <c:pt idx="7">
                  <c:v>43.505171697987358</c:v>
                </c:pt>
                <c:pt idx="8">
                  <c:v>45.282551037102238</c:v>
                </c:pt>
                <c:pt idx="9">
                  <c:v>47.385286530217741</c:v>
                </c:pt>
                <c:pt idx="10">
                  <c:v>50.059272456187095</c:v>
                </c:pt>
                <c:pt idx="11">
                  <c:v>53.832957353211278</c:v>
                </c:pt>
                <c:pt idx="12">
                  <c:v>57.39529664059787</c:v>
                </c:pt>
                <c:pt idx="13">
                  <c:v>59.354012854960402</c:v>
                </c:pt>
                <c:pt idx="14">
                  <c:v>58.857253724260197</c:v>
                </c:pt>
              </c:numCache>
            </c:numRef>
          </c:val>
        </c:ser>
        <c:ser>
          <c:idx val="1"/>
          <c:order val="1"/>
          <c:tx>
            <c:strRef>
              <c:f>'נתונים ג''-5'!$C$1</c:f>
              <c:strCache>
                <c:ptCount val="1"/>
                <c:pt idx="0">
                  <c:v>משקל החוב בתיק</c:v>
                </c:pt>
              </c:strCache>
            </c:strRef>
          </c:tx>
          <c:invertIfNegative val="0"/>
          <c:cat>
            <c:numRef>
              <c:f>'נתונים ג''-5'!$A$2:$A$16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ג''-5'!$C$2:$C$16</c:f>
              <c:numCache>
                <c:formatCode>0.0</c:formatCode>
                <c:ptCount val="15"/>
                <c:pt idx="0">
                  <c:v>82.336982083208156</c:v>
                </c:pt>
                <c:pt idx="1">
                  <c:v>84.548129265785704</c:v>
                </c:pt>
                <c:pt idx="2">
                  <c:v>79.102062880964183</c:v>
                </c:pt>
                <c:pt idx="3">
                  <c:v>72.918374095339686</c:v>
                </c:pt>
                <c:pt idx="4">
                  <c:v>68.237509751359568</c:v>
                </c:pt>
                <c:pt idx="5">
                  <c:v>60.708808036490815</c:v>
                </c:pt>
                <c:pt idx="6">
                  <c:v>59.476542177550243</c:v>
                </c:pt>
                <c:pt idx="7">
                  <c:v>56.494828302012635</c:v>
                </c:pt>
                <c:pt idx="8">
                  <c:v>54.717448962897777</c:v>
                </c:pt>
                <c:pt idx="9">
                  <c:v>52.614713469782238</c:v>
                </c:pt>
                <c:pt idx="10">
                  <c:v>49.940727543812905</c:v>
                </c:pt>
                <c:pt idx="11">
                  <c:v>46.167042646788722</c:v>
                </c:pt>
                <c:pt idx="12">
                  <c:v>42.604703359402137</c:v>
                </c:pt>
                <c:pt idx="13">
                  <c:v>40.645987145039612</c:v>
                </c:pt>
                <c:pt idx="14">
                  <c:v>41.142746275739803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862144"/>
        <c:axId val="153863680"/>
      </c:barChart>
      <c:dateAx>
        <c:axId val="153862144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 algn="ctr">
              <a:defRPr lang="he-IL" sz="1000" b="0" i="0" u="none" strike="noStrike" kern="1200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endParaRPr lang="he-IL"/>
          </a:p>
        </c:txPr>
        <c:crossAx val="153863680"/>
        <c:crosses val="autoZero"/>
        <c:auto val="1"/>
        <c:lblOffset val="100"/>
        <c:baseTimeUnit val="years"/>
        <c:majorUnit val="1"/>
      </c:dateAx>
      <c:valAx>
        <c:axId val="15386368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b="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8.6933553602034863E-5"/>
              <c:y val="0.13120634729819078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 algn="ctr">
              <a:defRPr lang="he-IL" sz="1000" b="0" i="0" u="none" strike="noStrike" kern="1200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endParaRPr lang="he-IL"/>
          </a:p>
        </c:txPr>
        <c:crossAx val="15386214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4.6937175370529972E-2"/>
          <c:y val="0.79295515873015865"/>
          <c:w val="0.32058761527375318"/>
          <c:h val="0.171767063492063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lang="he-IL" sz="1100" b="1" i="0" u="none" strike="noStrike" kern="1200" baseline="0">
                <a:solidFill>
                  <a:srgbClr val="000000"/>
                </a:solidFill>
                <a:effectLst/>
                <a:latin typeface="David"/>
                <a:ea typeface="David"/>
                <a:cs typeface="David"/>
              </a:defRPr>
            </a:pPr>
            <a:r>
              <a:rPr lang="he-IL" sz="1100" b="1" i="0" u="none" strike="noStrike" kern="1200" baseline="0">
                <a:solidFill>
                  <a:srgbClr val="000000"/>
                </a:solidFill>
                <a:effectLst/>
                <a:latin typeface="David"/>
                <a:ea typeface="David"/>
                <a:cs typeface="David"/>
              </a:rPr>
              <a:t>איור ג'-6: זרם ההשקעות הישירות של תושבי ישראל בחו"ל , 2001 עד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18638888888889E-2"/>
          <c:y val="0.22112420634920635"/>
          <c:w val="0.90100749999999996"/>
          <c:h val="0.496603571428571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ג''-6'!$B$1</c:f>
              <c:strCache>
                <c:ptCount val="1"/>
                <c:pt idx="0">
                  <c:v>הון מניות</c:v>
                </c:pt>
              </c:strCache>
            </c:strRef>
          </c:tx>
          <c:invertIfNegative val="0"/>
          <c:cat>
            <c:numRef>
              <c:f>'נתונים ג''-6'!$A$2:$A$16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ג''-6'!$B$2:$B$16</c:f>
              <c:numCache>
                <c:formatCode>#,##0</c:formatCode>
                <c:ptCount val="15"/>
                <c:pt idx="0">
                  <c:v>9.5500000000000007</c:v>
                </c:pt>
                <c:pt idx="1">
                  <c:v>71.98</c:v>
                </c:pt>
                <c:pt idx="2">
                  <c:v>1147.547</c:v>
                </c:pt>
                <c:pt idx="3">
                  <c:v>4156.741</c:v>
                </c:pt>
                <c:pt idx="4">
                  <c:v>2745.8339999999998</c:v>
                </c:pt>
                <c:pt idx="5">
                  <c:v>12717.244999999999</c:v>
                </c:pt>
                <c:pt idx="6">
                  <c:v>6756.1270000000004</c:v>
                </c:pt>
                <c:pt idx="7">
                  <c:v>6536.3340000000007</c:v>
                </c:pt>
                <c:pt idx="8">
                  <c:v>965.44600000000003</c:v>
                </c:pt>
                <c:pt idx="9">
                  <c:v>4925.2869999999994</c:v>
                </c:pt>
                <c:pt idx="10">
                  <c:v>8621.5349999999999</c:v>
                </c:pt>
                <c:pt idx="11">
                  <c:v>4204.6989999999996</c:v>
                </c:pt>
                <c:pt idx="12">
                  <c:v>6737.3799999999992</c:v>
                </c:pt>
                <c:pt idx="13">
                  <c:v>4532.5079999999998</c:v>
                </c:pt>
                <c:pt idx="14">
                  <c:v>5361</c:v>
                </c:pt>
              </c:numCache>
            </c:numRef>
          </c:val>
        </c:ser>
        <c:ser>
          <c:idx val="1"/>
          <c:order val="1"/>
          <c:tx>
            <c:strRef>
              <c:f>'נתונים ג''-6'!$C$1</c:f>
              <c:strCache>
                <c:ptCount val="1"/>
                <c:pt idx="0">
                  <c:v>הלוואות בעלים</c:v>
                </c:pt>
              </c:strCache>
            </c:strRef>
          </c:tx>
          <c:invertIfNegative val="0"/>
          <c:cat>
            <c:numRef>
              <c:f>'נתונים ג''-6'!$A$2:$A$16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ג''-6'!$C$2:$C$16</c:f>
              <c:numCache>
                <c:formatCode>#,##0</c:formatCode>
                <c:ptCount val="15"/>
                <c:pt idx="0">
                  <c:v>678</c:v>
                </c:pt>
                <c:pt idx="1">
                  <c:v>909</c:v>
                </c:pt>
                <c:pt idx="2">
                  <c:v>962</c:v>
                </c:pt>
                <c:pt idx="3">
                  <c:v>384</c:v>
                </c:pt>
                <c:pt idx="4">
                  <c:v>200</c:v>
                </c:pt>
                <c:pt idx="5">
                  <c:v>2721</c:v>
                </c:pt>
                <c:pt idx="6">
                  <c:v>1848.518</c:v>
                </c:pt>
                <c:pt idx="7">
                  <c:v>673.65499999999997</c:v>
                </c:pt>
                <c:pt idx="8">
                  <c:v>785.90899999999999</c:v>
                </c:pt>
                <c:pt idx="9">
                  <c:v>3730.8090000000002</c:v>
                </c:pt>
                <c:pt idx="10">
                  <c:v>544.21100000000001</c:v>
                </c:pt>
                <c:pt idx="11">
                  <c:v>-948.12599999999998</c:v>
                </c:pt>
                <c:pt idx="12">
                  <c:v>-1235.326</c:v>
                </c:pt>
                <c:pt idx="13">
                  <c:v>-865.51</c:v>
                </c:pt>
                <c:pt idx="14">
                  <c:v>4366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54240896"/>
        <c:axId val="154242432"/>
      </c:barChart>
      <c:dateAx>
        <c:axId val="15424089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2700000"/>
          <a:lstStyle/>
          <a:p>
            <a:pPr algn="ctr">
              <a:defRPr lang="he-IL" sz="1000" b="0" i="0" u="none" strike="noStrike" kern="1200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endParaRPr lang="he-IL"/>
          </a:p>
        </c:txPr>
        <c:crossAx val="154242432"/>
        <c:crosses val="autoZero"/>
        <c:auto val="1"/>
        <c:lblOffset val="100"/>
        <c:baseTimeUnit val="years"/>
        <c:majorUnit val="1"/>
      </c:dateAx>
      <c:valAx>
        <c:axId val="1542424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r">
                  <a:defRPr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 דולרים</a:t>
                </a:r>
                <a:endParaRPr lang="en-US" b="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2.279722222222222E-3"/>
              <c:y val="9.2077380952380952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4240896"/>
        <c:crosses val="autoZero"/>
        <c:crossBetween val="between"/>
        <c:dispUnits>
          <c:builtInUnit val="thousands"/>
        </c:dispUnits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8.4856666666666664E-2"/>
          <c:y val="0.8609849206349206"/>
          <c:w val="0.47948388888888882"/>
          <c:h val="9.1132142857142856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100"/>
            </a:pPr>
            <a:r>
              <a:rPr lang="he-IL" sz="1100"/>
              <a:t>איור ג'-7: זרמי ההפקדות (+) של הבנקים הישראליים בחו"ל, 2001 עד 2015 </a:t>
            </a:r>
          </a:p>
        </c:rich>
      </c:tx>
      <c:layout>
        <c:manualLayout>
          <c:xMode val="edge"/>
          <c:yMode val="edge"/>
          <c:x val="0.12646111111111111"/>
          <c:y val="3.0238095238095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259722222222227E-2"/>
          <c:y val="0.21476984126984128"/>
          <c:w val="0.88303053856465374"/>
          <c:h val="0.552677777777777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ג''-7'!$B$1</c:f>
              <c:strCache>
                <c:ptCount val="1"/>
                <c:pt idx="0">
                  <c:v>פיקדונות בנקים ישראליים בחו"ל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'נתונים ג''-7'!$A$2:$A$16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ג''-7'!$B$2:$B$16</c:f>
              <c:numCache>
                <c:formatCode>#,##0</c:formatCode>
                <c:ptCount val="15"/>
                <c:pt idx="0">
                  <c:v>-873.91899999999998</c:v>
                </c:pt>
                <c:pt idx="1">
                  <c:v>177.26599999999999</c:v>
                </c:pt>
                <c:pt idx="2">
                  <c:v>1762.078</c:v>
                </c:pt>
                <c:pt idx="3">
                  <c:v>4267.3609999999999</c:v>
                </c:pt>
                <c:pt idx="4">
                  <c:v>4031.8490000000002</c:v>
                </c:pt>
                <c:pt idx="5">
                  <c:v>6260.9970000000003</c:v>
                </c:pt>
                <c:pt idx="6">
                  <c:v>-933.65499999999997</c:v>
                </c:pt>
                <c:pt idx="7">
                  <c:v>-9199.1479999999992</c:v>
                </c:pt>
                <c:pt idx="8">
                  <c:v>-3825.337</c:v>
                </c:pt>
                <c:pt idx="9">
                  <c:v>-1769.6379999999999</c:v>
                </c:pt>
                <c:pt idx="10">
                  <c:v>2176.21</c:v>
                </c:pt>
                <c:pt idx="11">
                  <c:v>-268.85899999999998</c:v>
                </c:pt>
                <c:pt idx="12">
                  <c:v>875.42</c:v>
                </c:pt>
                <c:pt idx="13">
                  <c:v>3231.3209999999999</c:v>
                </c:pt>
                <c:pt idx="14">
                  <c:v>-5205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54019328"/>
        <c:axId val="154020864"/>
      </c:barChart>
      <c:dateAx>
        <c:axId val="154019328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2700000"/>
          <a:lstStyle/>
          <a:p>
            <a:pPr algn="ctr">
              <a:defRPr sz="1000" b="0"/>
            </a:pPr>
            <a:endParaRPr lang="he-IL"/>
          </a:p>
        </c:txPr>
        <c:crossAx val="154020864"/>
        <c:crosses val="autoZero"/>
        <c:auto val="1"/>
        <c:lblOffset val="100"/>
        <c:baseTimeUnit val="years"/>
        <c:majorUnit val="1"/>
      </c:dateAx>
      <c:valAx>
        <c:axId val="1540208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rtl="1">
                  <a:defRPr sz="1000" b="0"/>
                </a:pPr>
                <a:r>
                  <a:rPr lang="he-IL" sz="1000" b="0"/>
                  <a:t>מיליארדי דולרים</a:t>
                </a:r>
              </a:p>
            </c:rich>
          </c:tx>
          <c:layout>
            <c:manualLayout>
              <c:xMode val="edge"/>
              <c:yMode val="edge"/>
              <c:x val="3.1558333333333334E-3"/>
              <c:y val="7.7382539682539678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000" b="0"/>
            </a:pPr>
            <a:endParaRPr lang="he-IL"/>
          </a:p>
        </c:txPr>
        <c:crossAx val="154019328"/>
        <c:crosses val="autoZero"/>
        <c:crossBetween val="between"/>
        <c:dispUnits>
          <c:builtInUnit val="thousands"/>
        </c:dispUnits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 algn="ctr">
        <a:defRPr lang="he-IL" sz="900" b="1" i="0" u="none" strike="noStrike" kern="1200" baseline="0">
          <a:solidFill>
            <a:srgbClr val="000000"/>
          </a:solidFill>
          <a:latin typeface="David"/>
          <a:ea typeface="David"/>
          <a:cs typeface="David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איור ג'-8: יתרת הנכסים של המשק בחו"ל,</a:t>
            </a:r>
            <a:endParaRPr lang="en-US" sz="1100" b="1" i="0" u="none" strike="noStrike" kern="1200" baseline="0">
              <a:solidFill>
                <a:srgbClr val="000000"/>
              </a:solidFill>
              <a:effectLst/>
              <a:latin typeface="David" panose="020E0502060401010101" pitchFamily="34" charset="-79"/>
              <a:ea typeface="Arial"/>
              <a:cs typeface="David" panose="020E0502060401010101" pitchFamily="34" charset="-79"/>
            </a:endParaRPr>
          </a:p>
          <a:p>
            <a:pPr algn="ctr" rtl="1">
              <a:def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2001 עד 2015</a:t>
            </a:r>
          </a:p>
        </c:rich>
      </c:tx>
      <c:overlay val="1"/>
    </c:title>
    <c:autoTitleDeleted val="0"/>
    <c:view3D>
      <c:rotX val="15"/>
      <c:rotY val="340"/>
      <c:depthPercent val="100"/>
      <c:rAngAx val="1"/>
    </c:view3D>
    <c:floor>
      <c:thickness val="0"/>
    </c:floor>
    <c:sideWall>
      <c:thickness val="0"/>
      <c:spPr>
        <a:ln>
          <a:solidFill>
            <a:schemeClr val="tx1"/>
          </a:solidFill>
        </a:ln>
      </c:spPr>
    </c:sideWall>
    <c:backWall>
      <c:thickness val="0"/>
      <c:spPr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7.8175555555555554E-2"/>
          <c:y val="0.21239007936507937"/>
          <c:w val="0.90534555555555551"/>
          <c:h val="0.4335615079365079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'נתונים ג''-8'!$B$1</c:f>
              <c:strCache>
                <c:ptCount val="1"/>
                <c:pt idx="0">
                  <c:v>השקעות ישירות</c:v>
                </c:pt>
              </c:strCache>
            </c:strRef>
          </c:tx>
          <c:invertIfNegative val="0"/>
          <c:cat>
            <c:numRef>
              <c:f>'נתונים ג''-8'!$A$2:$A$16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ג''-8'!$B$2:$B$16</c:f>
              <c:numCache>
                <c:formatCode>#,##0</c:formatCode>
                <c:ptCount val="15"/>
                <c:pt idx="0">
                  <c:v>9248.973</c:v>
                </c:pt>
                <c:pt idx="1">
                  <c:v>10318.644</c:v>
                </c:pt>
                <c:pt idx="2">
                  <c:v>13120.12</c:v>
                </c:pt>
                <c:pt idx="3">
                  <c:v>18524.219000000001</c:v>
                </c:pt>
                <c:pt idx="4">
                  <c:v>23113.859</c:v>
                </c:pt>
                <c:pt idx="5">
                  <c:v>39328.682000000001</c:v>
                </c:pt>
                <c:pt idx="6">
                  <c:v>49840.498</c:v>
                </c:pt>
                <c:pt idx="7">
                  <c:v>54417.023000000001</c:v>
                </c:pt>
                <c:pt idx="8">
                  <c:v>57438.2</c:v>
                </c:pt>
                <c:pt idx="9">
                  <c:v>68972.353000000003</c:v>
                </c:pt>
                <c:pt idx="10">
                  <c:v>70782.679999999993</c:v>
                </c:pt>
                <c:pt idx="11">
                  <c:v>71171.652000000002</c:v>
                </c:pt>
                <c:pt idx="12">
                  <c:v>76726.084000000003</c:v>
                </c:pt>
                <c:pt idx="13">
                  <c:v>79685.524000000005</c:v>
                </c:pt>
                <c:pt idx="14">
                  <c:v>89348</c:v>
                </c:pt>
              </c:numCache>
            </c:numRef>
          </c:val>
        </c:ser>
        <c:ser>
          <c:idx val="1"/>
          <c:order val="1"/>
          <c:tx>
            <c:strRef>
              <c:f>'נתונים ג''-8'!$C$1</c:f>
              <c:strCache>
                <c:ptCount val="1"/>
                <c:pt idx="0">
                  <c:v>השקעות פיננסיות בני"ע סחירים</c:v>
                </c:pt>
              </c:strCache>
            </c:strRef>
          </c:tx>
          <c:invertIfNegative val="0"/>
          <c:cat>
            <c:numRef>
              <c:f>'נתונים ג''-8'!$A$2:$A$16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ג''-8'!$C$2:$C$16</c:f>
              <c:numCache>
                <c:formatCode>#,##0</c:formatCode>
                <c:ptCount val="15"/>
                <c:pt idx="0">
                  <c:v>8059.4849999999997</c:v>
                </c:pt>
                <c:pt idx="1">
                  <c:v>10839.611999999999</c:v>
                </c:pt>
                <c:pt idx="2">
                  <c:v>14980.026</c:v>
                </c:pt>
                <c:pt idx="3">
                  <c:v>18576.183000000001</c:v>
                </c:pt>
                <c:pt idx="4">
                  <c:v>25289.331999999999</c:v>
                </c:pt>
                <c:pt idx="5">
                  <c:v>35373.466</c:v>
                </c:pt>
                <c:pt idx="6">
                  <c:v>42121.966999999997</c:v>
                </c:pt>
                <c:pt idx="7">
                  <c:v>33395.241999999998</c:v>
                </c:pt>
                <c:pt idx="8">
                  <c:v>49426.099000000002</c:v>
                </c:pt>
                <c:pt idx="9">
                  <c:v>62209.485999999997</c:v>
                </c:pt>
                <c:pt idx="10">
                  <c:v>62365.267</c:v>
                </c:pt>
                <c:pt idx="11">
                  <c:v>76191.039000000004</c:v>
                </c:pt>
                <c:pt idx="12">
                  <c:v>95527.838000000003</c:v>
                </c:pt>
                <c:pt idx="13">
                  <c:v>106178.258</c:v>
                </c:pt>
                <c:pt idx="14">
                  <c:v>114190</c:v>
                </c:pt>
              </c:numCache>
            </c:numRef>
          </c:val>
        </c:ser>
        <c:ser>
          <c:idx val="2"/>
          <c:order val="2"/>
          <c:tx>
            <c:strRef>
              <c:f>'נתונים ג''-8'!$D$1</c:f>
              <c:strCache>
                <c:ptCount val="1"/>
                <c:pt idx="0">
                  <c:v>השקעות אחרות</c:v>
                </c:pt>
              </c:strCache>
            </c:strRef>
          </c:tx>
          <c:invertIfNegative val="0"/>
          <c:cat>
            <c:numRef>
              <c:f>'נתונים ג''-8'!$A$2:$A$16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ג''-8'!$D$2:$D$16</c:f>
              <c:numCache>
                <c:formatCode>#,##0</c:formatCode>
                <c:ptCount val="15"/>
                <c:pt idx="0">
                  <c:v>34009.974999999999</c:v>
                </c:pt>
                <c:pt idx="1">
                  <c:v>36033.108999999997</c:v>
                </c:pt>
                <c:pt idx="2">
                  <c:v>38687.322999999997</c:v>
                </c:pt>
                <c:pt idx="3">
                  <c:v>46347.275000000001</c:v>
                </c:pt>
                <c:pt idx="4">
                  <c:v>50745.834000000003</c:v>
                </c:pt>
                <c:pt idx="5">
                  <c:v>66126.672000000006</c:v>
                </c:pt>
                <c:pt idx="6">
                  <c:v>77144.263000000006</c:v>
                </c:pt>
                <c:pt idx="7">
                  <c:v>64368.406999999999</c:v>
                </c:pt>
                <c:pt idx="8">
                  <c:v>59710.868999999999</c:v>
                </c:pt>
                <c:pt idx="9">
                  <c:v>58553.237999999998</c:v>
                </c:pt>
                <c:pt idx="10">
                  <c:v>57533.887999999999</c:v>
                </c:pt>
                <c:pt idx="11">
                  <c:v>53576.284</c:v>
                </c:pt>
                <c:pt idx="12">
                  <c:v>58941.519</c:v>
                </c:pt>
                <c:pt idx="13">
                  <c:v>63676.845999999998</c:v>
                </c:pt>
                <c:pt idx="14">
                  <c:v>59685</c:v>
                </c:pt>
              </c:numCache>
            </c:numRef>
          </c:val>
        </c:ser>
        <c:ser>
          <c:idx val="3"/>
          <c:order val="3"/>
          <c:tx>
            <c:strRef>
              <c:f>'נתונים ג''-8'!$E$1</c:f>
              <c:strCache>
                <c:ptCount val="1"/>
                <c:pt idx="0">
                  <c:v>נכסי רזרבה</c:v>
                </c:pt>
              </c:strCache>
            </c:strRef>
          </c:tx>
          <c:invertIfNegative val="0"/>
          <c:cat>
            <c:numRef>
              <c:f>'נתונים ג''-8'!$A$2:$A$16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ג''-8'!$E$2:$E$16</c:f>
              <c:numCache>
                <c:formatCode>#,##0</c:formatCode>
                <c:ptCount val="15"/>
                <c:pt idx="0">
                  <c:v>23379.041000000001</c:v>
                </c:pt>
                <c:pt idx="1">
                  <c:v>24082.621999999999</c:v>
                </c:pt>
                <c:pt idx="2">
                  <c:v>26314.303</c:v>
                </c:pt>
                <c:pt idx="3">
                  <c:v>27094.577000000001</c:v>
                </c:pt>
                <c:pt idx="4">
                  <c:v>28060.538</c:v>
                </c:pt>
                <c:pt idx="5">
                  <c:v>29178.249</c:v>
                </c:pt>
                <c:pt idx="6">
                  <c:v>28555.932000000001</c:v>
                </c:pt>
                <c:pt idx="7">
                  <c:v>42513.023999999998</c:v>
                </c:pt>
                <c:pt idx="8">
                  <c:v>60612.455000000002</c:v>
                </c:pt>
                <c:pt idx="9">
                  <c:v>70913.258000000002</c:v>
                </c:pt>
                <c:pt idx="10">
                  <c:v>74875.187000000005</c:v>
                </c:pt>
                <c:pt idx="11">
                  <c:v>75905.558999999994</c:v>
                </c:pt>
                <c:pt idx="12">
                  <c:v>81789.758000000002</c:v>
                </c:pt>
                <c:pt idx="13">
                  <c:v>86101.168000000005</c:v>
                </c:pt>
                <c:pt idx="14">
                  <c:v>90575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119552"/>
        <c:axId val="154125440"/>
        <c:axId val="0"/>
      </c:bar3DChart>
      <c:dateAx>
        <c:axId val="154119552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154125440"/>
        <c:crosses val="autoZero"/>
        <c:auto val="1"/>
        <c:lblOffset val="100"/>
        <c:baseTimeUnit val="years"/>
        <c:majorUnit val="1"/>
      </c:dateAx>
      <c:valAx>
        <c:axId val="154125440"/>
        <c:scaling>
          <c:orientation val="minMax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David" panose="020E0502060401010101" pitchFamily="34" charset="-79"/>
                    <a:ea typeface="Arial"/>
                    <a:cs typeface="David" panose="020E0502060401010101" pitchFamily="34" charset="-79"/>
                  </a:defRPr>
                </a:pPr>
                <a:r>
                  <a:rPr lang="he-IL" sz="1000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 דולרים</a:t>
                </a:r>
              </a:p>
            </c:rich>
          </c:tx>
          <c:layout>
            <c:manualLayout>
              <c:xMode val="edge"/>
              <c:yMode val="edge"/>
              <c:x val="1.3191666666666666E-3"/>
              <c:y val="7.2009920634920635E-2"/>
            </c:manualLayout>
          </c:layout>
          <c:overlay val="0"/>
        </c:title>
        <c:numFmt formatCode="#,##0" sourceLinked="1"/>
        <c:majorTickMark val="in"/>
        <c:minorTickMark val="none"/>
        <c:tickLblPos val="low"/>
        <c:txPr>
          <a:bodyPr rot="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154119552"/>
        <c:crosses val="max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1.7638888888888888E-2"/>
          <c:y val="0.77648055555555551"/>
          <c:w val="0.46145638888888896"/>
          <c:h val="0.20336071428571426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איור ג'-9: זרם ההשקעות הפיננסיות של תושבי חוץ במשק,</a:t>
            </a:r>
            <a:r>
              <a:rPr lang="en-US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  </a:t>
            </a:r>
            <a:r>
              <a:rPr lang="he-IL" sz="1100" b="1" i="0" u="none" strike="noStrike" kern="1200" baseline="0">
                <a:solidFill>
                  <a:srgbClr val="000000"/>
                </a:solidFill>
                <a:effectLst/>
                <a:latin typeface="David" panose="020E0502060401010101" pitchFamily="34" charset="-79"/>
                <a:ea typeface="Arial"/>
                <a:cs typeface="David" panose="020E0502060401010101" pitchFamily="34" charset="-79"/>
              </a:rPr>
              <a:t>2001 עד 2015</a:t>
            </a:r>
          </a:p>
        </c:rich>
      </c:tx>
      <c:layout>
        <c:manualLayout>
          <c:xMode val="edge"/>
          <c:yMode val="edge"/>
          <c:x val="0.11324027777777776"/>
          <c:y val="1.9138888888888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991111111111104E-2"/>
          <c:y val="0.21709087301587301"/>
          <c:w val="0.88037777777777781"/>
          <c:h val="0.493564285714285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ג''-9'!$B$1</c:f>
              <c:strCache>
                <c:ptCount val="1"/>
                <c:pt idx="0">
                  <c:v>הון מניות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'נתונים ג''-9'!$A$2:$A$16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ג''-9'!$B$2:$B$16</c:f>
              <c:numCache>
                <c:formatCode>#,##0</c:formatCode>
                <c:ptCount val="15"/>
                <c:pt idx="0">
                  <c:v>-611</c:v>
                </c:pt>
                <c:pt idx="1">
                  <c:v>1328</c:v>
                </c:pt>
                <c:pt idx="2">
                  <c:v>-108</c:v>
                </c:pt>
                <c:pt idx="3">
                  <c:v>3940</c:v>
                </c:pt>
                <c:pt idx="4">
                  <c:v>2255</c:v>
                </c:pt>
                <c:pt idx="5">
                  <c:v>3970</c:v>
                </c:pt>
                <c:pt idx="6">
                  <c:v>3620</c:v>
                </c:pt>
                <c:pt idx="7">
                  <c:v>2153</c:v>
                </c:pt>
                <c:pt idx="8">
                  <c:v>2122</c:v>
                </c:pt>
                <c:pt idx="9">
                  <c:v>-622</c:v>
                </c:pt>
                <c:pt idx="10">
                  <c:v>-733</c:v>
                </c:pt>
                <c:pt idx="11">
                  <c:v>290</c:v>
                </c:pt>
                <c:pt idx="12">
                  <c:v>2712</c:v>
                </c:pt>
                <c:pt idx="13">
                  <c:v>3600</c:v>
                </c:pt>
                <c:pt idx="14">
                  <c:v>4618</c:v>
                </c:pt>
              </c:numCache>
            </c:numRef>
          </c:val>
        </c:ser>
        <c:ser>
          <c:idx val="1"/>
          <c:order val="1"/>
          <c:tx>
            <c:strRef>
              <c:f>'נתונים ג''-9'!$C$1</c:f>
              <c:strCache>
                <c:ptCount val="1"/>
                <c:pt idx="0">
                  <c:v>אג"ח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'נתונים ג''-9'!$A$2:$A$16</c:f>
              <c:numCache>
                <c:formatCode>m/d/yyyy</c:formatCode>
                <c:ptCount val="15"/>
                <c:pt idx="0">
                  <c:v>37256</c:v>
                </c:pt>
                <c:pt idx="1">
                  <c:v>37621</c:v>
                </c:pt>
                <c:pt idx="2">
                  <c:v>37986</c:v>
                </c:pt>
                <c:pt idx="3">
                  <c:v>38352</c:v>
                </c:pt>
                <c:pt idx="4">
                  <c:v>38717</c:v>
                </c:pt>
                <c:pt idx="5">
                  <c:v>39082</c:v>
                </c:pt>
                <c:pt idx="6">
                  <c:v>39447</c:v>
                </c:pt>
                <c:pt idx="7">
                  <c:v>39813</c:v>
                </c:pt>
                <c:pt idx="8">
                  <c:v>40178</c:v>
                </c:pt>
                <c:pt idx="9">
                  <c:v>40543</c:v>
                </c:pt>
                <c:pt idx="10">
                  <c:v>40908</c:v>
                </c:pt>
                <c:pt idx="11">
                  <c:v>41274</c:v>
                </c:pt>
                <c:pt idx="12">
                  <c:v>41639</c:v>
                </c:pt>
                <c:pt idx="13">
                  <c:v>42004</c:v>
                </c:pt>
                <c:pt idx="14">
                  <c:v>42369</c:v>
                </c:pt>
              </c:numCache>
            </c:numRef>
          </c:cat>
          <c:val>
            <c:numRef>
              <c:f>'נתונים ג''-9'!$C$2:$C$16</c:f>
              <c:numCache>
                <c:formatCode>#,##0</c:formatCode>
                <c:ptCount val="15"/>
                <c:pt idx="0">
                  <c:v>-489.09</c:v>
                </c:pt>
                <c:pt idx="1">
                  <c:v>275.55600000000004</c:v>
                </c:pt>
                <c:pt idx="2">
                  <c:v>1419.9040000000002</c:v>
                </c:pt>
                <c:pt idx="3">
                  <c:v>3119.6939999999995</c:v>
                </c:pt>
                <c:pt idx="4">
                  <c:v>505.35899999999992</c:v>
                </c:pt>
                <c:pt idx="5">
                  <c:v>5109.71</c:v>
                </c:pt>
                <c:pt idx="6">
                  <c:v>-1989.1569999999999</c:v>
                </c:pt>
                <c:pt idx="7">
                  <c:v>-1157.2860000000001</c:v>
                </c:pt>
                <c:pt idx="8">
                  <c:v>267.49300000000005</c:v>
                </c:pt>
                <c:pt idx="9">
                  <c:v>9607.0169999999998</c:v>
                </c:pt>
                <c:pt idx="10">
                  <c:v>-4631.0589999999993</c:v>
                </c:pt>
                <c:pt idx="11">
                  <c:v>-3613.2110000000002</c:v>
                </c:pt>
                <c:pt idx="12">
                  <c:v>-941.57800000000009</c:v>
                </c:pt>
                <c:pt idx="13">
                  <c:v>5955.29</c:v>
                </c:pt>
                <c:pt idx="14">
                  <c:v>-1380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54594304"/>
        <c:axId val="154419968"/>
      </c:barChart>
      <c:dateAx>
        <c:axId val="154594304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txPr>
          <a:bodyPr rot="-2700000"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4419968"/>
        <c:crosses val="autoZero"/>
        <c:auto val="1"/>
        <c:lblOffset val="100"/>
        <c:baseTimeUnit val="years"/>
        <c:majorUnit val="1"/>
      </c:dateAx>
      <c:valAx>
        <c:axId val="1544199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 דולרים</a:t>
                </a:r>
                <a:endParaRPr lang="en-US" b="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3.0966666666666668E-3"/>
              <c:y val="9.5586904761904762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4594304"/>
        <c:crosses val="autoZero"/>
        <c:crossBetween val="between"/>
        <c:dispUnits>
          <c:builtInUnit val="thousands"/>
        </c:dispUnits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531666666666649E-2"/>
          <c:y val="0.85600476190476193"/>
          <c:w val="0.34608477774795332"/>
          <c:h val="9.0696031746031761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="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87312</xdr:colOff>
      <xdr:row>1</xdr:row>
      <xdr:rowOff>7936</xdr:rowOff>
    </xdr:from>
    <xdr:to>
      <xdr:col>6</xdr:col>
      <xdr:colOff>29712</xdr:colOff>
      <xdr:row>16</xdr:row>
      <xdr:rowOff>99061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0.39418</cdr:x>
      <cdr:y>0.79375</cdr:y>
    </cdr:from>
    <cdr:to>
      <cdr:x>0.99207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19225" y="2000251"/>
          <a:ext cx="2152674" cy="51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1"/>
        <a:lstStyle xmlns:a="http://schemas.openxmlformats.org/drawingml/2006/main"/>
        <a:p xmlns:a="http://schemas.openxmlformats.org/drawingml/2006/main">
          <a:pPr lvl="0" algn="r" rtl="1"/>
          <a:r>
            <a:rPr lang="he-IL" sz="900" b="0"/>
            <a:t>¹ </a:t>
          </a:r>
          <a:r>
            <a:rPr lang="he-IL" sz="900" b="0">
              <a:latin typeface="David" panose="020E0502060401010101" pitchFamily="34" charset="-79"/>
              <a:cs typeface="David" panose="020E0502060401010101" pitchFamily="34" charset="-79"/>
            </a:rPr>
            <a:t>מכשירי</a:t>
          </a:r>
          <a:r>
            <a:rPr lang="he-IL" sz="900" b="0"/>
            <a:t> </a:t>
          </a:r>
          <a:r>
            <a:rPr lang="he-IL" sz="900" b="0">
              <a:latin typeface="David" panose="020E0502060401010101" pitchFamily="34" charset="-79"/>
              <a:cs typeface="David" panose="020E0502060401010101" pitchFamily="34" charset="-79"/>
            </a:rPr>
            <a:t>הון</a:t>
          </a:r>
          <a:r>
            <a:rPr lang="en-US" sz="900" b="0">
              <a:latin typeface="David" panose="020E0502060401010101" pitchFamily="34" charset="-79"/>
              <a:cs typeface="David" panose="020E0502060401010101" pitchFamily="34" charset="-79"/>
            </a:rPr>
            <a:t>:</a:t>
          </a:r>
          <a:r>
            <a:rPr lang="he-IL" sz="900" b="0" baseline="0">
              <a:latin typeface="David" panose="020E0502060401010101" pitchFamily="34" charset="-79"/>
              <a:cs typeface="David" panose="020E0502060401010101" pitchFamily="34" charset="-79"/>
            </a:rPr>
            <a:t> מניות ישירות ופיננסיות.</a:t>
          </a:r>
        </a:p>
        <a:p xmlns:a="http://schemas.openxmlformats.org/drawingml/2006/main">
          <a:pPr lvl="0" algn="r" rtl="1"/>
          <a:r>
            <a:rPr lang="he-IL" sz="900" b="0" baseline="0">
              <a:latin typeface="David" panose="020E0502060401010101" pitchFamily="34" charset="-79"/>
              <a:cs typeface="David" panose="020E0502060401010101" pitchFamily="34" charset="-79"/>
            </a:rPr>
            <a:t>²מכשירי חוב</a:t>
          </a:r>
          <a:r>
            <a:rPr lang="en-US" sz="900" b="0" baseline="0">
              <a:latin typeface="David" panose="020E0502060401010101" pitchFamily="34" charset="-79"/>
              <a:cs typeface="David" panose="020E0502060401010101" pitchFamily="34" charset="-79"/>
            </a:rPr>
            <a:t>:</a:t>
          </a:r>
          <a:r>
            <a:rPr lang="he-IL" sz="900" b="0" baseline="0">
              <a:latin typeface="David" panose="020E0502060401010101" pitchFamily="34" charset="-79"/>
              <a:cs typeface="David" panose="020E0502060401010101" pitchFamily="34" charset="-79"/>
            </a:rPr>
            <a:t> הלוואות בעלים, אג"ח, אשראי ישיר, פיקדונות והלוואות פיננסיות.</a:t>
          </a:r>
        </a:p>
        <a:p xmlns:a="http://schemas.openxmlformats.org/drawingml/2006/main">
          <a:pPr lvl="0" algn="r" rtl="1"/>
          <a:r>
            <a:rPr lang="he-IL" sz="900" b="0" baseline="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 של בנק ישראל.</a:t>
          </a:r>
          <a:endParaRPr lang="he-IL" sz="900" b="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</xdr:colOff>
      <xdr:row>1</xdr:row>
      <xdr:rowOff>160020</xdr:rowOff>
    </xdr:from>
    <xdr:to>
      <xdr:col>1</xdr:col>
      <xdr:colOff>455302</xdr:colOff>
      <xdr:row>3</xdr:row>
      <xdr:rowOff>51442</xdr:rowOff>
    </xdr:to>
    <xdr:sp macro="" textlink="">
      <xdr:nvSpPr>
        <xdr:cNvPr id="4" name="TextBox 4"/>
        <xdr:cNvSpPr txBox="1"/>
      </xdr:nvSpPr>
      <xdr:spPr>
        <a:xfrm flipH="1">
          <a:off x="89535" y="321945"/>
          <a:ext cx="975367" cy="215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 rtl="1"/>
          <a:endParaRPr lang="he-IL" sz="900" b="1">
            <a:cs typeface="David" pitchFamily="2" charset="-79"/>
          </a:endParaRPr>
        </a:p>
      </xdr:txBody>
    </xdr:sp>
    <xdr:clientData/>
  </xdr:twoCellAnchor>
  <xdr:twoCellAnchor>
    <xdr:from>
      <xdr:col>0</xdr:col>
      <xdr:colOff>352425</xdr:colOff>
      <xdr:row>0</xdr:row>
      <xdr:rowOff>38100</xdr:rowOff>
    </xdr:from>
    <xdr:to>
      <xdr:col>6</xdr:col>
      <xdr:colOff>294825</xdr:colOff>
      <xdr:row>15</xdr:row>
      <xdr:rowOff>129225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0.64294</cdr:x>
      <cdr:y>0.84289</cdr:y>
    </cdr:from>
    <cdr:to>
      <cdr:x>0.99154</cdr:x>
      <cdr:y>0.99348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314575" y="2124075"/>
          <a:ext cx="1254968" cy="379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>
              <a:solidFill>
                <a:schemeClr val="dk1"/>
              </a:solidFill>
              <a:latin typeface="+mn-lt"/>
              <a:ea typeface="+mn-ea"/>
              <a:cs typeface="David" pitchFamily="2" charset="-79"/>
            </a:rPr>
            <a:t>המקור: נתונים ועיבודים של</a:t>
          </a:r>
          <a:r>
            <a:rPr lang="he-IL" sz="1100"/>
            <a:t> </a:t>
          </a:r>
          <a:r>
            <a:rPr lang="he-IL" sz="900">
              <a:solidFill>
                <a:schemeClr val="dk1"/>
              </a:solidFill>
              <a:latin typeface="+mn-lt"/>
              <a:ea typeface="+mn-ea"/>
              <a:cs typeface="David" pitchFamily="2" charset="-79"/>
            </a:rPr>
            <a:t>בנק</a:t>
          </a:r>
          <a:r>
            <a:rPr lang="he-IL" sz="1100"/>
            <a:t> </a:t>
          </a:r>
          <a:r>
            <a:rPr lang="he-IL" sz="900">
              <a:solidFill>
                <a:schemeClr val="dk1"/>
              </a:solidFill>
              <a:latin typeface="+mn-lt"/>
              <a:ea typeface="+mn-ea"/>
              <a:cs typeface="David" pitchFamily="2" charset="-79"/>
            </a:rPr>
            <a:t>ישראל.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</xdr:colOff>
      <xdr:row>1</xdr:row>
      <xdr:rowOff>148590</xdr:rowOff>
    </xdr:from>
    <xdr:to>
      <xdr:col>1</xdr:col>
      <xdr:colOff>382912</xdr:colOff>
      <xdr:row>3</xdr:row>
      <xdr:rowOff>34297</xdr:rowOff>
    </xdr:to>
    <xdr:sp macro="" textlink="">
      <xdr:nvSpPr>
        <xdr:cNvPr id="5" name="TextBox 4"/>
        <xdr:cNvSpPr txBox="1"/>
      </xdr:nvSpPr>
      <xdr:spPr>
        <a:xfrm flipH="1">
          <a:off x="17145" y="310515"/>
          <a:ext cx="975367" cy="20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 rtl="1"/>
          <a:endParaRPr lang="he-IL" sz="900" b="1">
            <a:cs typeface="David" pitchFamily="2" charset="-79"/>
          </a:endParaRPr>
        </a:p>
      </xdr:txBody>
    </xdr:sp>
    <xdr:clientData/>
  </xdr:twoCellAnchor>
  <xdr:twoCellAnchor>
    <xdr:from>
      <xdr:col>0</xdr:col>
      <xdr:colOff>324300</xdr:colOff>
      <xdr:row>0</xdr:row>
      <xdr:rowOff>85725</xdr:rowOff>
    </xdr:from>
    <xdr:to>
      <xdr:col>6</xdr:col>
      <xdr:colOff>266700</xdr:colOff>
      <xdr:row>16</xdr:row>
      <xdr:rowOff>14925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0.31486</cdr:x>
      <cdr:y>0.93574</cdr:y>
    </cdr:from>
    <cdr:to>
      <cdr:x>0.97619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33487" y="2358065"/>
          <a:ext cx="2380788" cy="161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1"/>
        <a:lstStyle xmlns:a="http://schemas.openxmlformats.org/drawingml/2006/main"/>
        <a:p xmlns:a="http://schemas.openxmlformats.org/drawingml/2006/main">
          <a:pPr algn="r" rtl="1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המקור: דיווחי הבנקים ועיבודי בנק ישראל.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142875</xdr:rowOff>
    </xdr:from>
    <xdr:to>
      <xdr:col>6</xdr:col>
      <xdr:colOff>209100</xdr:colOff>
      <xdr:row>16</xdr:row>
      <xdr:rowOff>72075</xdr:rowOff>
    </xdr:to>
    <xdr:graphicFrame macro="">
      <xdr:nvGraphicFramePr>
        <xdr:cNvPr id="6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0.57503</cdr:x>
      <cdr:y>0.84667</cdr:y>
    </cdr:from>
    <cdr:to>
      <cdr:x>0.99042</cdr:x>
      <cdr:y>0.99156</cdr:y>
    </cdr:to>
    <cdr:sp macro="" textlink="">
      <cdr:nvSpPr>
        <cdr:cNvPr id="2" name="TextBox 2"/>
        <cdr:cNvSpPr txBox="1"/>
      </cdr:nvSpPr>
      <cdr:spPr>
        <a:xfrm xmlns:a="http://schemas.openxmlformats.org/drawingml/2006/main" flipH="1">
          <a:off x="2070108" y="2133600"/>
          <a:ext cx="1495404" cy="3651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>
              <a:cs typeface="David" pitchFamily="2" charset="-79"/>
            </a:rPr>
            <a:t>המקור: נתונים</a:t>
          </a:r>
          <a:r>
            <a:rPr lang="he-IL" sz="900" baseline="0">
              <a:cs typeface="David" pitchFamily="2" charset="-79"/>
            </a:rPr>
            <a:t> ועיבודים של </a:t>
          </a:r>
          <a:r>
            <a:rPr lang="he-IL" sz="900">
              <a:cs typeface="David" pitchFamily="2" charset="-79"/>
            </a:rPr>
            <a:t>בנק ישראל</a:t>
          </a:r>
          <a:r>
            <a:rPr lang="en-US" sz="900">
              <a:cs typeface="David" pitchFamily="2" charset="-79"/>
            </a:rPr>
            <a:t>.</a:t>
          </a:r>
          <a:endParaRPr lang="he-IL" sz="900">
            <a:cs typeface="David" pitchFamily="2" charset="-79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5</xdr:col>
      <xdr:colOff>590100</xdr:colOff>
      <xdr:row>15</xdr:row>
      <xdr:rowOff>129225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0.5846</cdr:x>
      <cdr:y>0.86179</cdr:y>
    </cdr:from>
    <cdr:to>
      <cdr:x>1</cdr:x>
      <cdr:y>1</cdr:y>
    </cdr:to>
    <cdr:sp macro="" textlink="">
      <cdr:nvSpPr>
        <cdr:cNvPr id="2" name="TextBox 2"/>
        <cdr:cNvSpPr txBox="1"/>
      </cdr:nvSpPr>
      <cdr:spPr>
        <a:xfrm xmlns:a="http://schemas.openxmlformats.org/drawingml/2006/main" flipH="1">
          <a:off x="2104560" y="2171700"/>
          <a:ext cx="1495440" cy="348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>
              <a:cs typeface="David" pitchFamily="2" charset="-79"/>
            </a:rPr>
            <a:t>המקור: נתונים ועיבודים של בנק ישראל</a:t>
          </a:r>
          <a:r>
            <a:rPr lang="en-US" sz="900">
              <a:cs typeface="David" pitchFamily="2" charset="-79"/>
            </a:rPr>
            <a:t>.</a:t>
          </a:r>
          <a:endParaRPr lang="he-IL" sz="900">
            <a:cs typeface="David" pitchFamily="2" charset="-79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133350</xdr:rowOff>
    </xdr:from>
    <xdr:to>
      <xdr:col>6</xdr:col>
      <xdr:colOff>9075</xdr:colOff>
      <xdr:row>16</xdr:row>
      <xdr:rowOff>62550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0.64155</cdr:x>
      <cdr:y>0.90084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03464" y="2313019"/>
          <a:ext cx="1287011" cy="2546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r>
            <a:rPr lang="he-IL" sz="900">
              <a:solidFill>
                <a:schemeClr val="dk1"/>
              </a:solidFill>
              <a:latin typeface="+mn-lt"/>
              <a:ea typeface="+mn-ea"/>
              <a:cs typeface="David" pitchFamily="2" charset="-79"/>
            </a:rPr>
            <a:t>המקור: נתונים</a:t>
          </a:r>
          <a:r>
            <a:rPr lang="he-IL" sz="900" baseline="0">
              <a:solidFill>
                <a:schemeClr val="dk1"/>
              </a:solidFill>
              <a:latin typeface="+mn-lt"/>
              <a:ea typeface="+mn-ea"/>
              <a:cs typeface="David" pitchFamily="2" charset="-79"/>
            </a:rPr>
            <a:t> ועיבודים של</a:t>
          </a:r>
          <a:r>
            <a:rPr lang="he-IL" sz="1100"/>
            <a:t> </a:t>
          </a:r>
          <a:r>
            <a:rPr lang="he-IL" sz="900">
              <a:solidFill>
                <a:schemeClr val="dk1"/>
              </a:solidFill>
              <a:latin typeface="+mn-lt"/>
              <a:ea typeface="+mn-ea"/>
              <a:cs typeface="David" pitchFamily="2" charset="-79"/>
            </a:rPr>
            <a:t>בנק</a:t>
          </a:r>
          <a:r>
            <a:rPr lang="he-IL" sz="1100"/>
            <a:t> </a:t>
          </a:r>
          <a:r>
            <a:rPr lang="he-IL" sz="900">
              <a:solidFill>
                <a:schemeClr val="dk1"/>
              </a:solidFill>
              <a:latin typeface="+mn-lt"/>
              <a:ea typeface="+mn-ea"/>
              <a:cs typeface="David" pitchFamily="2" charset="-79"/>
            </a:rPr>
            <a:t>ישראל</a:t>
          </a:r>
          <a:r>
            <a:rPr lang="en-US" sz="900">
              <a:solidFill>
                <a:schemeClr val="dk1"/>
              </a:solidFill>
              <a:latin typeface="+mn-lt"/>
              <a:ea typeface="+mn-ea"/>
              <a:cs typeface="David" pitchFamily="2" charset="-79"/>
            </a:rPr>
            <a:t>.</a:t>
          </a:r>
          <a:endParaRPr lang="he-IL" sz="900">
            <a:solidFill>
              <a:schemeClr val="dk1"/>
            </a:solidFill>
            <a:latin typeface="+mn-lt"/>
            <a:ea typeface="+mn-ea"/>
            <a:cs typeface="David" pitchFamily="2" charset="-79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0.38788</cdr:x>
      <cdr:y>0.87313</cdr:y>
    </cdr:from>
    <cdr:to>
      <cdr:x>1</cdr:x>
      <cdr:y>0.9811</cdr:y>
    </cdr:to>
    <cdr:sp macro="" textlink="">
      <cdr:nvSpPr>
        <cdr:cNvPr id="2" name="TextBox 2"/>
        <cdr:cNvSpPr txBox="1"/>
      </cdr:nvSpPr>
      <cdr:spPr>
        <a:xfrm xmlns:a="http://schemas.openxmlformats.org/drawingml/2006/main" flipH="1">
          <a:off x="1396365" y="2280127"/>
          <a:ext cx="2203635" cy="2819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>
              <a:cs typeface="David" pitchFamily="2" charset="-79"/>
            </a:rPr>
            <a:t>המקור: נתונים ועיבודים של  בנק ישראל</a:t>
          </a:r>
          <a:r>
            <a:rPr lang="en-US" sz="900">
              <a:cs typeface="David" pitchFamily="2" charset="-79"/>
            </a:rPr>
            <a:t>.</a:t>
          </a:r>
          <a:endParaRPr lang="he-IL" sz="900">
            <a:cs typeface="David" pitchFamily="2" charset="-79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6</xdr:col>
      <xdr:colOff>75750</xdr:colOff>
      <xdr:row>16</xdr:row>
      <xdr:rowOff>33975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0.5424</cdr:x>
      <cdr:y>0.92982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2625" y="2343150"/>
          <a:ext cx="1647375" cy="17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המקור: נתונים ועיבודים של  בנק ישראל.</a:t>
          </a:r>
          <a:endParaRPr lang="he-IL" sz="9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rtl="1"/>
          <a:endParaRPr lang="he-IL" sz="9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66675</xdr:rowOff>
    </xdr:from>
    <xdr:to>
      <xdr:col>5</xdr:col>
      <xdr:colOff>561525</xdr:colOff>
      <xdr:row>15</xdr:row>
      <xdr:rowOff>157800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0.65352</cdr:x>
      <cdr:y>0.85801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52675" y="2162176"/>
          <a:ext cx="1247324" cy="357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המקור: דיווחי חברות ועיבודי בנק ישראל.</a:t>
          </a:r>
          <a:endParaRPr lang="he-IL" sz="9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rtl="1"/>
          <a:endParaRPr lang="he-IL" sz="9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85725</xdr:rowOff>
    </xdr:from>
    <xdr:to>
      <xdr:col>6</xdr:col>
      <xdr:colOff>56700</xdr:colOff>
      <xdr:row>16</xdr:row>
      <xdr:rowOff>14925</xdr:rowOff>
    </xdr:to>
    <xdr:graphicFrame macro="">
      <xdr:nvGraphicFramePr>
        <xdr:cNvPr id="8" name="תרשים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0.50523</cdr:x>
      <cdr:y>0.88068</cdr:y>
    </cdr:from>
    <cdr:to>
      <cdr:x>1</cdr:x>
      <cdr:y>1</cdr:y>
    </cdr:to>
    <cdr:sp macro="" textlink="">
      <cdr:nvSpPr>
        <cdr:cNvPr id="2" name="TextBox 4"/>
        <cdr:cNvSpPr txBox="1"/>
      </cdr:nvSpPr>
      <cdr:spPr>
        <a:xfrm xmlns:a="http://schemas.openxmlformats.org/drawingml/2006/main" flipH="1">
          <a:off x="1818828" y="2219325"/>
          <a:ext cx="1781172" cy="300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>
              <a:cs typeface="David" pitchFamily="2" charset="-79"/>
            </a:rPr>
            <a:t>המקור: נתונים ועיבודים של בנק ישראל</a:t>
          </a:r>
          <a:r>
            <a:rPr lang="en-US" sz="900">
              <a:cs typeface="David" pitchFamily="2" charset="-79"/>
            </a:rPr>
            <a:t>.</a:t>
          </a:r>
          <a:endParaRPr lang="he-IL" sz="900">
            <a:cs typeface="David" pitchFamily="2" charset="-79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123825</xdr:rowOff>
    </xdr:from>
    <xdr:to>
      <xdr:col>5</xdr:col>
      <xdr:colOff>571050</xdr:colOff>
      <xdr:row>16</xdr:row>
      <xdr:rowOff>53025</xdr:rowOff>
    </xdr:to>
    <xdr:graphicFrame macro="">
      <xdr:nvGraphicFramePr>
        <xdr:cNvPr id="3" name="תרשים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0.62912</cdr:x>
      <cdr:y>0.88068</cdr:y>
    </cdr:from>
    <cdr:to>
      <cdr:x>0.99868</cdr:x>
      <cdr:y>0.99511</cdr:y>
    </cdr:to>
    <cdr:sp macro="" textlink="">
      <cdr:nvSpPr>
        <cdr:cNvPr id="2" name="TextBox 4"/>
        <cdr:cNvSpPr txBox="1"/>
      </cdr:nvSpPr>
      <cdr:spPr>
        <a:xfrm xmlns:a="http://schemas.openxmlformats.org/drawingml/2006/main" flipH="1">
          <a:off x="2264832" y="2219326"/>
          <a:ext cx="1330416" cy="2883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>
              <a:cs typeface="David" pitchFamily="2" charset="-79"/>
            </a:rPr>
            <a:t>המקור: נתונים ועיבודים של בנק ישראל</a:t>
          </a:r>
          <a:r>
            <a:rPr lang="en-US" sz="900">
              <a:cs typeface="David" pitchFamily="2" charset="-79"/>
            </a:rPr>
            <a:t>.</a:t>
          </a:r>
          <a:endParaRPr lang="he-IL" sz="900">
            <a:cs typeface="David" pitchFamily="2" charset="-79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85724</xdr:rowOff>
    </xdr:from>
    <xdr:to>
      <xdr:col>6</xdr:col>
      <xdr:colOff>123375</xdr:colOff>
      <xdr:row>16</xdr:row>
      <xdr:rowOff>68579</xdr:rowOff>
    </xdr:to>
    <xdr:graphicFrame macro="">
      <xdr:nvGraphicFramePr>
        <xdr:cNvPr id="3" name="תרשים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117749</xdr:colOff>
      <xdr:row>0</xdr:row>
      <xdr:rowOff>80960</xdr:rowOff>
    </xdr:from>
    <xdr:to>
      <xdr:col>6</xdr:col>
      <xdr:colOff>60149</xdr:colOff>
      <xdr:row>16</xdr:row>
      <xdr:rowOff>10161</xdr:rowOff>
    </xdr:to>
    <xdr:grpSp>
      <xdr:nvGrpSpPr>
        <xdr:cNvPr id="3" name="קבוצה 2"/>
        <xdr:cNvGrpSpPr/>
      </xdr:nvGrpSpPr>
      <xdr:grpSpPr>
        <a:xfrm>
          <a:off x="117749" y="80960"/>
          <a:ext cx="3600000" cy="2520001"/>
          <a:chOff x="9980651418" y="171450"/>
          <a:chExt cx="3266316" cy="2400820"/>
        </a:xfrm>
      </xdr:grpSpPr>
      <xdr:graphicFrame macro="">
        <xdr:nvGraphicFramePr>
          <xdr:cNvPr id="7430" name="תרשים 1"/>
          <xdr:cNvGraphicFramePr>
            <a:graphicFrameLocks/>
          </xdr:cNvGraphicFramePr>
        </xdr:nvGraphicFramePr>
        <xdr:xfrm>
          <a:off x="9980651418" y="171450"/>
          <a:ext cx="3266316" cy="24008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" name="TextBox 1"/>
          <xdr:cNvSpPr txBox="1"/>
        </xdr:nvSpPr>
        <xdr:spPr>
          <a:xfrm>
            <a:off x="9981057866" y="2381098"/>
            <a:ext cx="2820297" cy="1905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algn="r" rtl="1"/>
            <a:r>
              <a:rPr lang="he-IL" sz="900">
                <a:cs typeface="David" pitchFamily="2" charset="-79"/>
              </a:rPr>
              <a:t>המקור: נתונים ועיבודים של בנק ישראל</a:t>
            </a:r>
            <a:r>
              <a:rPr lang="en-US" sz="900">
                <a:cs typeface="David" pitchFamily="2" charset="-79"/>
              </a:rPr>
              <a:t>.</a:t>
            </a:r>
            <a:endParaRPr lang="he-IL" sz="900">
              <a:cs typeface="David" pitchFamily="2" charset="-79"/>
            </a:endParaRPr>
          </a:p>
        </xdr:txBody>
      </xdr:sp>
    </xdr:grp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0.37042</cdr:x>
      <cdr:y>0.92982</cdr:y>
    </cdr:from>
    <cdr:to>
      <cdr:x>1</cdr:x>
      <cdr:y>0.98652</cdr:y>
    </cdr:to>
    <cdr:sp macro="" textlink="">
      <cdr:nvSpPr>
        <cdr:cNvPr id="2" name="TextBox 4"/>
        <cdr:cNvSpPr txBox="1"/>
      </cdr:nvSpPr>
      <cdr:spPr>
        <a:xfrm xmlns:a="http://schemas.openxmlformats.org/drawingml/2006/main" flipH="1">
          <a:off x="1333500" y="2343146"/>
          <a:ext cx="2266500" cy="142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>
              <a:cs typeface="David" pitchFamily="2" charset="-79"/>
            </a:rPr>
            <a:t>המקור: נתונים ועיבודים של בנק ישראל.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209550" y="161925"/>
    <xdr:ext cx="3600000" cy="25200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0.6694</cdr:x>
      <cdr:y>0.85801</cdr:y>
    </cdr:from>
    <cdr:to>
      <cdr:x>1</cdr:x>
      <cdr:y>0.99786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09840" y="2162175"/>
          <a:ext cx="1190160" cy="352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marL="0" marR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המקור: נתוני הלמ"ס</a:t>
          </a:r>
        </a:p>
        <a:p xmlns:a="http://schemas.openxmlformats.org/drawingml/2006/main">
          <a:pPr marL="0" marR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ועיבודי בנק ישראל.</a:t>
          </a:r>
          <a:endParaRPr lang="he-IL" sz="9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endParaRPr lang="he-IL" sz="1100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123825</xdr:rowOff>
    </xdr:from>
    <xdr:to>
      <xdr:col>6</xdr:col>
      <xdr:colOff>47175</xdr:colOff>
      <xdr:row>16</xdr:row>
      <xdr:rowOff>24450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0.13251</cdr:x>
      <cdr:y>0.15268</cdr:y>
    </cdr:from>
    <cdr:to>
      <cdr:x>0.87352</cdr:x>
      <cdr:y>0.34326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7932" y="386043"/>
          <a:ext cx="2672602" cy="4818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 i="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איור ג'-17: שווי המניות הישראליות הנסחרות בחו"ל ומספר החברות הנסחרות בחו"ל המהוות כ-80% משווי המניות הנסחר בחו"ל, 2001</a:t>
          </a:r>
          <a:r>
            <a:rPr lang="en-US" sz="900" b="1" i="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</a:t>
          </a:r>
          <a:r>
            <a:rPr lang="he-IL" sz="900" b="1" i="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עד 2015 </a:t>
          </a:r>
          <a:endParaRPr lang="he-IL" sz="9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endParaRPr lang="he-IL" sz="1100"/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133350</xdr:rowOff>
    </xdr:from>
    <xdr:to>
      <xdr:col>6</xdr:col>
      <xdr:colOff>218625</xdr:colOff>
      <xdr:row>16</xdr:row>
      <xdr:rowOff>62550</xdr:rowOff>
    </xdr:to>
    <xdr:grpSp>
      <xdr:nvGrpSpPr>
        <xdr:cNvPr id="4" name="קבוצה 3"/>
        <xdr:cNvGrpSpPr/>
      </xdr:nvGrpSpPr>
      <xdr:grpSpPr>
        <a:xfrm>
          <a:off x="276225" y="133350"/>
          <a:ext cx="3600000" cy="2520000"/>
          <a:chOff x="276225" y="133350"/>
          <a:chExt cx="3600000" cy="2520000"/>
        </a:xfrm>
      </xdr:grpSpPr>
      <xdr:graphicFrame macro="">
        <xdr:nvGraphicFramePr>
          <xdr:cNvPr id="2" name="Chart 2"/>
          <xdr:cNvGraphicFramePr>
            <a:graphicFrameLocks/>
          </xdr:cNvGraphicFramePr>
        </xdr:nvGraphicFramePr>
        <xdr:xfrm>
          <a:off x="276225" y="133350"/>
          <a:ext cx="360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/>
          <xdr:cNvSpPr txBox="1"/>
        </xdr:nvSpPr>
        <xdr:spPr>
          <a:xfrm>
            <a:off x="819150" y="695324"/>
            <a:ext cx="2381250" cy="7524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he-IL" sz="900" b="0" i="0" baseline="0">
              <a:solidFill>
                <a:schemeClr val="dk1"/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endParaRP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he-IL" sz="900" b="1" i="0" baseline="0">
                <a:solidFill>
                  <a:schemeClr val="dk1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איור ג'-18: שווי ההנפקות של מניות ישראליות הנסחרות בחו"ל ומספר החברות שהנפיקו בחו"ל,    2001 עד 2015</a:t>
            </a:r>
            <a:endParaRPr lang="he-IL" sz="900" b="1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endParaRPr lang="he-IL" sz="900" b="0">
              <a:latin typeface="David" panose="020E0502060401010101" pitchFamily="34" charset="-79"/>
              <a:cs typeface="David" panose="020E0502060401010101" pitchFamily="34" charset="-79"/>
            </a:endParaRPr>
          </a:p>
        </xdr:txBody>
      </xdr:sp>
    </xdr:grpSp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0.72375</cdr:x>
      <cdr:y>0.92903</cdr:y>
    </cdr:from>
    <cdr:to>
      <cdr:x>0.99312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10525" y="5486400"/>
          <a:ext cx="298132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0.91738</cdr:x>
      <cdr:y>0.84516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325100" y="5772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0.62306</cdr:x>
      <cdr:y>0.95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169077" y="5166836"/>
          <a:ext cx="3127198" cy="271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endParaRPr lang="he-IL" sz="1100" b="1"/>
        </a:p>
      </cdr:txBody>
    </cdr:sp>
  </cdr:relSizeAnchor>
  <cdr:relSizeAnchor xmlns:cdr="http://schemas.openxmlformats.org/drawingml/2006/chartDrawing">
    <cdr:from>
      <cdr:x>0.72375</cdr:x>
      <cdr:y>0.92903</cdr:y>
    </cdr:from>
    <cdr:to>
      <cdr:x>0.99312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010525" y="5486400"/>
          <a:ext cx="298132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0.91738</cdr:x>
      <cdr:y>0.84516</cdr:y>
    </cdr:from>
    <cdr:to>
      <cdr:x>1</cdr:x>
      <cdr:y>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10325100" y="5772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0.05292</cdr:x>
      <cdr:y>0.91848</cdr:y>
    </cdr:from>
    <cdr:to>
      <cdr:x>1</cdr:x>
      <cdr:y>1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190512" y="2810547"/>
          <a:ext cx="3409488" cy="249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r>
            <a:rPr lang="en-US" sz="900" b="0" baseline="30000">
              <a:latin typeface="David" panose="020E0502060401010101" pitchFamily="34" charset="-79"/>
              <a:cs typeface="David" panose="020E0502060401010101" pitchFamily="34" charset="-79"/>
            </a:rPr>
            <a:t>*</a:t>
          </a:r>
          <a:r>
            <a:rPr lang="he-IL" sz="900" b="0">
              <a:latin typeface="David" panose="020E0502060401010101" pitchFamily="34" charset="-79"/>
              <a:cs typeface="David" panose="020E0502060401010101" pitchFamily="34" charset="-79"/>
            </a:rPr>
            <a:t>הנפקות ראשוניות והנפקות</a:t>
          </a:r>
          <a:r>
            <a:rPr lang="he-IL" sz="900" b="0" baseline="0">
              <a:latin typeface="David" panose="020E0502060401010101" pitchFamily="34" charset="-79"/>
              <a:cs typeface="David" panose="020E0502060401010101" pitchFamily="34" charset="-79"/>
            </a:rPr>
            <a:t> חוזרות של חברות ישראליות סחירות בחו"ל.</a:t>
          </a:r>
          <a:endParaRPr lang="he-IL" sz="900" b="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6</xdr:col>
      <xdr:colOff>9075</xdr:colOff>
      <xdr:row>16</xdr:row>
      <xdr:rowOff>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</xdr:row>
      <xdr:rowOff>142876</xdr:rowOff>
    </xdr:from>
    <xdr:to>
      <xdr:col>5</xdr:col>
      <xdr:colOff>485775</xdr:colOff>
      <xdr:row>5</xdr:row>
      <xdr:rowOff>152400</xdr:rowOff>
    </xdr:to>
    <xdr:sp macro="" textlink="">
      <xdr:nvSpPr>
        <xdr:cNvPr id="6" name="TextBox 5"/>
        <xdr:cNvSpPr txBox="1"/>
      </xdr:nvSpPr>
      <xdr:spPr>
        <a:xfrm>
          <a:off x="180975" y="628651"/>
          <a:ext cx="3352800" cy="333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 i="0" baseline="0">
              <a:solidFill>
                <a:schemeClr val="dk1"/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איור ג'-19: התפלגות שווי ההנפקות הראשוניות של מניות ישראליות בחו"ל לפי ענפים, 2014 עד 2015</a:t>
          </a:r>
          <a:endParaRPr lang="he-IL" sz="9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>
          <a:pPr algn="ctr"/>
          <a:endParaRPr lang="he-IL" sz="900">
            <a:latin typeface="David" panose="020E0502060401010101" pitchFamily="34" charset="-79"/>
            <a:cs typeface="David" panose="020E0502060401010101" pitchFamily="34" charset="-79"/>
          </a:endParaRPr>
        </a:p>
      </xdr:txBody>
    </xdr:sp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0.92604</cdr:y>
    </cdr:from>
    <cdr:to>
      <cdr:x>1</cdr:x>
      <cdr:y>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0" y="2333625"/>
          <a:ext cx="3600000" cy="186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David" panose="020E0502060401010101" pitchFamily="34" charset="-79"/>
              <a:cs typeface="David" panose="020E0502060401010101" pitchFamily="34" charset="-79"/>
            </a:rPr>
            <a:t>*</a:t>
          </a:r>
          <a:r>
            <a:rPr lang="he-IL" sz="900">
              <a:solidFill>
                <a:schemeClr val="dk1"/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הנפקה ראשונית: הנפקה ראשונה של חברה בבורסה לניירות ערך.</a:t>
          </a:r>
          <a:endParaRPr lang="en-US" sz="900">
            <a:solidFill>
              <a:schemeClr val="dk1"/>
            </a:solidFill>
            <a:effectLst/>
            <a:latin typeface="David" panose="020E0502060401010101" pitchFamily="34" charset="-79"/>
            <a:ea typeface="+mn-ea"/>
            <a:cs typeface="David" panose="020E0502060401010101" pitchFamily="34" charset="-79"/>
          </a:endParaRPr>
        </a:p>
        <a:p xmlns:a="http://schemas.openxmlformats.org/drawingml/2006/main">
          <a:pPr rtl="1"/>
          <a:endParaRPr lang="he-IL" sz="1100"/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104775</xdr:rowOff>
    </xdr:from>
    <xdr:to>
      <xdr:col>6</xdr:col>
      <xdr:colOff>28125</xdr:colOff>
      <xdr:row>40</xdr:row>
      <xdr:rowOff>33975</xdr:rowOff>
    </xdr:to>
    <xdr:graphicFrame macro="">
      <xdr:nvGraphicFramePr>
        <xdr:cNvPr id="2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0.09912</cdr:y>
    </cdr:from>
    <cdr:to>
      <cdr:x>0.1834</cdr:x>
      <cdr:y>0.2355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0" y="236539"/>
          <a:ext cx="660244" cy="325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he-IL" sz="1000" b="0">
              <a:cs typeface="David" pitchFamily="2" charset="-79"/>
            </a:rPr>
            <a:t>מיליארדי</a:t>
          </a:r>
          <a:r>
            <a:rPr lang="he-IL" sz="1000" b="1">
              <a:cs typeface="David" pitchFamily="2" charset="-79"/>
            </a:rPr>
            <a:t> </a:t>
          </a:r>
          <a:r>
            <a:rPr lang="he-IL" sz="1000" b="0">
              <a:cs typeface="David" pitchFamily="2" charset="-79"/>
            </a:rPr>
            <a:t>דולרים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0.68527</cdr:x>
      <cdr:y>0.78619</cdr:y>
    </cdr:from>
    <cdr:to>
      <cdr:x>1</cdr:x>
      <cdr:y>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466974" y="1981201"/>
          <a:ext cx="1133025" cy="538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David" panose="020E0502060401010101" pitchFamily="34" charset="-79"/>
              <a:cs typeface="David" panose="020E0502060401010101" pitchFamily="34" charset="-79"/>
            </a:rPr>
            <a:t>*</a:t>
          </a:r>
          <a:r>
            <a:rPr lang="he-IL" sz="900">
              <a:solidFill>
                <a:schemeClr val="dk1"/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הנפקה ראשונית: הנפקה ראשונה של חברה בבורסה לניירות ערך.</a:t>
          </a:r>
          <a:endParaRPr lang="en-US" sz="900">
            <a:solidFill>
              <a:schemeClr val="dk1"/>
            </a:solidFill>
            <a:effectLst/>
            <a:latin typeface="David" panose="020E0502060401010101" pitchFamily="34" charset="-79"/>
            <a:ea typeface="+mn-ea"/>
            <a:cs typeface="David" panose="020E0502060401010101" pitchFamily="34" charset="-79"/>
          </a:endParaRPr>
        </a:p>
        <a:p xmlns:a="http://schemas.openxmlformats.org/drawingml/2006/main">
          <a:pPr rtl="1"/>
          <a:endParaRPr lang="he-IL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1</xdr:row>
      <xdr:rowOff>19048</xdr:rowOff>
    </xdr:from>
    <xdr:to>
      <xdr:col>6</xdr:col>
      <xdr:colOff>237674</xdr:colOff>
      <xdr:row>16</xdr:row>
      <xdr:rowOff>110173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0.76909</cdr:x>
      <cdr:y>0.63714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67101" y="249555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endParaRPr lang="he-IL" sz="1100"/>
        </a:p>
      </cdr:txBody>
    </cdr:sp>
  </cdr:relSizeAnchor>
  <cdr:relSizeAnchor xmlns:cdr="http://schemas.openxmlformats.org/drawingml/2006/chartDrawing">
    <cdr:from>
      <cdr:x>0.76909</cdr:x>
      <cdr:y>0.63714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71876" y="22193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endParaRPr lang="he-IL" sz="1000"/>
        </a:p>
      </cdr:txBody>
    </cdr:sp>
  </cdr:relSizeAnchor>
  <cdr:relSizeAnchor xmlns:cdr="http://schemas.openxmlformats.org/drawingml/2006/chartDrawing">
    <cdr:from>
      <cdr:x>0.34877</cdr:x>
      <cdr:y>0.92604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55569" y="2333627"/>
          <a:ext cx="2344431" cy="186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0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המקור: נתוני בלומברג</a:t>
          </a:r>
          <a:r>
            <a:rPr lang="he-IL" sz="900" baseline="0">
              <a:latin typeface="David" panose="020E0502060401010101" pitchFamily="34" charset="-79"/>
              <a:cs typeface="David" panose="020E0502060401010101" pitchFamily="34" charset="-79"/>
            </a:rPr>
            <a:t> </a:t>
          </a:r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ועיבודי בנק ישראל.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16384</xdr:col>
      <xdr:colOff>0</xdr:colOff>
      <xdr:row>1</xdr:row>
      <xdr:rowOff>27940</xdr:rowOff>
    </xdr:from>
    <xdr:to>
      <xdr:col>16384</xdr:col>
      <xdr:colOff>681990</xdr:colOff>
      <xdr:row>2</xdr:row>
      <xdr:rowOff>47638</xdr:rowOff>
    </xdr:to>
    <xdr:sp macro="" textlink="">
      <xdr:nvSpPr>
        <xdr:cNvPr id="6" name="TextBox 5"/>
        <xdr:cNvSpPr txBox="1"/>
      </xdr:nvSpPr>
      <xdr:spPr>
        <a:xfrm flipH="1">
          <a:off x="9987686400" y="189865"/>
          <a:ext cx="681990" cy="181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900">
              <a:cs typeface="David" pitchFamily="2" charset="-79"/>
            </a:rPr>
            <a:t>המקור: נתוני בנק ישראל</a:t>
          </a:r>
          <a:r>
            <a:rPr lang="en-US" sz="900">
              <a:cs typeface="David" pitchFamily="2" charset="-79"/>
            </a:rPr>
            <a:t>.</a:t>
          </a:r>
          <a:endParaRPr lang="he-IL" sz="900">
            <a:cs typeface="David" pitchFamily="2" charset="-79"/>
          </a:endParaRP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6</xdr:col>
      <xdr:colOff>18600</xdr:colOff>
      <xdr:row>15</xdr:row>
      <xdr:rowOff>157800</xdr:rowOff>
    </xdr:to>
    <xdr:graphicFrame macro="">
      <xdr:nvGraphicFramePr>
        <xdr:cNvPr id="8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0.91307</cdr:y>
    </cdr:from>
    <cdr:to>
      <cdr:x>1</cdr:x>
      <cdr:y>0.9903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300925"/>
          <a:ext cx="3600000" cy="194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המקור: נתונים ועיבודים של בנק ישראל</a:t>
          </a:r>
          <a:r>
            <a:rPr lang="en-US" sz="1100">
              <a:effectLst/>
              <a:latin typeface="+mn-lt"/>
              <a:ea typeface="+mn-ea"/>
              <a:cs typeface="+mn-cs"/>
            </a:rPr>
            <a:t>.</a:t>
          </a:r>
          <a:endParaRPr lang="he-IL" sz="900">
            <a:effectLst/>
          </a:endParaRPr>
        </a:p>
        <a:p xmlns:a="http://schemas.openxmlformats.org/drawingml/2006/main"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e-IL" sz="900">
            <a:effectLst/>
          </a:endParaRPr>
        </a:p>
        <a:p xmlns:a="http://schemas.openxmlformats.org/drawingml/2006/main">
          <a:pPr algn="r" rtl="1"/>
          <a:endParaRPr lang="he-IL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123825</xdr:rowOff>
    </xdr:from>
    <xdr:to>
      <xdr:col>6</xdr:col>
      <xdr:colOff>47626</xdr:colOff>
      <xdr:row>16</xdr:row>
      <xdr:rowOff>53025</xdr:rowOff>
    </xdr:to>
    <xdr:graphicFrame macro="">
      <xdr:nvGraphicFramePr>
        <xdr:cNvPr id="5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B29" sqref="B29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H24" sqref="H24"/>
    </sheetView>
  </sheetViews>
  <sheetFormatPr defaultRowHeight="12.75"/>
  <cols>
    <col min="1" max="1" width="16.7109375" customWidth="1"/>
    <col min="2" max="2" width="9.7109375" style="54" customWidth="1"/>
    <col min="3" max="3" width="10.5703125" style="54" customWidth="1"/>
    <col min="4" max="4" width="9.7109375" style="54" customWidth="1"/>
    <col min="5" max="15" width="9.7109375" customWidth="1"/>
  </cols>
  <sheetData>
    <row r="1" spans="1:15" ht="30">
      <c r="A1" s="16"/>
      <c r="B1" s="16" t="s">
        <v>399</v>
      </c>
      <c r="C1" s="16" t="s">
        <v>400</v>
      </c>
      <c r="D1" s="16" t="s">
        <v>401</v>
      </c>
    </row>
    <row r="2" spans="1:15" ht="14.25">
      <c r="A2" s="50">
        <v>37621</v>
      </c>
      <c r="B2" s="55">
        <v>14.922617224965427</v>
      </c>
      <c r="C2" s="55">
        <v>77.025776069736693</v>
      </c>
      <c r="D2" s="55">
        <v>23.993422765020263</v>
      </c>
    </row>
    <row r="3" spans="1:15" ht="14.25">
      <c r="A3" s="50">
        <v>37986</v>
      </c>
      <c r="B3" s="55">
        <v>15.987923664263093</v>
      </c>
      <c r="C3" s="55">
        <v>73.227219393312353</v>
      </c>
      <c r="D3" s="55">
        <v>30.448103151018891</v>
      </c>
    </row>
    <row r="4" spans="1:15" ht="14.25">
      <c r="A4" s="51">
        <v>38352</v>
      </c>
      <c r="B4" s="55">
        <v>19.867033171674276</v>
      </c>
      <c r="C4" s="55">
        <v>77.754522219270228</v>
      </c>
      <c r="D4" s="55">
        <v>32.746091838210639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4.25">
      <c r="A5" s="50">
        <v>38717</v>
      </c>
      <c r="B5" s="55">
        <v>16.930937080974655</v>
      </c>
      <c r="C5" s="55">
        <v>63.930263623508168</v>
      </c>
      <c r="D5" s="55">
        <v>47.190508012948257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4.25">
      <c r="A6" s="50">
        <v>39082</v>
      </c>
      <c r="B6" s="55">
        <v>17.971617284306223</v>
      </c>
      <c r="C6" s="55">
        <v>71.398216035735047</v>
      </c>
      <c r="D6" s="55">
        <v>56.276318131990941</v>
      </c>
    </row>
    <row r="7" spans="1:15" ht="14.25">
      <c r="A7" s="50">
        <v>39447</v>
      </c>
      <c r="B7" s="55">
        <v>25.788659025839838</v>
      </c>
      <c r="C7" s="55">
        <v>65.141944507412703</v>
      </c>
      <c r="D7" s="55">
        <v>57.47974954831929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50">
        <v>39813</v>
      </c>
      <c r="B8" s="55">
        <v>33.762071034733907</v>
      </c>
      <c r="C8" s="55">
        <v>72.989762011840654</v>
      </c>
      <c r="D8" s="55">
        <v>41.951233321852136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50">
        <v>40178</v>
      </c>
      <c r="B9" s="55">
        <v>39.198608588445694</v>
      </c>
      <c r="C9" s="55">
        <v>79.747645886956846</v>
      </c>
      <c r="D9" s="55">
        <v>52.2303784539479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50">
        <v>40543</v>
      </c>
      <c r="B10" s="55">
        <v>39.699339732636361</v>
      </c>
      <c r="C10" s="55">
        <v>80.936232024847669</v>
      </c>
      <c r="D10" s="55">
        <v>55.762617674682822</v>
      </c>
    </row>
    <row r="11" spans="1:15" ht="14.25">
      <c r="A11" s="50">
        <v>40908</v>
      </c>
      <c r="B11" s="55">
        <v>31.330348185297709</v>
      </c>
      <c r="C11" s="55">
        <v>73.383491436584961</v>
      </c>
      <c r="D11" s="55">
        <v>53.495744187007773</v>
      </c>
    </row>
    <row r="12" spans="1:15" ht="14.25">
      <c r="A12" s="50">
        <v>41274</v>
      </c>
      <c r="B12" s="55">
        <v>33.96081729117347</v>
      </c>
      <c r="C12" s="55">
        <v>74.929869805055887</v>
      </c>
      <c r="D12" s="55">
        <v>55.38562980351788</v>
      </c>
    </row>
    <row r="13" spans="1:15" ht="14.25">
      <c r="A13" s="50">
        <v>41639</v>
      </c>
      <c r="B13" s="55">
        <v>38.4676320016425</v>
      </c>
      <c r="C13" s="55">
        <v>76.594426426989841</v>
      </c>
      <c r="D13" s="55">
        <v>62.088685009611986</v>
      </c>
    </row>
    <row r="14" spans="1:15" ht="14.25">
      <c r="A14" s="50">
        <v>42004</v>
      </c>
      <c r="B14" s="55">
        <v>39.755728210719433</v>
      </c>
      <c r="C14" s="55">
        <v>73.057497773236122</v>
      </c>
      <c r="D14" s="55">
        <v>59.596425389031538</v>
      </c>
    </row>
    <row r="15" spans="1:15" ht="14.25">
      <c r="A15" s="51">
        <v>42369</v>
      </c>
      <c r="B15" s="55">
        <v>37</v>
      </c>
      <c r="C15" s="55">
        <v>69</v>
      </c>
      <c r="D15" s="55">
        <v>61</v>
      </c>
    </row>
  </sheetData>
  <printOptions horizontalCentered="1"/>
  <pageMargins left="0.74803149606299213" right="0.74803149606299213" top="0.52" bottom="0.55000000000000004" header="0.51181102362204722" footer="0.51181102362204722"/>
  <pageSetup paperSize="9" scale="6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F19" sqref="F19"/>
    </sheetView>
  </sheetViews>
  <sheetFormatPr defaultRowHeight="12.75"/>
  <cols>
    <col min="1" max="1" width="13.85546875" customWidth="1"/>
    <col min="2" max="3" width="9.7109375" style="54" customWidth="1"/>
    <col min="4" max="15" width="9.7109375" customWidth="1"/>
  </cols>
  <sheetData>
    <row r="1" spans="1:15" ht="45">
      <c r="A1" s="16"/>
      <c r="B1" s="16" t="s">
        <v>402</v>
      </c>
      <c r="C1" s="16" t="s">
        <v>403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>
      <c r="A2" s="50">
        <v>37256</v>
      </c>
      <c r="B2" s="44">
        <v>17.663017916791841</v>
      </c>
      <c r="C2" s="44">
        <v>82.336982083208156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50">
        <v>37621</v>
      </c>
      <c r="B3" s="44">
        <v>15.45187073421431</v>
      </c>
      <c r="C3" s="44">
        <v>84.548129265785704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50">
        <v>37986</v>
      </c>
      <c r="B4" s="44">
        <v>20.897937119035817</v>
      </c>
      <c r="C4" s="44">
        <v>79.102062880964183</v>
      </c>
    </row>
    <row r="5" spans="1:15" ht="14.25">
      <c r="A5" s="51">
        <v>38352</v>
      </c>
      <c r="B5" s="44">
        <v>27.081625904660317</v>
      </c>
      <c r="C5" s="44">
        <v>72.918374095339686</v>
      </c>
    </row>
    <row r="6" spans="1:15" ht="14.25">
      <c r="A6" s="50">
        <v>38717</v>
      </c>
      <c r="B6" s="44">
        <v>31.762490248640429</v>
      </c>
      <c r="C6" s="44">
        <v>68.237509751359568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4.25">
      <c r="A7" s="50">
        <v>39082</v>
      </c>
      <c r="B7" s="44">
        <v>39.291191963509213</v>
      </c>
      <c r="C7" s="44">
        <v>60.708808036490815</v>
      </c>
      <c r="D7" s="8"/>
      <c r="E7" s="8"/>
      <c r="F7" s="8"/>
      <c r="G7" s="8"/>
      <c r="H7" s="8"/>
      <c r="I7" s="8"/>
    </row>
    <row r="8" spans="1:15" ht="14.25">
      <c r="A8" s="50">
        <v>39447</v>
      </c>
      <c r="B8" s="44">
        <v>40.523457822449764</v>
      </c>
      <c r="C8" s="44">
        <v>59.476542177550243</v>
      </c>
    </row>
    <row r="9" spans="1:15" ht="14.25">
      <c r="A9" s="50">
        <v>39813</v>
      </c>
      <c r="B9" s="44">
        <v>43.505171697987358</v>
      </c>
      <c r="C9" s="44">
        <v>56.494828302012635</v>
      </c>
      <c r="D9" s="2"/>
      <c r="E9" s="2"/>
      <c r="F9" s="2"/>
      <c r="G9" s="2"/>
      <c r="H9" s="2"/>
      <c r="I9" s="2"/>
    </row>
    <row r="10" spans="1:15" ht="14.25">
      <c r="A10" s="50">
        <v>40178</v>
      </c>
      <c r="B10" s="44">
        <v>45.282551037102238</v>
      </c>
      <c r="C10" s="44">
        <v>54.717448962897777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4.25">
      <c r="A11" s="50">
        <v>40543</v>
      </c>
      <c r="B11" s="44">
        <v>47.385286530217741</v>
      </c>
      <c r="C11" s="44">
        <v>52.614713469782238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4.25">
      <c r="A12" s="50">
        <v>40908</v>
      </c>
      <c r="B12" s="44">
        <v>50.059272456187095</v>
      </c>
      <c r="C12" s="44">
        <v>49.940727543812905</v>
      </c>
    </row>
    <row r="13" spans="1:15" ht="14.25">
      <c r="A13" s="50">
        <v>41274</v>
      </c>
      <c r="B13" s="44">
        <v>53.832957353211278</v>
      </c>
      <c r="C13" s="44">
        <v>46.167042646788722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4.25">
      <c r="A14" s="50">
        <v>41639</v>
      </c>
      <c r="B14" s="44">
        <v>57.39529664059787</v>
      </c>
      <c r="C14" s="44">
        <v>42.604703359402137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4.25">
      <c r="A15" s="50">
        <v>42004</v>
      </c>
      <c r="B15" s="44">
        <v>59.354012854960402</v>
      </c>
      <c r="C15" s="44">
        <v>40.645987145039612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51">
        <v>42369</v>
      </c>
      <c r="B16" s="44">
        <v>58.857253724260197</v>
      </c>
      <c r="C16" s="44">
        <v>41.142746275739803</v>
      </c>
    </row>
  </sheetData>
  <printOptions horizontalCentered="1"/>
  <pageMargins left="0.74803149606299213" right="0.74803149606299213" top="0.52" bottom="0.55000000000000004" header="0.51181102362204722" footer="0.51181102362204722"/>
  <pageSetup paperSize="9" scale="6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7" sqref="B27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G24" sqref="G24"/>
    </sheetView>
  </sheetViews>
  <sheetFormatPr defaultRowHeight="12.75"/>
  <cols>
    <col min="1" max="1" width="11.28515625" bestFit="1" customWidth="1"/>
    <col min="2" max="3" width="9.7109375" style="54" customWidth="1"/>
    <col min="4" max="16" width="9.7109375" customWidth="1"/>
  </cols>
  <sheetData>
    <row r="1" spans="1:16" ht="30">
      <c r="A1" s="16"/>
      <c r="B1" s="16" t="s">
        <v>366</v>
      </c>
      <c r="C1" s="16" t="s">
        <v>404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4.25">
      <c r="A2" s="50">
        <v>37256</v>
      </c>
      <c r="B2" s="53">
        <v>9.5500000000000007</v>
      </c>
      <c r="C2" s="53">
        <v>678</v>
      </c>
    </row>
    <row r="3" spans="1:16" ht="14.25">
      <c r="A3" s="50">
        <v>37621</v>
      </c>
      <c r="B3" s="53">
        <v>71.98</v>
      </c>
      <c r="C3" s="53">
        <v>909</v>
      </c>
    </row>
    <row r="4" spans="1:16" ht="14.25">
      <c r="A4" s="50">
        <v>37986</v>
      </c>
      <c r="B4" s="53">
        <v>1147.547</v>
      </c>
      <c r="C4" s="53">
        <v>962</v>
      </c>
    </row>
    <row r="5" spans="1:16" ht="14.25">
      <c r="A5" s="51">
        <v>38352</v>
      </c>
      <c r="B5" s="53">
        <v>4156.741</v>
      </c>
      <c r="C5" s="53">
        <v>384</v>
      </c>
    </row>
    <row r="6" spans="1:16" ht="14.25">
      <c r="A6" s="50">
        <v>38717</v>
      </c>
      <c r="B6" s="53">
        <v>2745.8339999999998</v>
      </c>
      <c r="C6" s="53">
        <v>200</v>
      </c>
    </row>
    <row r="7" spans="1:16" ht="14.25">
      <c r="A7" s="50">
        <v>39082</v>
      </c>
      <c r="B7" s="53">
        <v>12717.244999999999</v>
      </c>
      <c r="C7" s="53">
        <v>2721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4.25">
      <c r="A8" s="50">
        <v>39447</v>
      </c>
      <c r="B8" s="53">
        <v>6756.1270000000004</v>
      </c>
      <c r="C8" s="53">
        <v>1848.518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4.25">
      <c r="A9" s="50">
        <v>39813</v>
      </c>
      <c r="B9" s="53">
        <v>6536.3340000000007</v>
      </c>
      <c r="C9" s="53">
        <v>673.65499999999997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4.25">
      <c r="A10" s="50">
        <v>40178</v>
      </c>
      <c r="B10" s="53">
        <v>965.44600000000003</v>
      </c>
      <c r="C10" s="53">
        <v>785.90899999999999</v>
      </c>
    </row>
    <row r="11" spans="1:16" ht="14.25">
      <c r="A11" s="50">
        <v>40543</v>
      </c>
      <c r="B11" s="53">
        <v>4925.2869999999994</v>
      </c>
      <c r="C11" s="53">
        <v>3730.8090000000002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4.25">
      <c r="A12" s="50">
        <v>40908</v>
      </c>
      <c r="B12" s="53">
        <v>8621.5349999999999</v>
      </c>
      <c r="C12" s="53">
        <v>544.21100000000001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50">
        <v>41274</v>
      </c>
      <c r="B13" s="53">
        <v>4204.6989999999996</v>
      </c>
      <c r="C13" s="53">
        <v>-948.12599999999998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4.25">
      <c r="A14" s="50">
        <v>41639</v>
      </c>
      <c r="B14" s="53">
        <v>6737.3799999999992</v>
      </c>
      <c r="C14" s="53">
        <v>-1235.326</v>
      </c>
    </row>
    <row r="15" spans="1:16" ht="14.25">
      <c r="A15" s="50">
        <v>42004</v>
      </c>
      <c r="B15" s="53">
        <v>4532.5079999999998</v>
      </c>
      <c r="C15" s="53">
        <v>-865.51</v>
      </c>
    </row>
    <row r="16" spans="1:16" ht="14.25">
      <c r="A16" s="51">
        <v>42369</v>
      </c>
      <c r="B16" s="53">
        <v>5361</v>
      </c>
      <c r="C16" s="53">
        <v>4366</v>
      </c>
    </row>
    <row r="18" spans="2:2">
      <c r="B18" s="57"/>
    </row>
  </sheetData>
  <printOptions horizontalCentered="1"/>
  <pageMargins left="0.74803149606299213" right="0.74803149606299213" top="0.52" bottom="0.55000000000000004" header="0.51181102362204722" footer="0.51181102362204722"/>
  <pageSetup paperSize="9" scale="6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H21" sqref="H21"/>
    </sheetView>
  </sheetViews>
  <sheetFormatPr defaultRowHeight="12.75"/>
  <cols>
    <col min="1" max="1" width="11.28515625" bestFit="1" customWidth="1"/>
    <col min="2" max="2" width="9.7109375" style="54" customWidth="1"/>
    <col min="3" max="16" width="9.7109375" customWidth="1"/>
  </cols>
  <sheetData>
    <row r="1" spans="1:16" ht="60">
      <c r="A1" s="16"/>
      <c r="B1" s="16" t="s">
        <v>405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>
      <c r="A2" s="50">
        <v>37256</v>
      </c>
      <c r="B2" s="55">
        <v>-873.91899999999998</v>
      </c>
    </row>
    <row r="3" spans="1:16" ht="14.25">
      <c r="A3" s="50">
        <v>37621</v>
      </c>
      <c r="B3" s="55">
        <v>177.26599999999999</v>
      </c>
    </row>
    <row r="4" spans="1:16" ht="14.25">
      <c r="A4" s="50">
        <v>37986</v>
      </c>
      <c r="B4" s="55">
        <v>1762.078</v>
      </c>
    </row>
    <row r="5" spans="1:16" ht="14.25">
      <c r="A5" s="51">
        <v>38352</v>
      </c>
      <c r="B5" s="55">
        <v>4267.3609999999999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4.25">
      <c r="A6" s="50">
        <v>38717</v>
      </c>
      <c r="B6" s="55">
        <v>4031.8490000000002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4.25">
      <c r="A7" s="50">
        <v>39082</v>
      </c>
      <c r="B7" s="55">
        <v>6260.9970000000003</v>
      </c>
    </row>
    <row r="8" spans="1:16" ht="14.25">
      <c r="A8" s="50">
        <v>39447</v>
      </c>
      <c r="B8" s="55">
        <v>-933.65499999999997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4.25">
      <c r="A9" s="50">
        <v>39813</v>
      </c>
      <c r="B9" s="55">
        <v>-9199.1479999999992</v>
      </c>
    </row>
    <row r="10" spans="1:16" ht="14.25">
      <c r="A10" s="50">
        <v>40178</v>
      </c>
      <c r="B10" s="55">
        <v>-3825.337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4.25">
      <c r="A11" s="50">
        <v>40543</v>
      </c>
      <c r="B11" s="55">
        <v>-1769.6379999999999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4.25">
      <c r="A12" s="50">
        <v>40908</v>
      </c>
      <c r="B12" s="55">
        <v>2176.21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50">
        <v>41274</v>
      </c>
      <c r="B13" s="55">
        <v>-268.85899999999998</v>
      </c>
    </row>
    <row r="14" spans="1:16" ht="14.25">
      <c r="A14" s="50">
        <v>41639</v>
      </c>
      <c r="B14" s="55">
        <v>875.42</v>
      </c>
    </row>
    <row r="15" spans="1:16" ht="14.25">
      <c r="A15" s="50">
        <v>42004</v>
      </c>
      <c r="B15" s="55">
        <v>3231.3209999999999</v>
      </c>
    </row>
    <row r="16" spans="1:16" ht="14.25">
      <c r="A16" s="51">
        <v>42369</v>
      </c>
      <c r="B16" s="55">
        <v>-5205</v>
      </c>
    </row>
  </sheetData>
  <printOptions horizontalCentered="1"/>
  <pageMargins left="0.74803149606299213" right="0.74803149606299213" top="0.52" bottom="0.55000000000000004" header="0.51181102362204722" footer="0.51181102362204722"/>
  <pageSetup paperSize="9" scale="6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9" sqref="C29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D23" sqref="D23"/>
    </sheetView>
  </sheetViews>
  <sheetFormatPr defaultRowHeight="12.75"/>
  <cols>
    <col min="1" max="1" width="11.28515625" bestFit="1" customWidth="1"/>
    <col min="2" max="16" width="9.7109375" customWidth="1"/>
  </cols>
  <sheetData>
    <row r="1" spans="1:16" ht="60">
      <c r="A1" s="16"/>
      <c r="B1" s="16" t="s">
        <v>406</v>
      </c>
      <c r="C1" s="16" t="s">
        <v>407</v>
      </c>
      <c r="D1" s="16" t="s">
        <v>408</v>
      </c>
      <c r="E1" s="16" t="s">
        <v>409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>
      <c r="A2" s="50">
        <v>37256</v>
      </c>
      <c r="B2" s="19">
        <v>9248.973</v>
      </c>
      <c r="C2" s="19">
        <v>8059.4849999999997</v>
      </c>
      <c r="D2" s="19">
        <v>34009.974999999999</v>
      </c>
      <c r="E2" s="19">
        <v>23379.041000000001</v>
      </c>
    </row>
    <row r="3" spans="1:16" ht="14.25">
      <c r="A3" s="50">
        <v>37621</v>
      </c>
      <c r="B3" s="19">
        <v>10318.644</v>
      </c>
      <c r="C3" s="19">
        <v>10839.611999999999</v>
      </c>
      <c r="D3" s="19">
        <v>36033.108999999997</v>
      </c>
      <c r="E3" s="19">
        <v>24082.621999999999</v>
      </c>
    </row>
    <row r="4" spans="1:16" ht="17.25" customHeight="1">
      <c r="A4" s="50">
        <v>37986</v>
      </c>
      <c r="B4" s="19">
        <v>13120.12</v>
      </c>
      <c r="C4" s="19">
        <v>14980.026</v>
      </c>
      <c r="D4" s="19">
        <v>38687.322999999997</v>
      </c>
      <c r="E4" s="19">
        <v>26314.303</v>
      </c>
    </row>
    <row r="5" spans="1:16" ht="14.25">
      <c r="A5" s="51">
        <v>38352</v>
      </c>
      <c r="B5" s="19">
        <v>18524.219000000001</v>
      </c>
      <c r="C5" s="19">
        <v>18576.183000000001</v>
      </c>
      <c r="D5" s="19">
        <v>46347.275000000001</v>
      </c>
      <c r="E5" s="19">
        <v>27094.577000000001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4.25">
      <c r="A6" s="50">
        <v>38717</v>
      </c>
      <c r="B6" s="19">
        <v>23113.859</v>
      </c>
      <c r="C6" s="19">
        <v>25289.331999999999</v>
      </c>
      <c r="D6" s="19">
        <v>50745.834000000003</v>
      </c>
      <c r="E6" s="19">
        <v>28060.538</v>
      </c>
    </row>
    <row r="7" spans="1:16" ht="14.25">
      <c r="A7" s="50">
        <v>39082</v>
      </c>
      <c r="B7" s="19">
        <v>39328.682000000001</v>
      </c>
      <c r="C7" s="19">
        <v>35373.466</v>
      </c>
      <c r="D7" s="19">
        <v>66126.672000000006</v>
      </c>
      <c r="E7" s="19">
        <v>29178.249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4.25">
      <c r="A8" s="50">
        <v>39447</v>
      </c>
      <c r="B8" s="19">
        <v>49840.498</v>
      </c>
      <c r="C8" s="19">
        <v>42121.966999999997</v>
      </c>
      <c r="D8" s="19">
        <v>77144.263000000006</v>
      </c>
      <c r="E8" s="19">
        <v>28555.932000000001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4.25">
      <c r="A9" s="50">
        <v>39813</v>
      </c>
      <c r="B9" s="19">
        <v>54417.023000000001</v>
      </c>
      <c r="C9" s="19">
        <v>33395.241999999998</v>
      </c>
      <c r="D9" s="19">
        <v>64368.406999999999</v>
      </c>
      <c r="E9" s="19">
        <v>42513.023999999998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4.25">
      <c r="A10" s="50">
        <v>40178</v>
      </c>
      <c r="B10" s="19">
        <v>57438.2</v>
      </c>
      <c r="C10" s="19">
        <v>49426.099000000002</v>
      </c>
      <c r="D10" s="19">
        <v>59710.868999999999</v>
      </c>
      <c r="E10" s="19">
        <v>60612.455000000002</v>
      </c>
    </row>
    <row r="11" spans="1:16" ht="14.25">
      <c r="A11" s="50">
        <v>40543</v>
      </c>
      <c r="B11" s="19">
        <v>68972.353000000003</v>
      </c>
      <c r="C11" s="19">
        <v>62209.485999999997</v>
      </c>
      <c r="D11" s="19">
        <v>58553.237999999998</v>
      </c>
      <c r="E11" s="19">
        <v>70913.258000000002</v>
      </c>
    </row>
    <row r="12" spans="1:16" ht="14.25">
      <c r="A12" s="50">
        <v>40908</v>
      </c>
      <c r="B12" s="19">
        <v>70782.679999999993</v>
      </c>
      <c r="C12" s="19">
        <v>62365.267</v>
      </c>
      <c r="D12" s="19">
        <v>57533.887999999999</v>
      </c>
      <c r="E12" s="19">
        <v>74875.187000000005</v>
      </c>
    </row>
    <row r="13" spans="1:16" ht="14.25">
      <c r="A13" s="50">
        <v>41274</v>
      </c>
      <c r="B13" s="19">
        <v>71171.652000000002</v>
      </c>
      <c r="C13" s="19">
        <v>76191.039000000004</v>
      </c>
      <c r="D13" s="19">
        <v>53576.284</v>
      </c>
      <c r="E13" s="19">
        <v>75905.558999999994</v>
      </c>
    </row>
    <row r="14" spans="1:16" ht="14.25">
      <c r="A14" s="50">
        <v>41639</v>
      </c>
      <c r="B14" s="19">
        <v>76726.084000000003</v>
      </c>
      <c r="C14" s="19">
        <v>95527.838000000003</v>
      </c>
      <c r="D14" s="19">
        <v>58941.519</v>
      </c>
      <c r="E14" s="19">
        <v>81789.758000000002</v>
      </c>
    </row>
    <row r="15" spans="1:16" ht="14.25">
      <c r="A15" s="50">
        <v>42004</v>
      </c>
      <c r="B15" s="19">
        <v>79685.524000000005</v>
      </c>
      <c r="C15" s="19">
        <v>106178.258</v>
      </c>
      <c r="D15" s="19">
        <v>63676.845999999998</v>
      </c>
      <c r="E15" s="19">
        <v>86101.168000000005</v>
      </c>
    </row>
    <row r="16" spans="1:16" ht="14.25">
      <c r="A16" s="51">
        <v>42369</v>
      </c>
      <c r="B16" s="19">
        <v>89348</v>
      </c>
      <c r="C16" s="19">
        <v>114190</v>
      </c>
      <c r="D16" s="19">
        <v>59685</v>
      </c>
      <c r="E16" s="19">
        <v>90575</v>
      </c>
    </row>
  </sheetData>
  <printOptions horizontalCentered="1"/>
  <pageMargins left="0.74803149606299213" right="0.74803149606299213" top="0.52" bottom="0.55000000000000004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19" sqref="B19"/>
    </sheetView>
  </sheetViews>
  <sheetFormatPr defaultColWidth="8.85546875" defaultRowHeight="12.75"/>
  <cols>
    <col min="1" max="1" width="11.28515625" bestFit="1" customWidth="1"/>
    <col min="2" max="3" width="11.28515625" style="54" customWidth="1"/>
    <col min="4" max="10" width="11.28515625" style="4" customWidth="1"/>
    <col min="11" max="11" width="11.42578125" style="4" customWidth="1"/>
    <col min="14" max="14" width="6.5703125" bestFit="1" customWidth="1"/>
    <col min="15" max="15" width="11.28515625" bestFit="1" customWidth="1"/>
    <col min="16" max="16" width="8" bestFit="1" customWidth="1"/>
    <col min="17" max="17" width="9.7109375" customWidth="1"/>
    <col min="18" max="18" width="19" bestFit="1" customWidth="1"/>
  </cols>
  <sheetData>
    <row r="1" spans="1:11" ht="30">
      <c r="A1" s="16"/>
      <c r="B1" s="16" t="s">
        <v>366</v>
      </c>
      <c r="C1" s="16" t="s">
        <v>396</v>
      </c>
    </row>
    <row r="2" spans="1:11" ht="14.25">
      <c r="A2" s="50">
        <v>37256</v>
      </c>
      <c r="B2" s="53">
        <v>32</v>
      </c>
      <c r="C2" s="53">
        <v>1208.3879999999999</v>
      </c>
    </row>
    <row r="3" spans="1:11" ht="14.25">
      <c r="A3" s="50">
        <v>37621</v>
      </c>
      <c r="B3" s="53">
        <v>66.789000000000001</v>
      </c>
      <c r="C3" s="53">
        <v>2594.27</v>
      </c>
    </row>
    <row r="4" spans="1:11" ht="14.25">
      <c r="A4" s="50">
        <v>37986</v>
      </c>
      <c r="B4" s="53">
        <v>1054.165</v>
      </c>
      <c r="C4" s="53">
        <v>2192.3530000000001</v>
      </c>
    </row>
    <row r="5" spans="1:11" ht="14.25">
      <c r="A5" s="51">
        <v>38352</v>
      </c>
      <c r="B5" s="53">
        <v>1149.5550000000001</v>
      </c>
      <c r="C5" s="53">
        <v>1704.1579999999999</v>
      </c>
    </row>
    <row r="6" spans="1:11" ht="14.25">
      <c r="A6" s="50">
        <v>38717</v>
      </c>
      <c r="B6" s="53">
        <v>3361.5720000000001</v>
      </c>
      <c r="C6" s="53">
        <v>4601.683</v>
      </c>
    </row>
    <row r="7" spans="1:11" ht="14.25">
      <c r="A7" s="50">
        <v>39082</v>
      </c>
      <c r="B7" s="53">
        <v>2906.2689999999998</v>
      </c>
      <c r="C7" s="53">
        <v>3442.3760000000002</v>
      </c>
    </row>
    <row r="8" spans="1:11" ht="14.25">
      <c r="A8" s="50">
        <v>39447</v>
      </c>
      <c r="B8" s="53">
        <v>2034.6579999999999</v>
      </c>
      <c r="C8" s="53">
        <v>1103.4570000000001</v>
      </c>
    </row>
    <row r="9" spans="1:11" ht="14.25">
      <c r="A9" s="50">
        <v>39813</v>
      </c>
      <c r="B9" s="53">
        <v>2289.9140000000002</v>
      </c>
      <c r="C9" s="53">
        <v>-655.62599999999998</v>
      </c>
    </row>
    <row r="10" spans="1:11" ht="14.25">
      <c r="A10" s="50">
        <v>40178</v>
      </c>
      <c r="B10" s="53">
        <v>7126.4679999999998</v>
      </c>
      <c r="C10" s="53">
        <v>1128.8320000000001</v>
      </c>
    </row>
    <row r="11" spans="1:11" ht="14.25">
      <c r="A11" s="50">
        <v>40543</v>
      </c>
      <c r="B11" s="53">
        <v>7063.0680000000002</v>
      </c>
      <c r="C11" s="53">
        <v>2117.7190000000001</v>
      </c>
      <c r="F11"/>
      <c r="G11"/>
      <c r="H11"/>
      <c r="I11"/>
      <c r="J11"/>
      <c r="K11"/>
    </row>
    <row r="12" spans="1:11" ht="14.25">
      <c r="A12" s="50">
        <v>40908</v>
      </c>
      <c r="B12" s="53">
        <v>3617.11</v>
      </c>
      <c r="C12" s="53">
        <v>-167.56899999999999</v>
      </c>
    </row>
    <row r="13" spans="1:11" ht="14.25">
      <c r="A13" s="50">
        <v>41274</v>
      </c>
      <c r="B13" s="53">
        <v>3907.9670000000001</v>
      </c>
      <c r="C13" s="53">
        <v>3622.9690000000001</v>
      </c>
    </row>
    <row r="14" spans="1:11" ht="14.25">
      <c r="A14" s="50">
        <v>41639</v>
      </c>
      <c r="B14" s="53">
        <v>5960.6530000000002</v>
      </c>
      <c r="C14" s="53">
        <v>3387.6309999999999</v>
      </c>
    </row>
    <row r="15" spans="1:11" ht="14.25">
      <c r="A15" s="50">
        <v>42004</v>
      </c>
      <c r="B15" s="53">
        <v>3060.8139999999999</v>
      </c>
      <c r="C15" s="53">
        <v>7257.7619999999997</v>
      </c>
    </row>
    <row r="16" spans="1:11" ht="14.25">
      <c r="A16" s="51">
        <v>42369</v>
      </c>
      <c r="B16" s="53">
        <v>1639</v>
      </c>
      <c r="C16" s="53">
        <v>8351</v>
      </c>
    </row>
  </sheetData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6" sqref="G26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H16" sqref="H16"/>
    </sheetView>
  </sheetViews>
  <sheetFormatPr defaultRowHeight="12.75"/>
  <cols>
    <col min="1" max="1" width="11.28515625" bestFit="1" customWidth="1"/>
    <col min="2" max="3" width="9.7109375" style="54" customWidth="1"/>
    <col min="4" max="16" width="9.7109375" customWidth="1"/>
  </cols>
  <sheetData>
    <row r="1" spans="1:16" ht="15">
      <c r="A1" s="16"/>
      <c r="B1" s="16" t="s">
        <v>366</v>
      </c>
      <c r="C1" s="16" t="s">
        <v>410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4.25">
      <c r="A2" s="50">
        <v>37256</v>
      </c>
      <c r="B2" s="55">
        <v>-611</v>
      </c>
      <c r="C2" s="55">
        <v>-489.09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4.25">
      <c r="A3" s="50">
        <v>37621</v>
      </c>
      <c r="B3" s="55">
        <v>1328</v>
      </c>
      <c r="C3" s="55">
        <v>275.55600000000004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4.25">
      <c r="A4" s="50">
        <v>37986</v>
      </c>
      <c r="B4" s="55">
        <v>-108</v>
      </c>
      <c r="C4" s="55">
        <v>1419.9040000000002</v>
      </c>
    </row>
    <row r="5" spans="1:16" ht="14.25">
      <c r="A5" s="51">
        <v>38352</v>
      </c>
      <c r="B5" s="55">
        <v>3940</v>
      </c>
      <c r="C5" s="55">
        <v>3119.6939999999995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50">
        <v>38717</v>
      </c>
      <c r="B6" s="55">
        <v>2255</v>
      </c>
      <c r="C6" s="55">
        <v>505.35899999999992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4.25">
      <c r="A7" s="50">
        <v>39082</v>
      </c>
      <c r="B7" s="55">
        <v>3970</v>
      </c>
      <c r="C7" s="55">
        <v>5109.71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4.25">
      <c r="A8" s="50">
        <v>39447</v>
      </c>
      <c r="B8" s="55">
        <v>3620</v>
      </c>
      <c r="C8" s="55">
        <v>-1989.1569999999999</v>
      </c>
    </row>
    <row r="9" spans="1:16" ht="14.25">
      <c r="A9" s="50">
        <v>39813</v>
      </c>
      <c r="B9" s="55">
        <v>2153</v>
      </c>
      <c r="C9" s="55">
        <v>-1157.2860000000001</v>
      </c>
    </row>
    <row r="10" spans="1:16" ht="14.25">
      <c r="A10" s="50">
        <v>40178</v>
      </c>
      <c r="B10" s="55">
        <v>2122</v>
      </c>
      <c r="C10" s="55">
        <v>267.49300000000005</v>
      </c>
    </row>
    <row r="11" spans="1:16" ht="14.25">
      <c r="A11" s="50">
        <v>40543</v>
      </c>
      <c r="B11" s="55">
        <v>-622</v>
      </c>
      <c r="C11" s="55">
        <v>9607.0169999999998</v>
      </c>
    </row>
    <row r="12" spans="1:16" ht="14.25">
      <c r="A12" s="50">
        <v>40908</v>
      </c>
      <c r="B12" s="55">
        <v>-733</v>
      </c>
      <c r="C12" s="55">
        <v>-4631.0589999999993</v>
      </c>
    </row>
    <row r="13" spans="1:16" ht="14.25">
      <c r="A13" s="50">
        <v>41274</v>
      </c>
      <c r="B13" s="55">
        <v>290</v>
      </c>
      <c r="C13" s="55">
        <v>-3613.2110000000002</v>
      </c>
    </row>
    <row r="14" spans="1:16" ht="14.25">
      <c r="A14" s="50">
        <v>41639</v>
      </c>
      <c r="B14" s="55">
        <v>2712</v>
      </c>
      <c r="C14" s="55">
        <v>-941.57800000000009</v>
      </c>
    </row>
    <row r="15" spans="1:16" ht="14.25">
      <c r="A15" s="50">
        <v>42004</v>
      </c>
      <c r="B15" s="55">
        <v>3600</v>
      </c>
      <c r="C15" s="55">
        <v>5955.29</v>
      </c>
    </row>
    <row r="16" spans="1:16" ht="14.25">
      <c r="A16" s="51">
        <v>42369</v>
      </c>
      <c r="B16" s="55">
        <v>4618</v>
      </c>
      <c r="C16" s="55">
        <v>-1380</v>
      </c>
    </row>
  </sheetData>
  <printOptions horizontalCentered="1"/>
  <pageMargins left="0.74803149606299213" right="0.74803149606299213" top="0.52" bottom="0.55000000000000004" header="0.51181102362204722" footer="0.51181102362204722"/>
  <pageSetup paperSize="9" scale="6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24" sqref="E24"/>
    </sheetView>
  </sheetViews>
  <sheetFormatPr defaultRowHeight="12.75"/>
  <cols>
    <col min="1" max="1" width="11" customWidth="1"/>
    <col min="2" max="2" width="9.7109375" style="54" customWidth="1"/>
    <col min="3" max="9" width="9.7109375" customWidth="1"/>
  </cols>
  <sheetData>
    <row r="1" spans="1:9" ht="60">
      <c r="A1" s="16"/>
      <c r="B1" s="16" t="s">
        <v>411</v>
      </c>
      <c r="C1" s="3"/>
      <c r="D1" s="3"/>
      <c r="E1" s="3"/>
      <c r="F1" s="3"/>
      <c r="G1" s="3"/>
      <c r="H1" s="3"/>
      <c r="I1" s="3"/>
    </row>
    <row r="2" spans="1:9">
      <c r="A2" s="19" t="s">
        <v>455</v>
      </c>
      <c r="B2" s="55">
        <v>10277</v>
      </c>
    </row>
    <row r="3" spans="1:9">
      <c r="A3" s="19" t="s">
        <v>454</v>
      </c>
      <c r="B3" s="55">
        <v>-824</v>
      </c>
    </row>
    <row r="4" spans="1:9">
      <c r="A4" s="19" t="s">
        <v>453</v>
      </c>
      <c r="B4" s="55">
        <v>2512</v>
      </c>
    </row>
    <row r="5" spans="1:9">
      <c r="A5" s="19" t="s">
        <v>456</v>
      </c>
      <c r="B5" s="55">
        <v>2299</v>
      </c>
      <c r="C5" s="8"/>
      <c r="D5" s="8"/>
      <c r="E5" s="8"/>
      <c r="F5" s="8"/>
      <c r="G5" s="8"/>
      <c r="H5" s="8"/>
      <c r="I5" s="8"/>
    </row>
    <row r="6" spans="1:9">
      <c r="A6" s="19" t="s">
        <v>457</v>
      </c>
      <c r="B6" s="55">
        <v>5981</v>
      </c>
      <c r="C6" s="8"/>
      <c r="D6" s="8"/>
      <c r="E6" s="8"/>
      <c r="F6" s="8"/>
      <c r="G6" s="8"/>
      <c r="H6" s="8"/>
      <c r="I6" s="8"/>
    </row>
    <row r="7" spans="1:9">
      <c r="A7" s="19" t="s">
        <v>458</v>
      </c>
      <c r="B7" s="55">
        <v>-3189</v>
      </c>
    </row>
    <row r="8" spans="1:9">
      <c r="A8" s="19" t="s">
        <v>459</v>
      </c>
      <c r="B8" s="55">
        <v>-4978</v>
      </c>
      <c r="C8" s="2"/>
      <c r="D8" s="2"/>
      <c r="E8" s="2"/>
      <c r="F8" s="2"/>
      <c r="G8" s="2"/>
      <c r="H8" s="2"/>
      <c r="I8" s="2"/>
    </row>
    <row r="9" spans="1:9">
      <c r="A9" s="19" t="s">
        <v>460</v>
      </c>
      <c r="B9" s="55">
        <v>9910</v>
      </c>
      <c r="C9" s="8"/>
      <c r="D9" s="8"/>
      <c r="E9" s="8"/>
      <c r="F9" s="8"/>
      <c r="G9" s="8"/>
      <c r="H9" s="8"/>
      <c r="I9" s="8"/>
    </row>
    <row r="10" spans="1:9">
      <c r="B10" s="57"/>
      <c r="C10" s="8"/>
      <c r="D10" s="8"/>
      <c r="E10" s="8"/>
      <c r="F10" s="8"/>
      <c r="G10" s="8"/>
      <c r="H10" s="8"/>
      <c r="I10" s="8"/>
    </row>
    <row r="11" spans="1:9">
      <c r="B11" s="57"/>
      <c r="C11" s="3"/>
      <c r="D11" s="3"/>
      <c r="E11" s="3"/>
      <c r="F11" s="3"/>
      <c r="G11" s="3"/>
      <c r="H11" s="3"/>
      <c r="I11" s="3"/>
    </row>
    <row r="12" spans="1:9">
      <c r="B12" s="57"/>
      <c r="C12" s="3"/>
      <c r="D12" s="3"/>
      <c r="E12" s="3"/>
      <c r="F12" s="3"/>
      <c r="G12" s="3"/>
      <c r="H12" s="3"/>
      <c r="I12" s="3"/>
    </row>
  </sheetData>
  <printOptions horizontalCentered="1"/>
  <pageMargins left="0.74803149606299213" right="0.74803149606299213" top="0.52" bottom="0.55000000000000004" header="0.51181102362204722" footer="0.51181102362204722"/>
  <pageSetup paperSize="9" scale="6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4"/>
  <sheetViews>
    <sheetView workbookViewId="0">
      <selection activeCell="F28" sqref="F28"/>
    </sheetView>
  </sheetViews>
  <sheetFormatPr defaultRowHeight="12.75"/>
  <sheetData>
    <row r="14" spans="12:12">
      <c r="L14" s="15"/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G22" sqref="G22"/>
    </sheetView>
  </sheetViews>
  <sheetFormatPr defaultRowHeight="12.75"/>
  <cols>
    <col min="1" max="1" width="11.28515625" bestFit="1" customWidth="1"/>
    <col min="2" max="3" width="9.7109375" style="54" customWidth="1"/>
    <col min="4" max="16" width="9.7109375" customWidth="1"/>
  </cols>
  <sheetData>
    <row r="1" spans="1:16" ht="60">
      <c r="A1" s="16"/>
      <c r="B1" s="16" t="s">
        <v>412</v>
      </c>
      <c r="C1" s="16" t="s">
        <v>404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>
      <c r="A2" s="50">
        <v>37256</v>
      </c>
      <c r="B2" s="55">
        <v>1497.7069999999999</v>
      </c>
      <c r="C2" s="55">
        <v>274.012</v>
      </c>
    </row>
    <row r="3" spans="1:16" ht="14.25">
      <c r="A3" s="50">
        <v>37621</v>
      </c>
      <c r="B3" s="55">
        <v>1614.654</v>
      </c>
      <c r="C3" s="55">
        <v>-31.818999999999999</v>
      </c>
    </row>
    <row r="4" spans="1:16" ht="14.25">
      <c r="A4" s="50">
        <v>37986</v>
      </c>
      <c r="B4" s="55">
        <v>2922.5819999999999</v>
      </c>
      <c r="C4" s="55">
        <v>399.81099999999998</v>
      </c>
    </row>
    <row r="5" spans="1:16" ht="14.25">
      <c r="A5" s="51">
        <v>38352</v>
      </c>
      <c r="B5" s="55">
        <v>2771.8040000000001</v>
      </c>
      <c r="C5" s="55">
        <v>175.54599999999999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4.25">
      <c r="A6" s="50">
        <v>38717</v>
      </c>
      <c r="B6" s="55">
        <v>4588.4660000000003</v>
      </c>
      <c r="C6" s="55">
        <v>229.80600000000001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4.25">
      <c r="A7" s="50">
        <v>39082</v>
      </c>
      <c r="B7" s="55">
        <v>11002.404</v>
      </c>
      <c r="C7" s="55">
        <v>3393.4749999999999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4.25">
      <c r="A8" s="50">
        <v>39447</v>
      </c>
      <c r="B8" s="55">
        <v>8754.2540000000008</v>
      </c>
      <c r="C8" s="55">
        <v>44.027999999999999</v>
      </c>
    </row>
    <row r="9" spans="1:16" ht="14.25">
      <c r="A9" s="50">
        <v>39813</v>
      </c>
      <c r="B9" s="55">
        <v>10473.652</v>
      </c>
      <c r="C9" s="55">
        <v>-198.953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4.25">
      <c r="A10" s="50">
        <v>40178</v>
      </c>
      <c r="B10" s="55">
        <v>4136.8980000000001</v>
      </c>
      <c r="C10" s="55">
        <v>470.13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4.25">
      <c r="A11" s="50">
        <v>40543</v>
      </c>
      <c r="B11" s="55">
        <v>5887.174</v>
      </c>
      <c r="C11" s="55">
        <v>448.09800000000001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4.25">
      <c r="A12" s="50">
        <v>40908</v>
      </c>
      <c r="B12" s="55">
        <v>7378.634</v>
      </c>
      <c r="C12" s="55">
        <v>1349.4580000000001</v>
      </c>
    </row>
    <row r="13" spans="1:16" ht="14.25">
      <c r="A13" s="50">
        <v>41274</v>
      </c>
      <c r="B13" s="55">
        <v>6254.64</v>
      </c>
      <c r="C13" s="55">
        <v>2213.203</v>
      </c>
    </row>
    <row r="14" spans="1:16" ht="14.25">
      <c r="A14" s="50">
        <v>41639</v>
      </c>
      <c r="B14" s="55">
        <v>11122.923999999999</v>
      </c>
      <c r="C14" s="55">
        <v>1325.598</v>
      </c>
    </row>
    <row r="15" spans="1:16" ht="14.25">
      <c r="A15" s="50">
        <v>42004</v>
      </c>
      <c r="B15" s="55">
        <v>8889.3709999999992</v>
      </c>
      <c r="C15" s="55">
        <v>-2151.2660000000001</v>
      </c>
    </row>
    <row r="16" spans="1:16" ht="14.25">
      <c r="A16" s="51">
        <v>42369</v>
      </c>
      <c r="B16" s="55">
        <v>10522</v>
      </c>
      <c r="C16" s="55">
        <v>1054</v>
      </c>
    </row>
  </sheetData>
  <printOptions horizontalCentered="1"/>
  <pageMargins left="0.74803149606299213" right="0.74803149606299213" top="0.52" bottom="0.55000000000000004" header="0.51181102362204722" footer="0.51181102362204722"/>
  <pageSetup paperSize="9" scale="6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9" sqref="I29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24" sqref="A24"/>
    </sheetView>
  </sheetViews>
  <sheetFormatPr defaultRowHeight="12.75"/>
  <cols>
    <col min="1" max="1" width="47.5703125" bestFit="1" customWidth="1"/>
    <col min="2" max="2" width="10.7109375" style="54" bestFit="1" customWidth="1"/>
    <col min="3" max="3" width="10.85546875" style="54" customWidth="1"/>
  </cols>
  <sheetData>
    <row r="1" spans="1:3" s="1" customFormat="1" ht="36" customHeight="1">
      <c r="A1" s="16" t="s">
        <v>391</v>
      </c>
      <c r="B1" s="16" t="s">
        <v>413</v>
      </c>
      <c r="C1" s="16" t="s">
        <v>414</v>
      </c>
    </row>
    <row r="2" spans="1:3">
      <c r="A2" s="20" t="s">
        <v>445</v>
      </c>
      <c r="B2" s="53">
        <v>2749.6995000000002</v>
      </c>
      <c r="C2" s="53">
        <v>390</v>
      </c>
    </row>
    <row r="3" spans="1:3">
      <c r="A3" s="20" t="s">
        <v>446</v>
      </c>
      <c r="B3" s="53">
        <v>1554.5055990949988</v>
      </c>
      <c r="C3" s="53">
        <v>871.70720111650314</v>
      </c>
    </row>
    <row r="4" spans="1:3">
      <c r="A4" s="20" t="s">
        <v>415</v>
      </c>
      <c r="B4" s="53">
        <v>1279.1757694862299</v>
      </c>
      <c r="C4" s="53"/>
    </row>
    <row r="5" spans="1:3">
      <c r="A5" s="20" t="s">
        <v>447</v>
      </c>
      <c r="B5" s="53">
        <v>-270</v>
      </c>
      <c r="C5" s="53">
        <v>1260.3734660457924</v>
      </c>
    </row>
    <row r="6" spans="1:3">
      <c r="A6" s="20" t="s">
        <v>416</v>
      </c>
      <c r="B6" s="53"/>
      <c r="C6" s="53">
        <v>1034</v>
      </c>
    </row>
  </sheetData>
  <printOptions horizontalCentered="1"/>
  <pageMargins left="0.74803149606299213" right="0.74803149606299213" top="0.52" bottom="0.55000000000000004" header="0.51181102362204722" footer="0.51181102362204722"/>
  <pageSetup paperSize="9" scale="6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" sqref="A1:G19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E21" sqref="E21"/>
    </sheetView>
  </sheetViews>
  <sheetFormatPr defaultRowHeight="12.75"/>
  <cols>
    <col min="1" max="1" width="11.28515625" bestFit="1" customWidth="1"/>
    <col min="2" max="4" width="9.7109375" style="54" customWidth="1"/>
    <col min="5" max="16" width="9.7109375" customWidth="1"/>
  </cols>
  <sheetData>
    <row r="1" spans="1:16" ht="60">
      <c r="A1" s="16"/>
      <c r="B1" s="16" t="s">
        <v>406</v>
      </c>
      <c r="C1" s="16" t="s">
        <v>365</v>
      </c>
      <c r="D1" s="16" t="s">
        <v>408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4.25">
      <c r="A2" s="50">
        <v>37256</v>
      </c>
      <c r="B2" s="55">
        <v>18938.740000000002</v>
      </c>
      <c r="C2" s="55">
        <v>38010.921999999999</v>
      </c>
      <c r="D2" s="55">
        <v>50304.491000000002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>
      <c r="A3" s="50">
        <v>37621</v>
      </c>
      <c r="B3" s="55">
        <v>17885.920999999998</v>
      </c>
      <c r="C3" s="55">
        <v>32998.879000000001</v>
      </c>
      <c r="D3" s="55">
        <v>50914.79</v>
      </c>
    </row>
    <row r="4" spans="1:16" ht="14.25">
      <c r="A4" s="50">
        <v>37986</v>
      </c>
      <c r="B4" s="55">
        <v>22652.732</v>
      </c>
      <c r="C4" s="55">
        <v>43484.178</v>
      </c>
      <c r="D4" s="55">
        <v>51734.737000000001</v>
      </c>
    </row>
    <row r="5" spans="1:16" ht="14.25">
      <c r="A5" s="51">
        <v>38352</v>
      </c>
      <c r="B5" s="55">
        <v>24876.277999999998</v>
      </c>
      <c r="C5" s="55">
        <v>54155.415000000001</v>
      </c>
      <c r="D5" s="55">
        <v>52817.932999999997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50">
        <v>38717</v>
      </c>
      <c r="B6" s="55">
        <v>30811.083999999999</v>
      </c>
      <c r="C6" s="55">
        <v>65272.347000000002</v>
      </c>
      <c r="D6" s="55">
        <v>51544.298999999999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4.25">
      <c r="A7" s="50">
        <v>39082</v>
      </c>
      <c r="B7" s="55">
        <v>43372.559000000001</v>
      </c>
      <c r="C7" s="55">
        <v>69585.754000000001</v>
      </c>
      <c r="D7" s="55">
        <v>56254.074999999997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4.25">
      <c r="A8" s="50">
        <v>39447</v>
      </c>
      <c r="B8" s="55">
        <v>49088.587</v>
      </c>
      <c r="C8" s="55">
        <v>87312.201000000001</v>
      </c>
      <c r="D8" s="55">
        <v>61431.962</v>
      </c>
    </row>
    <row r="9" spans="1:16" ht="14.25">
      <c r="A9" s="50">
        <v>39813</v>
      </c>
      <c r="B9" s="55">
        <v>48247.633999999998</v>
      </c>
      <c r="C9" s="55">
        <v>71371.769</v>
      </c>
      <c r="D9" s="55">
        <v>59278.093000000001</v>
      </c>
    </row>
    <row r="10" spans="1:16" ht="14.25">
      <c r="A10" s="50">
        <v>40178</v>
      </c>
      <c r="B10" s="55">
        <v>56253.478000000003</v>
      </c>
      <c r="C10" s="55">
        <v>95289.937999999995</v>
      </c>
      <c r="D10" s="55">
        <v>63889.017999999996</v>
      </c>
    </row>
    <row r="11" spans="1:16" ht="14.25">
      <c r="A11" s="50">
        <v>40543</v>
      </c>
      <c r="B11" s="55">
        <v>61180.28</v>
      </c>
      <c r="C11" s="55">
        <v>108015.421</v>
      </c>
      <c r="D11" s="55">
        <v>67066.076000000001</v>
      </c>
    </row>
    <row r="12" spans="1:16" ht="14.25">
      <c r="A12" s="50">
        <v>40908</v>
      </c>
      <c r="B12" s="55">
        <v>65326.777000000002</v>
      </c>
      <c r="C12" s="55">
        <v>89818.063999999998</v>
      </c>
      <c r="D12" s="55">
        <v>67903.259000000005</v>
      </c>
    </row>
    <row r="13" spans="1:16" ht="14.25">
      <c r="A13" s="50">
        <v>41274</v>
      </c>
      <c r="B13" s="55">
        <v>76527.312999999995</v>
      </c>
      <c r="C13" s="55">
        <v>84776.634999999995</v>
      </c>
      <c r="D13" s="55">
        <v>62443.862000000001</v>
      </c>
    </row>
    <row r="14" spans="1:16" ht="14.25">
      <c r="A14" s="50">
        <v>41639</v>
      </c>
      <c r="B14" s="55">
        <v>88160.722999999998</v>
      </c>
      <c r="C14" s="55">
        <v>99986.714999999997</v>
      </c>
      <c r="D14" s="55">
        <v>62166.760999999999</v>
      </c>
    </row>
    <row r="15" spans="1:16" ht="14.25">
      <c r="A15" s="50">
        <v>42004</v>
      </c>
      <c r="B15" s="55">
        <v>93278.733999999997</v>
      </c>
      <c r="C15" s="55">
        <v>122104.671</v>
      </c>
      <c r="D15" s="55">
        <v>55221.601000000002</v>
      </c>
    </row>
    <row r="16" spans="1:16" ht="14.25">
      <c r="A16" s="51">
        <v>42369</v>
      </c>
      <c r="B16" s="55">
        <v>104380</v>
      </c>
      <c r="C16" s="55">
        <v>131605</v>
      </c>
      <c r="D16" s="55">
        <v>49126</v>
      </c>
    </row>
  </sheetData>
  <printOptions horizontalCentered="1"/>
  <pageMargins left="0.74803149606299213" right="0.74803149606299213" top="0.52" bottom="0.55000000000000004" header="0.51181102362204722" footer="0.51181102362204722"/>
  <pageSetup paperSize="9" scale="6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28" sqref="D28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8" sqref="G28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Normal="100" workbookViewId="0">
      <selection activeCell="G22" sqref="G22"/>
    </sheetView>
  </sheetViews>
  <sheetFormatPr defaultRowHeight="12.75"/>
  <cols>
    <col min="1" max="1" width="11.28515625" style="4" bestFit="1" customWidth="1"/>
    <col min="2" max="4" width="11" style="54" customWidth="1"/>
    <col min="5" max="20" width="9.7109375" customWidth="1"/>
  </cols>
  <sheetData>
    <row r="1" spans="1:20" ht="60">
      <c r="A1" s="16"/>
      <c r="B1" s="16" t="s">
        <v>395</v>
      </c>
      <c r="C1" s="16" t="s">
        <v>417</v>
      </c>
      <c r="D1" s="16" t="s">
        <v>418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4.25">
      <c r="A2" s="50">
        <v>36160</v>
      </c>
      <c r="B2" s="53">
        <v>-25166.917000000001</v>
      </c>
      <c r="C2" s="53">
        <v>79947.320000000007</v>
      </c>
      <c r="D2" s="53">
        <v>54780.402999999998</v>
      </c>
    </row>
    <row r="3" spans="1:20" ht="14.25">
      <c r="A3" s="50">
        <v>36525</v>
      </c>
      <c r="B3" s="53">
        <v>-47883.843999999997</v>
      </c>
      <c r="C3" s="53">
        <v>108865.942</v>
      </c>
      <c r="D3" s="53">
        <v>60982.097999999998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4.25">
      <c r="A4" s="50">
        <v>36891</v>
      </c>
      <c r="B4" s="53">
        <v>-51098.038</v>
      </c>
      <c r="C4" s="53">
        <v>121484.701</v>
      </c>
      <c r="D4" s="53">
        <v>70386.663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4.25">
      <c r="A5" s="50">
        <v>37256</v>
      </c>
      <c r="B5" s="53">
        <v>-32564.813999999998</v>
      </c>
      <c r="C5" s="53">
        <v>107254.15300000001</v>
      </c>
      <c r="D5" s="53">
        <v>74689.339000000007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50">
        <v>37621</v>
      </c>
      <c r="B6" s="53">
        <v>-20524.013999999999</v>
      </c>
      <c r="C6" s="53">
        <v>101799.59</v>
      </c>
      <c r="D6" s="53">
        <v>81275.576000000001</v>
      </c>
    </row>
    <row r="7" spans="1:20" ht="14.25">
      <c r="A7" s="50">
        <v>37986</v>
      </c>
      <c r="B7" s="53">
        <v>-24671.261999999999</v>
      </c>
      <c r="C7" s="53">
        <v>117871.647</v>
      </c>
      <c r="D7" s="53">
        <v>93200.384999999995</v>
      </c>
    </row>
    <row r="8" spans="1:20" ht="14.25">
      <c r="A8" s="50">
        <v>38352</v>
      </c>
      <c r="B8" s="53">
        <v>-21270.044999999998</v>
      </c>
      <c r="C8" s="53">
        <v>131849.62599999999</v>
      </c>
      <c r="D8" s="53">
        <v>110579.58100000001</v>
      </c>
    </row>
    <row r="9" spans="1:20" ht="14.25">
      <c r="A9" s="50">
        <v>38717</v>
      </c>
      <c r="B9" s="53">
        <v>-20408.148000000001</v>
      </c>
      <c r="C9" s="53">
        <v>147627.73000000001</v>
      </c>
      <c r="D9" s="53">
        <v>127219.58199999999</v>
      </c>
    </row>
    <row r="10" spans="1:20" ht="14.25">
      <c r="A10" s="50">
        <v>39082</v>
      </c>
      <c r="B10" s="53">
        <v>901.42700000000002</v>
      </c>
      <c r="C10" s="53">
        <v>169212.38800000001</v>
      </c>
      <c r="D10" s="53">
        <v>170113.815</v>
      </c>
    </row>
    <row r="11" spans="1:20" ht="14.25">
      <c r="A11" s="50">
        <v>39447</v>
      </c>
      <c r="B11" s="53">
        <v>-113.149</v>
      </c>
      <c r="C11" s="53">
        <v>197832.75</v>
      </c>
      <c r="D11" s="53">
        <v>197719.601</v>
      </c>
    </row>
    <row r="12" spans="1:20" ht="14.25">
      <c r="A12" s="50">
        <v>39813</v>
      </c>
      <c r="B12" s="53">
        <v>15754.481</v>
      </c>
      <c r="C12" s="53">
        <v>178897.49600000001</v>
      </c>
      <c r="D12" s="53">
        <v>194651.97700000001</v>
      </c>
    </row>
    <row r="13" spans="1:20" ht="14.25">
      <c r="A13" s="50">
        <v>40178</v>
      </c>
      <c r="B13" s="53">
        <v>11687.377</v>
      </c>
      <c r="C13" s="53">
        <v>215432.43400000001</v>
      </c>
      <c r="D13" s="53">
        <v>227119.81099999999</v>
      </c>
    </row>
    <row r="14" spans="1:20" ht="14.25">
      <c r="A14" s="50">
        <v>40543</v>
      </c>
      <c r="B14" s="53">
        <v>24251.903999999999</v>
      </c>
      <c r="C14" s="53">
        <v>236261.777</v>
      </c>
      <c r="D14" s="53">
        <v>260513.68100000001</v>
      </c>
    </row>
    <row r="15" spans="1:20" ht="14.25">
      <c r="A15" s="50">
        <v>40908</v>
      </c>
      <c r="B15" s="53">
        <v>42214.677000000003</v>
      </c>
      <c r="C15" s="53">
        <v>223048.1</v>
      </c>
      <c r="D15" s="53">
        <v>265262.777</v>
      </c>
    </row>
    <row r="16" spans="1:20" ht="14.25">
      <c r="A16" s="50">
        <v>41274</v>
      </c>
      <c r="B16" s="53">
        <v>52770.186999999998</v>
      </c>
      <c r="C16" s="53">
        <v>223747.81</v>
      </c>
      <c r="D16" s="53">
        <v>276517.99699999997</v>
      </c>
    </row>
    <row r="17" spans="1:4" ht="14.25">
      <c r="A17" s="50">
        <v>41639</v>
      </c>
      <c r="B17" s="53">
        <v>62589.197</v>
      </c>
      <c r="C17" s="53">
        <v>250314.19899999999</v>
      </c>
      <c r="D17" s="53">
        <v>312903.39600000001</v>
      </c>
    </row>
    <row r="18" spans="1:4" ht="14.25">
      <c r="A18" s="50">
        <v>42004</v>
      </c>
      <c r="B18" s="53">
        <v>64763.894</v>
      </c>
      <c r="C18" s="53">
        <v>270605.00599999999</v>
      </c>
      <c r="D18" s="53">
        <v>335368.90000000002</v>
      </c>
    </row>
    <row r="19" spans="1:4" ht="14.25">
      <c r="A19" s="50">
        <v>42369</v>
      </c>
      <c r="B19" s="53">
        <v>68152</v>
      </c>
      <c r="C19" s="53">
        <v>285110</v>
      </c>
      <c r="D19" s="53">
        <v>353262</v>
      </c>
    </row>
    <row r="21" spans="1:4">
      <c r="B21" s="57"/>
      <c r="C21" s="57"/>
      <c r="D21" s="57"/>
    </row>
  </sheetData>
  <printOptions horizontalCentered="1"/>
  <pageMargins left="0.74803149606299213" right="0.74803149606299213" top="0.52" bottom="0.55000000000000004" header="0.51181102362204722" footer="0.51181102362204722"/>
  <pageSetup paperSize="9" scale="6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J24" sqref="J24"/>
    </sheetView>
  </sheetViews>
  <sheetFormatPr defaultRowHeight="12.75"/>
  <cols>
    <col min="1" max="1" width="15.28515625" bestFit="1" customWidth="1"/>
    <col min="2" max="5" width="11.28515625" style="54" customWidth="1"/>
    <col min="6" max="7" width="7.28515625" bestFit="1" customWidth="1"/>
    <col min="8" max="15" width="7.7109375" bestFit="1" customWidth="1"/>
    <col min="16" max="16" width="7.28515625" bestFit="1" customWidth="1"/>
    <col min="17" max="19" width="7.7109375" bestFit="1" customWidth="1"/>
  </cols>
  <sheetData>
    <row r="1" spans="1:19" ht="90">
      <c r="A1" s="16"/>
      <c r="B1" s="16" t="s">
        <v>419</v>
      </c>
      <c r="C1" s="16" t="s">
        <v>420</v>
      </c>
      <c r="D1" s="16" t="s">
        <v>421</v>
      </c>
      <c r="E1" s="16" t="s">
        <v>409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52">
        <v>36160</v>
      </c>
      <c r="B2" s="58">
        <v>6094.6620000000003</v>
      </c>
      <c r="C2" s="58">
        <v>3820.0219999999999</v>
      </c>
      <c r="D2" s="58">
        <v>2274.6400000000003</v>
      </c>
      <c r="E2" s="58">
        <v>1690.9110000000001</v>
      </c>
    </row>
    <row r="3" spans="1:19">
      <c r="A3" s="52">
        <v>36525</v>
      </c>
      <c r="B3" s="58">
        <v>12641.739000000001</v>
      </c>
      <c r="C3" s="58">
        <v>6201.9629999999997</v>
      </c>
      <c r="D3" s="58">
        <v>6439.7760000000017</v>
      </c>
      <c r="E3" s="58">
        <v>979.78099999999995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>
      <c r="A4" s="52">
        <v>36891</v>
      </c>
      <c r="B4" s="58">
        <v>14810.882000000001</v>
      </c>
      <c r="C4" s="58">
        <v>10200.708999999999</v>
      </c>
      <c r="D4" s="58">
        <v>4610.1730000000025</v>
      </c>
      <c r="E4" s="58">
        <v>848.54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3.5" customHeight="1">
      <c r="A5" s="52">
        <v>37256</v>
      </c>
      <c r="B5" s="58">
        <v>2417.2380000000003</v>
      </c>
      <c r="C5" s="58">
        <v>5090.777</v>
      </c>
      <c r="D5" s="58">
        <v>-2673.5389999999998</v>
      </c>
      <c r="E5" s="58">
        <v>-112.206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>
      <c r="A6" s="52">
        <v>37621</v>
      </c>
      <c r="B6" s="58">
        <v>2770.605</v>
      </c>
      <c r="C6" s="58">
        <v>5338.8580000000002</v>
      </c>
      <c r="D6" s="58">
        <v>-2568.2530000000002</v>
      </c>
      <c r="E6" s="58">
        <v>-784.39599999999996</v>
      </c>
    </row>
    <row r="7" spans="1:19">
      <c r="A7" s="52">
        <v>37986</v>
      </c>
      <c r="B7" s="58">
        <v>4138.0550000000003</v>
      </c>
      <c r="C7" s="58">
        <v>7364.5990000000002</v>
      </c>
      <c r="D7" s="58">
        <v>-3226.5439999999999</v>
      </c>
      <c r="E7" s="58">
        <v>1236.1489999999999</v>
      </c>
    </row>
    <row r="8" spans="1:19">
      <c r="A8" s="52">
        <v>38352</v>
      </c>
      <c r="B8" s="58">
        <v>10490.325000000001</v>
      </c>
      <c r="C8" s="58">
        <v>14583.219000000001</v>
      </c>
      <c r="D8" s="58">
        <v>-4092.8940000000002</v>
      </c>
      <c r="E8" s="58">
        <v>448.666</v>
      </c>
    </row>
    <row r="9" spans="1:19">
      <c r="A9" s="52">
        <v>38717</v>
      </c>
      <c r="B9" s="58">
        <v>7380.9770000000008</v>
      </c>
      <c r="C9" s="58">
        <v>16833.097999999998</v>
      </c>
      <c r="D9" s="58">
        <v>-9452.1209999999974</v>
      </c>
      <c r="E9" s="58">
        <v>1834.3679999999999</v>
      </c>
    </row>
    <row r="10" spans="1:19">
      <c r="A10" s="52">
        <v>39082</v>
      </c>
      <c r="B10" s="58">
        <v>27298.927</v>
      </c>
      <c r="C10" s="58">
        <v>34529.456999999995</v>
      </c>
      <c r="D10" s="58">
        <v>-7230.5299999999952</v>
      </c>
      <c r="E10" s="58">
        <v>432.78100000000001</v>
      </c>
    </row>
    <row r="11" spans="1:19">
      <c r="A11" s="52">
        <v>39447</v>
      </c>
      <c r="B11" s="58">
        <v>14593.285</v>
      </c>
      <c r="C11" s="58">
        <v>19438.400000000001</v>
      </c>
      <c r="D11" s="58">
        <v>-4845.1150000000016</v>
      </c>
      <c r="E11" s="58">
        <v>-1678.1310000000001</v>
      </c>
    </row>
    <row r="12" spans="1:19">
      <c r="A12" s="52">
        <v>39813</v>
      </c>
      <c r="B12" s="58">
        <v>10061.114000000001</v>
      </c>
      <c r="C12" s="58">
        <v>-2035.8250000000007</v>
      </c>
      <c r="D12" s="58">
        <v>12096.939000000002</v>
      </c>
      <c r="E12" s="58">
        <v>14170.716</v>
      </c>
    </row>
    <row r="13" spans="1:19">
      <c r="A13" s="52">
        <v>40178</v>
      </c>
      <c r="B13" s="58">
        <v>11079.928000000002</v>
      </c>
      <c r="C13" s="58">
        <v>5555.4409999999989</v>
      </c>
      <c r="D13" s="58">
        <v>5524.4870000000028</v>
      </c>
      <c r="E13" s="58">
        <v>16641.240000000002</v>
      </c>
    </row>
    <row r="14" spans="1:19">
      <c r="A14" s="52">
        <v>40543</v>
      </c>
      <c r="B14" s="58">
        <v>18999.903999999999</v>
      </c>
      <c r="C14" s="58">
        <v>17622.735000000001</v>
      </c>
      <c r="D14" s="58">
        <v>1377.1689999999981</v>
      </c>
      <c r="E14" s="58">
        <v>11912.444</v>
      </c>
    </row>
    <row r="15" spans="1:19">
      <c r="A15" s="52">
        <v>40908</v>
      </c>
      <c r="B15" s="58">
        <v>4887.3900000000003</v>
      </c>
      <c r="C15" s="58">
        <v>13298.602000000001</v>
      </c>
      <c r="D15" s="58">
        <v>-8411.2119999999995</v>
      </c>
      <c r="E15" s="58">
        <v>4534.3450000000003</v>
      </c>
    </row>
    <row r="16" spans="1:19">
      <c r="A16" s="52">
        <v>41274</v>
      </c>
      <c r="B16" s="58">
        <v>1467.6430000000014</v>
      </c>
      <c r="C16" s="58">
        <v>8379.3179999999993</v>
      </c>
      <c r="D16" s="58">
        <v>-6911.6749999999975</v>
      </c>
      <c r="E16" s="58">
        <v>-179.73</v>
      </c>
    </row>
    <row r="17" spans="1:6">
      <c r="A17" s="52">
        <v>41639</v>
      </c>
      <c r="B17" s="58">
        <v>13407.553000000002</v>
      </c>
      <c r="C17" s="58">
        <v>19026.792999999998</v>
      </c>
      <c r="D17" s="58">
        <v>-5619.2399999999961</v>
      </c>
      <c r="E17" s="58">
        <v>4357.0410000000002</v>
      </c>
    </row>
    <row r="18" spans="1:6">
      <c r="A18" s="52">
        <v>42004</v>
      </c>
      <c r="B18" s="58">
        <v>9697.7469999999994</v>
      </c>
      <c r="C18" s="58">
        <v>18672.233999999997</v>
      </c>
      <c r="D18" s="58">
        <v>-8974.4869999999974</v>
      </c>
      <c r="E18" s="58">
        <v>7395.5370000000003</v>
      </c>
      <c r="F18" s="47"/>
    </row>
    <row r="19" spans="1:6">
      <c r="A19" s="52">
        <v>42369</v>
      </c>
      <c r="B19" s="58">
        <v>9534</v>
      </c>
      <c r="C19" s="58">
        <v>16294</v>
      </c>
      <c r="D19" s="58">
        <v>-6760</v>
      </c>
      <c r="E19" s="58">
        <v>7330</v>
      </c>
    </row>
    <row r="20" spans="1:6">
      <c r="F20" s="47"/>
    </row>
  </sheetData>
  <printOptions horizontalCentered="1"/>
  <pageMargins left="0.74803149606299213" right="0.74803149606299213" top="0.52" bottom="0.55000000000000004" header="0.51181102362204722" footer="0.51181102362204722"/>
  <pageSetup paperSize="9" scale="60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C26" sqref="C26"/>
    </sheetView>
  </sheetViews>
  <sheetFormatPr defaultRowHeight="12.75"/>
  <cols>
    <col min="1" max="1" width="10.140625" bestFit="1" customWidth="1"/>
    <col min="2" max="4" width="12" style="54" bestFit="1" customWidth="1"/>
    <col min="5" max="12" width="9.7109375" customWidth="1"/>
  </cols>
  <sheetData>
    <row r="1" spans="1:12" ht="60">
      <c r="A1" s="16"/>
      <c r="B1" s="16" t="s">
        <v>442</v>
      </c>
      <c r="C1" s="16" t="s">
        <v>443</v>
      </c>
      <c r="D1" s="16" t="s">
        <v>422</v>
      </c>
      <c r="E1" s="3"/>
      <c r="F1" s="3"/>
      <c r="G1" s="3"/>
      <c r="H1" s="3"/>
      <c r="I1" s="3"/>
      <c r="J1" s="3"/>
      <c r="K1" s="3"/>
      <c r="L1" s="3"/>
    </row>
    <row r="2" spans="1:12">
      <c r="A2" s="52">
        <v>35064</v>
      </c>
      <c r="B2" s="58">
        <v>301036.32079999999</v>
      </c>
      <c r="C2" s="58">
        <v>152260.206615</v>
      </c>
      <c r="D2" s="44">
        <v>50.578683067335703</v>
      </c>
    </row>
    <row r="3" spans="1:12">
      <c r="A3" s="52">
        <v>35430</v>
      </c>
      <c r="B3" s="58">
        <v>350366.17499999999</v>
      </c>
      <c r="C3" s="58">
        <v>166211.91664699998</v>
      </c>
      <c r="D3" s="44">
        <v>47.439487172812839</v>
      </c>
    </row>
    <row r="4" spans="1:12">
      <c r="A4" s="52">
        <v>35795</v>
      </c>
      <c r="B4" s="58">
        <v>395107.96530000004</v>
      </c>
      <c r="C4" s="58">
        <v>196965.38014399997</v>
      </c>
      <c r="D4" s="44">
        <v>49.851027425996556</v>
      </c>
    </row>
    <row r="5" spans="1:12">
      <c r="A5" s="52">
        <v>36160</v>
      </c>
      <c r="B5" s="58">
        <v>440195.72960000002</v>
      </c>
      <c r="C5" s="58">
        <v>249638.77119999996</v>
      </c>
      <c r="D5" s="44">
        <v>56.710857105961331</v>
      </c>
      <c r="E5" s="8"/>
      <c r="F5" s="8"/>
      <c r="G5" s="8"/>
      <c r="H5" s="8"/>
      <c r="I5" s="8"/>
      <c r="J5" s="8"/>
      <c r="K5" s="8"/>
      <c r="L5" s="8"/>
    </row>
    <row r="6" spans="1:12">
      <c r="A6" s="52">
        <v>36525</v>
      </c>
      <c r="B6" s="58">
        <v>485224.02589999995</v>
      </c>
      <c r="C6" s="58">
        <v>274355.24512599997</v>
      </c>
      <c r="D6" s="44">
        <v>56.5419745275643</v>
      </c>
      <c r="E6" s="8"/>
      <c r="F6" s="8"/>
      <c r="G6" s="8"/>
      <c r="H6" s="8"/>
      <c r="I6" s="8"/>
      <c r="J6" s="8"/>
      <c r="K6" s="8"/>
      <c r="L6" s="8"/>
    </row>
    <row r="7" spans="1:12">
      <c r="A7" s="52">
        <v>36891</v>
      </c>
      <c r="B7" s="58">
        <v>539820.64159999997</v>
      </c>
      <c r="C7" s="58">
        <v>280698.77474099997</v>
      </c>
      <c r="D7" s="44">
        <v>51.998525641595251</v>
      </c>
      <c r="E7" s="8"/>
      <c r="F7" s="8"/>
      <c r="G7" s="8"/>
      <c r="H7" s="8"/>
      <c r="I7" s="8"/>
      <c r="J7" s="8"/>
      <c r="K7" s="8"/>
      <c r="L7" s="8"/>
    </row>
    <row r="8" spans="1:12">
      <c r="A8" s="52">
        <v>37256</v>
      </c>
      <c r="B8" s="58">
        <v>549901.7524</v>
      </c>
      <c r="C8" s="58">
        <v>311187.363648</v>
      </c>
      <c r="D8" s="44">
        <v>56.589629381948484</v>
      </c>
      <c r="E8" s="8"/>
      <c r="F8" s="8"/>
      <c r="G8" s="8"/>
      <c r="H8" s="8"/>
      <c r="I8" s="8"/>
      <c r="J8" s="8"/>
      <c r="K8" s="8"/>
      <c r="L8" s="8"/>
    </row>
    <row r="9" spans="1:12">
      <c r="A9" s="52">
        <v>37621</v>
      </c>
      <c r="B9" s="58">
        <v>573712.70220000006</v>
      </c>
      <c r="C9" s="58">
        <v>337930.90082999994</v>
      </c>
      <c r="D9" s="44">
        <v>58.902461028690098</v>
      </c>
      <c r="E9" s="8"/>
      <c r="F9" s="8"/>
      <c r="G9" s="8"/>
      <c r="H9" s="8"/>
      <c r="I9" s="8"/>
      <c r="J9" s="8"/>
      <c r="K9" s="8"/>
      <c r="L9" s="8"/>
    </row>
    <row r="10" spans="1:12">
      <c r="A10" s="52">
        <v>37986</v>
      </c>
      <c r="B10" s="58">
        <v>577231.05460000003</v>
      </c>
      <c r="C10" s="58">
        <v>325778.53821299993</v>
      </c>
      <c r="D10" s="44">
        <v>56.438151692783144</v>
      </c>
      <c r="E10" s="8"/>
      <c r="F10" s="8"/>
      <c r="G10" s="8"/>
      <c r="H10" s="8"/>
      <c r="I10" s="8"/>
      <c r="J10" s="8"/>
      <c r="K10" s="8"/>
      <c r="L10" s="8"/>
    </row>
    <row r="11" spans="1:12">
      <c r="A11" s="52">
        <v>38352</v>
      </c>
      <c r="B11" s="58">
        <v>606945.68200000003</v>
      </c>
      <c r="C11" s="58">
        <v>341885.57680799998</v>
      </c>
      <c r="D11" s="44">
        <v>56.32885889910655</v>
      </c>
      <c r="E11" s="8"/>
      <c r="F11" s="8"/>
      <c r="G11" s="8"/>
      <c r="H11" s="8"/>
      <c r="I11" s="8"/>
      <c r="J11" s="8"/>
      <c r="K11" s="8"/>
      <c r="L11" s="8"/>
    </row>
    <row r="12" spans="1:12">
      <c r="A12" s="52">
        <v>38717</v>
      </c>
      <c r="B12" s="58">
        <v>641012.07909999997</v>
      </c>
      <c r="C12" s="58">
        <v>360800.30918999994</v>
      </c>
      <c r="D12" s="44">
        <v>56.286039055079009</v>
      </c>
      <c r="E12" s="8"/>
      <c r="F12" s="8"/>
      <c r="G12" s="8"/>
      <c r="H12" s="8"/>
      <c r="I12" s="8"/>
      <c r="J12" s="8"/>
      <c r="K12" s="8"/>
      <c r="L12" s="8"/>
    </row>
    <row r="13" spans="1:12">
      <c r="A13" s="52">
        <v>39082</v>
      </c>
      <c r="B13" s="58">
        <v>688471.9922000001</v>
      </c>
      <c r="C13" s="58">
        <v>387683.4143</v>
      </c>
      <c r="D13" s="44">
        <v>56.310702351327976</v>
      </c>
      <c r="E13" s="8"/>
      <c r="F13" s="8"/>
      <c r="G13" s="8"/>
      <c r="H13" s="8"/>
      <c r="I13" s="8"/>
      <c r="J13" s="8"/>
      <c r="K13" s="8"/>
      <c r="L13" s="8"/>
    </row>
    <row r="14" spans="1:12">
      <c r="A14" s="52">
        <v>39447</v>
      </c>
      <c r="B14" s="58">
        <v>737667.55489999999</v>
      </c>
      <c r="C14" s="58">
        <v>367572.79649999994</v>
      </c>
      <c r="D14" s="44">
        <v>49.829058368959849</v>
      </c>
      <c r="E14" s="8"/>
      <c r="F14" s="8"/>
      <c r="G14" s="8"/>
      <c r="H14" s="8"/>
      <c r="I14" s="8"/>
      <c r="J14" s="8"/>
      <c r="K14" s="8"/>
      <c r="L14" s="8"/>
    </row>
    <row r="15" spans="1:12">
      <c r="A15" s="52">
        <v>39813</v>
      </c>
      <c r="B15" s="58">
        <v>777736.13760000002</v>
      </c>
      <c r="C15" s="58">
        <v>349740.26179199998</v>
      </c>
      <c r="D15" s="44">
        <v>44.969012610273744</v>
      </c>
      <c r="E15" s="8"/>
      <c r="F15" s="8"/>
      <c r="G15" s="8"/>
      <c r="H15" s="8"/>
      <c r="I15" s="8"/>
      <c r="J15" s="8"/>
      <c r="K15" s="8"/>
      <c r="L15" s="8"/>
    </row>
    <row r="16" spans="1:12">
      <c r="A16" s="52">
        <v>40178</v>
      </c>
      <c r="B16" s="58">
        <v>818189.07120000001</v>
      </c>
      <c r="C16" s="58">
        <v>371691.91334999999</v>
      </c>
      <c r="D16" s="44">
        <v>45.428608916134344</v>
      </c>
      <c r="E16" s="8"/>
      <c r="F16" s="8"/>
      <c r="G16" s="8"/>
      <c r="H16" s="8"/>
      <c r="I16" s="8"/>
      <c r="J16" s="8"/>
      <c r="K16" s="8"/>
      <c r="L16" s="8"/>
    </row>
    <row r="17" spans="1:12">
      <c r="A17" s="52">
        <v>40543</v>
      </c>
      <c r="B17" s="58">
        <v>876129.24079999991</v>
      </c>
      <c r="C17" s="58">
        <v>396983.250573</v>
      </c>
      <c r="D17" s="44">
        <v>45.311037696962572</v>
      </c>
      <c r="E17" s="8"/>
      <c r="F17" s="8"/>
      <c r="G17" s="8"/>
      <c r="H17" s="8"/>
      <c r="I17" s="8"/>
      <c r="J17" s="8"/>
      <c r="K17" s="8"/>
      <c r="L17" s="8"/>
    </row>
    <row r="18" spans="1:12">
      <c r="A18" s="52">
        <v>40908</v>
      </c>
      <c r="B18" s="58">
        <v>936618.96479999996</v>
      </c>
      <c r="C18" s="58">
        <v>417624.21909999999</v>
      </c>
      <c r="D18" s="44">
        <v>44.58848633170448</v>
      </c>
      <c r="E18" s="8"/>
      <c r="F18" s="8"/>
      <c r="G18" s="8"/>
      <c r="H18" s="8"/>
      <c r="I18" s="8"/>
      <c r="J18" s="8"/>
      <c r="K18" s="8"/>
      <c r="L18" s="8"/>
    </row>
    <row r="19" spans="1:12">
      <c r="A19" s="52">
        <v>41274</v>
      </c>
      <c r="B19" s="58">
        <v>1001043.5616</v>
      </c>
      <c r="C19" s="58">
        <v>380869.81472999998</v>
      </c>
      <c r="D19" s="44">
        <v>38.047276795951177</v>
      </c>
      <c r="E19" s="8"/>
      <c r="F19" s="8"/>
      <c r="G19" s="8"/>
      <c r="H19" s="8"/>
      <c r="I19" s="8"/>
      <c r="J19" s="8"/>
      <c r="K19" s="8"/>
      <c r="L19" s="8"/>
    </row>
    <row r="20" spans="1:12">
      <c r="A20" s="52">
        <v>41639</v>
      </c>
      <c r="B20" s="58">
        <v>1055827.9362000001</v>
      </c>
      <c r="C20" s="58">
        <v>351467.20872900001</v>
      </c>
      <c r="D20" s="44">
        <v>33.288303584195312</v>
      </c>
      <c r="E20" s="8"/>
      <c r="F20" s="8"/>
      <c r="G20" s="8"/>
      <c r="H20" s="8"/>
      <c r="I20" s="8"/>
      <c r="J20" s="8"/>
      <c r="K20" s="8"/>
      <c r="L20" s="8"/>
    </row>
    <row r="21" spans="1:12">
      <c r="A21" s="52">
        <v>42004</v>
      </c>
      <c r="B21" s="58">
        <v>1093674.3859999999</v>
      </c>
      <c r="C21" s="58">
        <v>373977.93033399998</v>
      </c>
      <c r="D21" s="44">
        <v>34.19463188689874</v>
      </c>
      <c r="E21" s="8"/>
      <c r="F21" s="8"/>
      <c r="G21" s="8"/>
      <c r="H21" s="8"/>
      <c r="I21" s="8"/>
      <c r="J21" s="8"/>
      <c r="K21" s="8"/>
      <c r="L21" s="8"/>
    </row>
    <row r="22" spans="1:12">
      <c r="A22" s="52">
        <v>42369</v>
      </c>
      <c r="B22" s="58">
        <v>1150786.4654999999</v>
      </c>
      <c r="C22" s="58">
        <v>348465</v>
      </c>
      <c r="D22" s="44">
        <v>30.280595961701469</v>
      </c>
      <c r="E22" s="8"/>
      <c r="F22" s="8"/>
      <c r="G22" s="8"/>
      <c r="H22" s="8"/>
      <c r="I22" s="8"/>
      <c r="J22" s="8"/>
      <c r="K22" s="8"/>
      <c r="L22" s="8"/>
    </row>
    <row r="24" spans="1:12">
      <c r="B24" s="59"/>
      <c r="C24" s="59"/>
      <c r="D24" s="60"/>
    </row>
  </sheetData>
  <printOptions horizontalCentered="1"/>
  <pageMargins left="0.74803149606299213" right="0.74803149606299213" top="0.52" bottom="0.55000000000000004" header="0.51181102362204722" footer="0.51181102362204722"/>
  <pageSetup paperSize="9" scale="6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10:U11"/>
  <sheetViews>
    <sheetView zoomScale="120" zoomScaleNormal="120" workbookViewId="0">
      <selection activeCell="O17" sqref="O17"/>
    </sheetView>
  </sheetViews>
  <sheetFormatPr defaultRowHeight="12.75"/>
  <sheetData>
    <row r="10" spans="21:21" ht="15">
      <c r="U10" s="45"/>
    </row>
    <row r="11" spans="21:21">
      <c r="U11" s="46"/>
    </row>
  </sheetData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D17" sqref="D17"/>
    </sheetView>
  </sheetViews>
  <sheetFormatPr defaultRowHeight="12.75"/>
  <cols>
    <col min="1" max="1" width="10.140625" bestFit="1" customWidth="1"/>
    <col min="2" max="3" width="10.28515625" style="54" bestFit="1" customWidth="1"/>
    <col min="4" max="16" width="10.28515625" bestFit="1" customWidth="1"/>
  </cols>
  <sheetData>
    <row r="1" spans="1:16" ht="135">
      <c r="A1" s="16"/>
      <c r="B1" s="16" t="s">
        <v>423</v>
      </c>
      <c r="C1" s="16" t="s">
        <v>441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52">
        <v>37256</v>
      </c>
      <c r="B2" s="61">
        <v>24472.037916915011</v>
      </c>
      <c r="C2" s="61">
        <v>10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52">
        <v>37621</v>
      </c>
      <c r="B3" s="61">
        <v>15818.868783921998</v>
      </c>
      <c r="C3" s="61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>
      <c r="A4" s="52">
        <v>37986</v>
      </c>
      <c r="B4" s="61">
        <v>25967.929548610999</v>
      </c>
      <c r="C4" s="61">
        <v>10</v>
      </c>
    </row>
    <row r="5" spans="1:16">
      <c r="A5" s="52">
        <v>38352</v>
      </c>
      <c r="B5" s="61">
        <v>32219.027796146987</v>
      </c>
      <c r="C5" s="61">
        <v>12</v>
      </c>
    </row>
    <row r="6" spans="1:16">
      <c r="A6" s="52">
        <v>38717</v>
      </c>
      <c r="B6" s="61">
        <v>40272.105714743993</v>
      </c>
      <c r="C6" s="61">
        <v>11</v>
      </c>
    </row>
    <row r="7" spans="1:16">
      <c r="A7" s="52">
        <v>39082</v>
      </c>
      <c r="B7" s="61">
        <v>37905.461440599029</v>
      </c>
      <c r="C7" s="61">
        <v>13</v>
      </c>
    </row>
    <row r="8" spans="1:16">
      <c r="A8" s="52">
        <v>39447</v>
      </c>
      <c r="B8" s="61">
        <v>51638.301917616962</v>
      </c>
      <c r="C8" s="61">
        <v>10</v>
      </c>
    </row>
    <row r="9" spans="1:16">
      <c r="A9" s="52">
        <v>39813</v>
      </c>
      <c r="B9" s="61">
        <v>41717.413619860039</v>
      </c>
      <c r="C9" s="61">
        <v>2</v>
      </c>
    </row>
    <row r="10" spans="1:16">
      <c r="A10" s="52">
        <v>40178</v>
      </c>
      <c r="B10" s="61">
        <v>60002.168367152</v>
      </c>
      <c r="C10" s="61">
        <v>3</v>
      </c>
    </row>
    <row r="11" spans="1:16">
      <c r="A11" s="52">
        <v>40543</v>
      </c>
      <c r="B11" s="61">
        <v>62282.618575096967</v>
      </c>
      <c r="C11" s="61">
        <v>6</v>
      </c>
    </row>
    <row r="12" spans="1:16">
      <c r="A12" s="52">
        <v>40908</v>
      </c>
      <c r="B12" s="61">
        <v>51942.276473732047</v>
      </c>
      <c r="C12" s="61">
        <v>4</v>
      </c>
    </row>
    <row r="13" spans="1:16">
      <c r="A13" s="52">
        <v>41274</v>
      </c>
      <c r="B13" s="61">
        <v>54323.338274596004</v>
      </c>
      <c r="C13" s="61">
        <v>6</v>
      </c>
    </row>
    <row r="14" spans="1:16">
      <c r="A14" s="52">
        <v>41639</v>
      </c>
      <c r="B14" s="61">
        <v>69974.254123659994</v>
      </c>
      <c r="C14" s="61">
        <v>7</v>
      </c>
    </row>
    <row r="15" spans="1:16">
      <c r="A15" s="52">
        <v>42004</v>
      </c>
      <c r="B15" s="61">
        <v>87328.852160574985</v>
      </c>
      <c r="C15" s="61">
        <v>6</v>
      </c>
    </row>
    <row r="16" spans="1:16">
      <c r="A16" s="52">
        <v>42369</v>
      </c>
      <c r="B16" s="61">
        <v>93180</v>
      </c>
      <c r="C16" s="61">
        <v>5</v>
      </c>
    </row>
  </sheetData>
  <printOptions horizontalCentered="1"/>
  <pageMargins left="0.74803149606299213" right="0.74803149606299213" top="0.52" bottom="0.55000000000000004" header="0.51181102362204722" footer="0.51181102362204722"/>
  <pageSetup paperSize="9" scale="60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K11" sqref="K11"/>
    </sheetView>
  </sheetViews>
  <sheetFormatPr defaultRowHeight="12.75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G24" sqref="G24"/>
    </sheetView>
  </sheetViews>
  <sheetFormatPr defaultRowHeight="12.75"/>
  <cols>
    <col min="1" max="1" width="10.140625" bestFit="1" customWidth="1"/>
    <col min="2" max="2" width="13.7109375" style="54" customWidth="1"/>
    <col min="3" max="3" width="12.7109375" style="54" customWidth="1"/>
  </cols>
  <sheetData>
    <row r="1" spans="1:3" ht="75">
      <c r="A1" s="16"/>
      <c r="B1" s="16" t="s">
        <v>424</v>
      </c>
      <c r="C1" s="16" t="s">
        <v>440</v>
      </c>
    </row>
    <row r="2" spans="1:3">
      <c r="A2" s="52">
        <v>37256</v>
      </c>
      <c r="B2" s="61">
        <v>476.81096271499996</v>
      </c>
      <c r="C2" s="61">
        <v>22</v>
      </c>
    </row>
    <row r="3" spans="1:3">
      <c r="A3" s="52">
        <v>37621</v>
      </c>
      <c r="B3" s="61">
        <v>244.740108268</v>
      </c>
      <c r="C3" s="61">
        <v>34</v>
      </c>
    </row>
    <row r="4" spans="1:3">
      <c r="A4" s="52">
        <v>37986</v>
      </c>
      <c r="B4" s="61">
        <v>868.14975054999991</v>
      </c>
      <c r="C4" s="61">
        <v>21</v>
      </c>
    </row>
    <row r="5" spans="1:3">
      <c r="A5" s="52">
        <v>38352</v>
      </c>
      <c r="B5" s="61">
        <v>2565.5027036920001</v>
      </c>
      <c r="C5" s="61">
        <v>44</v>
      </c>
    </row>
    <row r="6" spans="1:3">
      <c r="A6" s="52">
        <v>38717</v>
      </c>
      <c r="B6" s="61">
        <v>1476.1602708670005</v>
      </c>
      <c r="C6" s="61">
        <v>54</v>
      </c>
    </row>
    <row r="7" spans="1:3">
      <c r="A7" s="52">
        <v>39082</v>
      </c>
      <c r="B7" s="61">
        <v>5631.264888740001</v>
      </c>
      <c r="C7" s="61">
        <v>22</v>
      </c>
    </row>
    <row r="8" spans="1:3">
      <c r="A8" s="52">
        <v>39447</v>
      </c>
      <c r="B8" s="61">
        <v>1038.1955467510002</v>
      </c>
      <c r="C8" s="61">
        <v>36</v>
      </c>
    </row>
    <row r="9" spans="1:3">
      <c r="A9" s="52">
        <v>39813</v>
      </c>
      <c r="B9" s="61">
        <v>3340.3805358360014</v>
      </c>
      <c r="C9" s="61">
        <v>34</v>
      </c>
    </row>
    <row r="10" spans="1:3">
      <c r="A10" s="52">
        <v>40178</v>
      </c>
      <c r="B10" s="61">
        <v>192.678312011</v>
      </c>
      <c r="C10" s="61">
        <v>23</v>
      </c>
    </row>
    <row r="11" spans="1:3">
      <c r="A11" s="52">
        <v>40543</v>
      </c>
      <c r="B11" s="61">
        <v>964.82995442199979</v>
      </c>
      <c r="C11" s="61">
        <v>32</v>
      </c>
    </row>
    <row r="12" spans="1:3">
      <c r="A12" s="52">
        <v>40908</v>
      </c>
      <c r="B12" s="61">
        <v>614.06528687999992</v>
      </c>
      <c r="C12" s="61">
        <v>29</v>
      </c>
    </row>
    <row r="13" spans="1:3">
      <c r="A13" s="52">
        <v>41274</v>
      </c>
      <c r="B13" s="61">
        <v>1520.4024695830003</v>
      </c>
      <c r="C13" s="61">
        <v>21</v>
      </c>
    </row>
    <row r="14" spans="1:3">
      <c r="A14" s="52">
        <v>41639</v>
      </c>
      <c r="B14" s="61">
        <v>1632.6489665889999</v>
      </c>
      <c r="C14" s="61">
        <v>30</v>
      </c>
    </row>
    <row r="15" spans="1:3">
      <c r="A15" s="52">
        <v>42004</v>
      </c>
      <c r="B15" s="61">
        <v>2036.4762121230001</v>
      </c>
      <c r="C15" s="61">
        <v>39</v>
      </c>
    </row>
    <row r="16" spans="1:3">
      <c r="A16" s="52">
        <v>42369</v>
      </c>
      <c r="B16" s="61">
        <v>8241</v>
      </c>
      <c r="C16" s="61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E21" sqref="E21"/>
    </sheetView>
  </sheetViews>
  <sheetFormatPr defaultRowHeight="12.75"/>
  <cols>
    <col min="1" max="1" width="15.42578125" customWidth="1"/>
    <col min="2" max="2" width="9.7109375" style="54" customWidth="1"/>
    <col min="3" max="3" width="10.140625" style="54" customWidth="1"/>
    <col min="4" max="4" width="9.7109375" style="54" customWidth="1"/>
    <col min="5" max="9" width="9.7109375" customWidth="1"/>
  </cols>
  <sheetData>
    <row r="1" spans="1:9" ht="45">
      <c r="A1" s="16"/>
      <c r="B1" s="16" t="s">
        <v>179</v>
      </c>
      <c r="C1" s="16" t="s">
        <v>364</v>
      </c>
      <c r="D1" s="16" t="s">
        <v>397</v>
      </c>
    </row>
    <row r="2" spans="1:9" ht="14.25">
      <c r="A2" s="50">
        <v>37256</v>
      </c>
      <c r="B2" s="55">
        <v>768.26700000000005</v>
      </c>
      <c r="C2" s="55">
        <v>223</v>
      </c>
      <c r="D2" s="55">
        <v>621.923</v>
      </c>
    </row>
    <row r="3" spans="1:9" ht="14.25">
      <c r="A3" s="50">
        <v>37621</v>
      </c>
      <c r="B3" s="55">
        <v>1461.4090000000001</v>
      </c>
      <c r="C3" s="55">
        <v>115.10599999999999</v>
      </c>
      <c r="D3" s="55">
        <v>1346.15</v>
      </c>
    </row>
    <row r="4" spans="1:9" ht="14.25">
      <c r="A4" s="50">
        <v>37986</v>
      </c>
      <c r="B4" s="55">
        <v>696.46</v>
      </c>
      <c r="C4" s="55">
        <v>892.95700000000011</v>
      </c>
      <c r="D4" s="55">
        <v>1152.1750000000002</v>
      </c>
    </row>
    <row r="5" spans="1:9" ht="14.25">
      <c r="A5" s="51">
        <v>38352</v>
      </c>
      <c r="B5" s="55">
        <v>1833.5659999999998</v>
      </c>
      <c r="C5" s="55">
        <v>206.35899999999998</v>
      </c>
      <c r="D5" s="55">
        <v>992.16100000000006</v>
      </c>
    </row>
    <row r="6" spans="1:9" ht="14.25">
      <c r="A6" s="50">
        <v>38717</v>
      </c>
      <c r="B6" s="55">
        <v>1267.971</v>
      </c>
      <c r="C6" s="55">
        <v>3071.9319999999998</v>
      </c>
      <c r="D6" s="55">
        <v>2077.44</v>
      </c>
    </row>
    <row r="7" spans="1:9" ht="14.25">
      <c r="A7" s="50">
        <v>39082</v>
      </c>
      <c r="B7" s="55">
        <v>1883.9880000000001</v>
      </c>
      <c r="C7" s="55">
        <v>1581.9349999999999</v>
      </c>
      <c r="D7" s="55">
        <v>1578.1399999999999</v>
      </c>
    </row>
    <row r="8" spans="1:9" ht="14.25">
      <c r="A8" s="50">
        <v>39447</v>
      </c>
      <c r="B8" s="55">
        <v>616.125</v>
      </c>
      <c r="C8" s="55">
        <v>1383.415</v>
      </c>
      <c r="D8" s="55">
        <v>-78.987999999999985</v>
      </c>
      <c r="E8" s="8"/>
      <c r="F8" s="8"/>
      <c r="G8" s="8"/>
      <c r="H8" s="8"/>
      <c r="I8" s="8"/>
    </row>
    <row r="9" spans="1:9" ht="14.25">
      <c r="A9" s="50">
        <v>39813</v>
      </c>
      <c r="B9" s="55">
        <v>1868.3149999999998</v>
      </c>
      <c r="C9" s="55">
        <v>1045.799</v>
      </c>
      <c r="D9" s="55">
        <v>-1110.1959999999999</v>
      </c>
      <c r="E9" s="8"/>
      <c r="F9" s="8"/>
      <c r="G9" s="8"/>
      <c r="H9" s="8"/>
      <c r="I9" s="8"/>
    </row>
    <row r="10" spans="1:9" ht="14.25">
      <c r="A10" s="50">
        <v>40178</v>
      </c>
      <c r="B10" s="55">
        <v>250.41899999999998</v>
      </c>
      <c r="C10" s="55">
        <v>6322.924</v>
      </c>
      <c r="D10" s="55">
        <v>1631.277</v>
      </c>
    </row>
    <row r="11" spans="1:9" ht="14.25">
      <c r="A11" s="50">
        <v>40543</v>
      </c>
      <c r="B11" s="55">
        <v>1962.248</v>
      </c>
      <c r="C11" s="55">
        <v>5688.9449999999997</v>
      </c>
      <c r="D11" s="55">
        <v>2292.4459999999999</v>
      </c>
      <c r="E11" s="3"/>
      <c r="F11" s="3"/>
      <c r="G11" s="3"/>
      <c r="H11" s="3"/>
      <c r="I11" s="3"/>
    </row>
    <row r="12" spans="1:9" ht="14.25">
      <c r="A12" s="50">
        <v>40908</v>
      </c>
      <c r="B12" s="55">
        <v>515.11099999999999</v>
      </c>
      <c r="C12" s="55">
        <v>4650.1319999999996</v>
      </c>
      <c r="D12" s="55">
        <v>357.245</v>
      </c>
      <c r="E12" s="3"/>
      <c r="F12" s="3"/>
      <c r="G12" s="3"/>
      <c r="H12" s="3"/>
      <c r="I12" s="3"/>
    </row>
    <row r="13" spans="1:9" ht="14.25">
      <c r="A13" s="50">
        <v>41274</v>
      </c>
      <c r="B13" s="55">
        <v>2777.6790000000001</v>
      </c>
      <c r="C13" s="55">
        <v>2001.9279999999999</v>
      </c>
      <c r="D13" s="55">
        <v>1174.944</v>
      </c>
      <c r="E13" s="3"/>
      <c r="F13" s="3"/>
      <c r="G13" s="3"/>
      <c r="H13" s="3"/>
      <c r="I13" s="3"/>
    </row>
    <row r="14" spans="1:9" ht="14.25">
      <c r="A14" s="50">
        <v>41639</v>
      </c>
      <c r="B14" s="55">
        <v>503.32599999999996</v>
      </c>
      <c r="C14" s="55">
        <v>4559.3159999999998</v>
      </c>
      <c r="D14" s="55">
        <v>2661.819</v>
      </c>
    </row>
    <row r="15" spans="1:9" ht="14.25">
      <c r="A15" s="50">
        <v>42004</v>
      </c>
      <c r="B15" s="55">
        <v>-56.974999999999966</v>
      </c>
      <c r="C15" s="55">
        <v>3329.6570000000002</v>
      </c>
      <c r="D15" s="55">
        <v>5356.57</v>
      </c>
    </row>
    <row r="16" spans="1:9" ht="14.25">
      <c r="A16" s="51">
        <v>42369</v>
      </c>
      <c r="B16" s="55">
        <v>773.13200000000006</v>
      </c>
      <c r="C16" s="55">
        <v>2588</v>
      </c>
      <c r="D16" s="55">
        <v>2648</v>
      </c>
    </row>
  </sheetData>
  <phoneticPr fontId="0" type="noConversion"/>
  <printOptions horizontalCentered="1"/>
  <pageMargins left="0.74803149606299213" right="0.74803149606299213" top="0.52" bottom="0.55000000000000004" header="0.51181102362204722" footer="0.51181102362204722"/>
  <pageSetup paperSize="9" scale="60" orientation="landscape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2.75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D18" sqref="D18"/>
    </sheetView>
  </sheetViews>
  <sheetFormatPr defaultRowHeight="12.75"/>
  <cols>
    <col min="1" max="1" width="32.28515625" bestFit="1" customWidth="1"/>
    <col min="2" max="2" width="11.28515625" bestFit="1" customWidth="1"/>
  </cols>
  <sheetData>
    <row r="1" spans="1:3" ht="15">
      <c r="A1" s="16" t="s">
        <v>391</v>
      </c>
      <c r="B1" s="16" t="s">
        <v>425</v>
      </c>
      <c r="C1" s="16"/>
    </row>
    <row r="2" spans="1:3">
      <c r="A2" s="18" t="s">
        <v>392</v>
      </c>
      <c r="B2" s="21">
        <v>239851.54488999999</v>
      </c>
      <c r="C2" s="43">
        <v>7.862160157417282E-2</v>
      </c>
    </row>
    <row r="3" spans="1:3">
      <c r="A3" s="18" t="s">
        <v>426</v>
      </c>
      <c r="B3" s="21">
        <v>206646.95351000002</v>
      </c>
      <c r="C3" s="43">
        <v>6.7737376687863102E-2</v>
      </c>
    </row>
    <row r="4" spans="1:3">
      <c r="A4" s="18" t="s">
        <v>427</v>
      </c>
      <c r="B4" s="21">
        <v>218271.04804600001</v>
      </c>
      <c r="C4" s="43">
        <v>7.1547670799952487E-2</v>
      </c>
    </row>
    <row r="5" spans="1:3">
      <c r="A5" s="18" t="s">
        <v>428</v>
      </c>
      <c r="B5" s="21">
        <v>360648.06565000006</v>
      </c>
      <c r="C5" s="43">
        <v>0.1182178273608135</v>
      </c>
    </row>
    <row r="6" spans="1:3">
      <c r="A6" s="18" t="s">
        <v>393</v>
      </c>
      <c r="B6" s="21">
        <v>499293.28944999998</v>
      </c>
      <c r="C6" s="43">
        <v>0.16366472890470296</v>
      </c>
    </row>
    <row r="7" spans="1:3">
      <c r="A7" s="18" t="s">
        <v>429</v>
      </c>
      <c r="B7" s="21">
        <v>563597.02006200003</v>
      </c>
      <c r="C7" s="43">
        <v>0.18474302669189555</v>
      </c>
    </row>
    <row r="8" spans="1:3">
      <c r="A8" s="18" t="s">
        <v>430</v>
      </c>
      <c r="B8" s="21">
        <v>962400.02745000017</v>
      </c>
      <c r="C8" s="43">
        <v>0.31546776798059967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I44" sqref="I44"/>
    </sheetView>
  </sheetViews>
  <sheetFormatPr defaultRowHeight="12.75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K31" sqref="K31"/>
    </sheetView>
  </sheetViews>
  <sheetFormatPr defaultRowHeight="12.75"/>
  <cols>
    <col min="2" max="2" width="12.85546875" bestFit="1" customWidth="1"/>
  </cols>
  <sheetData>
    <row r="1" spans="1:3" ht="30">
      <c r="A1" s="16" t="s">
        <v>435</v>
      </c>
      <c r="B1" s="16" t="s">
        <v>436</v>
      </c>
      <c r="C1" s="16"/>
    </row>
    <row r="2" spans="1:3">
      <c r="A2" s="18" t="s">
        <v>431</v>
      </c>
      <c r="B2" s="21">
        <v>112029.95075799999</v>
      </c>
      <c r="C2" s="43">
        <f>B2/SUM(B2:B5)</f>
        <v>3.67226075483865E-2</v>
      </c>
    </row>
    <row r="3" spans="1:3">
      <c r="A3" s="18" t="s">
        <v>432</v>
      </c>
      <c r="B3" s="21">
        <v>155318.95921</v>
      </c>
      <c r="C3" s="43">
        <f>B3/SUM(B2:B5)</f>
        <v>5.0912431410538507E-2</v>
      </c>
    </row>
    <row r="4" spans="1:3">
      <c r="A4" s="18" t="s">
        <v>433</v>
      </c>
      <c r="B4" s="21">
        <v>2350226.1794999996</v>
      </c>
      <c r="C4" s="43">
        <f>B4/SUM(B2:B5)</f>
        <v>0.77038714250759555</v>
      </c>
    </row>
    <row r="5" spans="1:3">
      <c r="A5" s="18" t="s">
        <v>434</v>
      </c>
      <c r="B5" s="21">
        <v>433132.85959000007</v>
      </c>
      <c r="C5" s="43">
        <f>B5/SUM(B2:B5)</f>
        <v>0.14197781853347949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>
      <selection activeCell="L7" sqref="L7"/>
    </sheetView>
  </sheetViews>
  <sheetFormatPr defaultRowHeight="12.75"/>
  <cols>
    <col min="1" max="1" width="2.140625" customWidth="1"/>
    <col min="2" max="2" width="12.5703125" customWidth="1"/>
    <col min="6" max="6" width="16" customWidth="1"/>
  </cols>
  <sheetData>
    <row r="1" spans="2:11" ht="15.75">
      <c r="B1" s="22"/>
      <c r="C1" s="23" t="s">
        <v>394</v>
      </c>
      <c r="D1" s="24"/>
      <c r="E1" s="24"/>
      <c r="F1" s="24"/>
      <c r="G1" s="25">
        <v>2011</v>
      </c>
      <c r="H1" s="25">
        <v>2012</v>
      </c>
      <c r="I1" s="25">
        <v>2013</v>
      </c>
      <c r="J1" s="25">
        <v>2014</v>
      </c>
      <c r="K1" s="26">
        <v>2015</v>
      </c>
    </row>
    <row r="2" spans="2:11" ht="38.25">
      <c r="B2" s="27" t="s">
        <v>367</v>
      </c>
      <c r="C2" s="28" t="s">
        <v>437</v>
      </c>
      <c r="D2" s="28"/>
      <c r="E2" s="28"/>
      <c r="F2" s="28"/>
      <c r="G2" s="29">
        <v>44.588476948699949</v>
      </c>
      <c r="H2" s="29">
        <v>38.047272321021048</v>
      </c>
      <c r="I2" s="29">
        <v>33.288308515396523</v>
      </c>
      <c r="J2" s="29">
        <v>34.194635442801705</v>
      </c>
      <c r="K2" s="30">
        <v>30.294901438080913</v>
      </c>
    </row>
    <row r="3" spans="2:11" ht="12.75" customHeight="1">
      <c r="B3" s="66" t="s">
        <v>368</v>
      </c>
      <c r="C3" s="11" t="s">
        <v>438</v>
      </c>
      <c r="D3" s="11"/>
      <c r="E3" s="11"/>
      <c r="F3" s="11"/>
      <c r="G3" s="31">
        <v>240.40707308989533</v>
      </c>
      <c r="H3" s="31">
        <v>275.97593742126116</v>
      </c>
      <c r="I3" s="31">
        <v>301.97242889411331</v>
      </c>
      <c r="J3" s="31">
        <v>342.24661975683136</v>
      </c>
      <c r="K3" s="32">
        <v>380.62109454375701</v>
      </c>
    </row>
    <row r="4" spans="2:11" ht="12.75" customHeight="1">
      <c r="B4" s="66"/>
      <c r="C4" s="33" t="s">
        <v>369</v>
      </c>
      <c r="D4" s="33"/>
      <c r="E4" s="33"/>
      <c r="F4" s="33"/>
      <c r="G4" s="31">
        <v>60.720114019722338</v>
      </c>
      <c r="H4" s="31">
        <v>63.00114999803084</v>
      </c>
      <c r="I4" s="31">
        <v>62.428373362131936</v>
      </c>
      <c r="J4" s="31">
        <v>62.551626549799053</v>
      </c>
      <c r="K4" s="32">
        <v>65.344687755319242</v>
      </c>
    </row>
    <row r="5" spans="2:11">
      <c r="B5" s="67" t="s">
        <v>370</v>
      </c>
      <c r="C5" s="28" t="s">
        <v>444</v>
      </c>
      <c r="D5" s="34"/>
      <c r="E5" s="34"/>
      <c r="F5" s="34"/>
      <c r="G5" s="29">
        <v>57.189936226898496</v>
      </c>
      <c r="H5" s="29">
        <v>60.519686535990644</v>
      </c>
      <c r="I5" s="29">
        <v>63.00627942050204</v>
      </c>
      <c r="J5" s="29">
        <v>64.007496692241105</v>
      </c>
      <c r="K5" s="30">
        <v>63.68657891077342</v>
      </c>
    </row>
    <row r="6" spans="2:11" ht="24.75" customHeight="1">
      <c r="B6" s="67"/>
      <c r="C6" s="28" t="s">
        <v>371</v>
      </c>
      <c r="D6" s="28"/>
      <c r="E6" s="28"/>
      <c r="F6" s="28"/>
      <c r="G6" s="29">
        <v>34.126975531135301</v>
      </c>
      <c r="H6" s="29">
        <v>36.821951230899451</v>
      </c>
      <c r="I6" s="29">
        <v>39.411440903632759</v>
      </c>
      <c r="J6" s="29">
        <v>39.183150692161782</v>
      </c>
      <c r="K6" s="30">
        <v>38.758783155709096</v>
      </c>
    </row>
    <row r="7" spans="2:11" ht="25.5" customHeight="1">
      <c r="B7" s="66" t="s">
        <v>372</v>
      </c>
      <c r="C7" s="33" t="s">
        <v>448</v>
      </c>
      <c r="D7" s="33"/>
      <c r="E7" s="33"/>
      <c r="F7" s="33"/>
      <c r="G7" s="31">
        <v>199.20970332000692</v>
      </c>
      <c r="H7" s="31">
        <v>186.55454459405613</v>
      </c>
      <c r="I7" s="31">
        <v>185.15595252015456</v>
      </c>
      <c r="J7" s="31">
        <v>215.47097395714263</v>
      </c>
      <c r="K7" s="32">
        <v>216.45455147178217</v>
      </c>
    </row>
    <row r="8" spans="2:11" ht="12.75" customHeight="1">
      <c r="B8" s="66"/>
      <c r="C8" s="33" t="s">
        <v>449</v>
      </c>
      <c r="D8" s="33"/>
      <c r="E8" s="33"/>
      <c r="F8" s="33"/>
      <c r="G8" s="31">
        <v>71.473568778627836</v>
      </c>
      <c r="H8" s="31">
        <v>72.446916380027389</v>
      </c>
      <c r="I8" s="31">
        <v>64.642214417663922</v>
      </c>
      <c r="J8" s="31">
        <v>62.924709301914646</v>
      </c>
      <c r="K8" s="32">
        <v>59.511050141039391</v>
      </c>
    </row>
    <row r="9" spans="2:11">
      <c r="B9" s="67" t="s">
        <v>373</v>
      </c>
      <c r="C9" s="28" t="s">
        <v>439</v>
      </c>
      <c r="D9" s="28"/>
      <c r="E9" s="28"/>
      <c r="F9" s="28"/>
      <c r="G9" s="29">
        <v>1.7880341460116893</v>
      </c>
      <c r="H9" s="29">
        <v>5.7696885414232195</v>
      </c>
      <c r="I9" s="29">
        <v>0.928470840279356</v>
      </c>
      <c r="J9" s="29">
        <v>0.69481138247883745</v>
      </c>
      <c r="K9" s="30">
        <v>1.2141469906516336</v>
      </c>
    </row>
    <row r="10" spans="2:11" ht="12.75" customHeight="1">
      <c r="B10" s="67"/>
      <c r="C10" s="28" t="s">
        <v>374</v>
      </c>
      <c r="D10" s="28"/>
      <c r="E10" s="28"/>
      <c r="F10" s="28"/>
      <c r="G10" s="29">
        <v>3.5606837770065201</v>
      </c>
      <c r="H10" s="29">
        <v>3.1577504847517326</v>
      </c>
      <c r="I10" s="29">
        <v>4.0924111193260924</v>
      </c>
      <c r="J10" s="29">
        <v>2.3960047597749985</v>
      </c>
      <c r="K10" s="30">
        <v>3.9249349783041918</v>
      </c>
    </row>
    <row r="11" spans="2:11" ht="15">
      <c r="B11" s="35"/>
      <c r="C11" s="36" t="s">
        <v>375</v>
      </c>
      <c r="D11" s="37"/>
      <c r="E11" s="37"/>
      <c r="F11" s="37"/>
      <c r="G11" s="38"/>
      <c r="H11" s="39"/>
      <c r="I11" s="38"/>
      <c r="J11" s="39"/>
      <c r="K11" s="40"/>
    </row>
    <row r="12" spans="2:11">
      <c r="B12" s="67" t="s">
        <v>376</v>
      </c>
      <c r="C12" s="28" t="s">
        <v>377</v>
      </c>
      <c r="D12" s="28"/>
      <c r="E12" s="28"/>
      <c r="F12" s="28"/>
      <c r="G12" s="41">
        <v>265.26277700000003</v>
      </c>
      <c r="H12" s="41">
        <v>276.51799699999998</v>
      </c>
      <c r="I12" s="41">
        <v>312.90339599999999</v>
      </c>
      <c r="J12" s="41">
        <v>335.34790000000004</v>
      </c>
      <c r="K12" s="42">
        <v>353.26212499999997</v>
      </c>
    </row>
    <row r="13" spans="2:11">
      <c r="B13" s="67"/>
      <c r="C13" s="28" t="s">
        <v>378</v>
      </c>
      <c r="D13" s="28"/>
      <c r="E13" s="28"/>
      <c r="F13" s="28"/>
      <c r="G13" s="41">
        <v>74.875187000000011</v>
      </c>
      <c r="H13" s="41">
        <v>75.905558999999997</v>
      </c>
      <c r="I13" s="41">
        <v>81.789758000000006</v>
      </c>
      <c r="J13" s="41">
        <v>86.101168000000001</v>
      </c>
      <c r="K13" s="42">
        <v>90.574783999999994</v>
      </c>
    </row>
    <row r="14" spans="2:11">
      <c r="B14" s="67"/>
      <c r="C14" s="28" t="s">
        <v>379</v>
      </c>
      <c r="D14" s="28"/>
      <c r="E14" s="28"/>
      <c r="F14" s="28"/>
      <c r="G14" s="41">
        <v>223.04810000000003</v>
      </c>
      <c r="H14" s="41">
        <v>223.74780999999996</v>
      </c>
      <c r="I14" s="41">
        <v>250.314199</v>
      </c>
      <c r="J14" s="41">
        <v>270.605006</v>
      </c>
      <c r="K14" s="42">
        <v>285.11042300000003</v>
      </c>
    </row>
    <row r="15" spans="2:11">
      <c r="B15" s="67"/>
      <c r="C15" s="28" t="s">
        <v>380</v>
      </c>
      <c r="D15" s="28"/>
      <c r="E15" s="28"/>
      <c r="F15" s="28"/>
      <c r="G15" s="41">
        <v>42.214676999999995</v>
      </c>
      <c r="H15" s="41">
        <v>52.770187000000021</v>
      </c>
      <c r="I15" s="41">
        <v>62.589196999999984</v>
      </c>
      <c r="J15" s="41">
        <v>64.742894000000035</v>
      </c>
      <c r="K15" s="42">
        <v>68.151701999999943</v>
      </c>
    </row>
    <row r="16" spans="2:11">
      <c r="B16" s="67"/>
      <c r="C16" s="28" t="s">
        <v>381</v>
      </c>
      <c r="D16" s="28"/>
      <c r="E16" s="28"/>
      <c r="F16" s="28"/>
      <c r="G16" s="41">
        <v>-60.839894000000001</v>
      </c>
      <c r="H16" s="41">
        <v>-67.465648999999999</v>
      </c>
      <c r="I16" s="41">
        <v>-81.812407999999976</v>
      </c>
      <c r="J16" s="41">
        <v>-99.53416</v>
      </c>
      <c r="K16" s="42">
        <v>-118.11686299999998</v>
      </c>
    </row>
    <row r="17" spans="2:11">
      <c r="B17" s="66" t="s">
        <v>382</v>
      </c>
      <c r="C17" s="11" t="s">
        <v>383</v>
      </c>
      <c r="D17" s="11"/>
      <c r="E17" s="11"/>
      <c r="F17" s="11"/>
      <c r="G17" s="12">
        <v>17.84525</v>
      </c>
      <c r="H17" s="12">
        <v>7.903054</v>
      </c>
      <c r="I17" s="12">
        <v>22.925556000000004</v>
      </c>
      <c r="J17" s="12">
        <v>25.664290000000001</v>
      </c>
      <c r="K17" s="13">
        <v>23.623821000000003</v>
      </c>
    </row>
    <row r="18" spans="2:11">
      <c r="B18" s="66"/>
      <c r="C18" s="14" t="s">
        <v>384</v>
      </c>
      <c r="D18" s="14"/>
      <c r="E18" s="14"/>
      <c r="F18" s="14"/>
      <c r="G18" s="12">
        <v>9.1657459999999986</v>
      </c>
      <c r="H18" s="12">
        <v>3.2565730000000004</v>
      </c>
      <c r="I18" s="12">
        <v>5.5020540000000002</v>
      </c>
      <c r="J18" s="12">
        <v>3.6669979999999995</v>
      </c>
      <c r="K18" s="13">
        <v>9.7267020000000013</v>
      </c>
    </row>
    <row r="19" spans="2:11">
      <c r="B19" s="66"/>
      <c r="C19" s="11" t="s">
        <v>385</v>
      </c>
      <c r="D19" s="14"/>
      <c r="E19" s="14"/>
      <c r="F19" s="14"/>
      <c r="G19" s="12">
        <v>3.449541</v>
      </c>
      <c r="H19" s="12">
        <v>7.5309359999999996</v>
      </c>
      <c r="I19" s="12">
        <v>9.3482839999999996</v>
      </c>
      <c r="J19" s="12">
        <v>10.336576000000001</v>
      </c>
      <c r="K19" s="13">
        <v>9.9905109999999997</v>
      </c>
    </row>
    <row r="20" spans="2:11">
      <c r="B20" s="66"/>
      <c r="C20" s="11" t="s">
        <v>386</v>
      </c>
      <c r="D20" s="11"/>
      <c r="E20" s="11"/>
      <c r="F20" s="11"/>
      <c r="G20" s="12">
        <v>4.8813900000000006</v>
      </c>
      <c r="H20" s="12">
        <v>1.4676430000000005</v>
      </c>
      <c r="I20" s="12">
        <v>13.407553</v>
      </c>
      <c r="J20" s="12">
        <v>9.6977470000000014</v>
      </c>
      <c r="K20" s="13">
        <v>9.5338580000000004</v>
      </c>
    </row>
    <row r="21" spans="2:11">
      <c r="B21" s="66"/>
      <c r="C21" s="14" t="s">
        <v>384</v>
      </c>
      <c r="D21" s="14"/>
      <c r="E21" s="14"/>
      <c r="F21" s="14"/>
      <c r="G21" s="12">
        <v>8.7280920000000002</v>
      </c>
      <c r="H21" s="12">
        <v>8.4678430000000002</v>
      </c>
      <c r="I21" s="12">
        <v>12.448522000000001</v>
      </c>
      <c r="J21" s="12">
        <v>6.7381049999999991</v>
      </c>
      <c r="K21" s="13">
        <v>11.575505000000001</v>
      </c>
    </row>
    <row r="22" spans="2:11">
      <c r="B22" s="66"/>
      <c r="C22" s="11" t="s">
        <v>387</v>
      </c>
      <c r="D22" s="14"/>
      <c r="E22" s="14"/>
      <c r="F22" s="14"/>
      <c r="G22" s="12">
        <v>-5.3700590000000012</v>
      </c>
      <c r="H22" s="12">
        <v>-3.3232110000000001</v>
      </c>
      <c r="I22" s="12">
        <v>1.7704219999999995</v>
      </c>
      <c r="J22" s="12">
        <v>9.5552900000000012</v>
      </c>
      <c r="K22" s="13">
        <v>3.2378809999999993</v>
      </c>
    </row>
    <row r="23" spans="2:11">
      <c r="B23" s="67" t="s">
        <v>452</v>
      </c>
      <c r="C23" s="28" t="s">
        <v>388</v>
      </c>
      <c r="D23" s="28"/>
      <c r="E23" s="28"/>
      <c r="F23" s="28"/>
      <c r="G23" s="41">
        <v>6.8304999999999998</v>
      </c>
      <c r="H23" s="41">
        <v>4.2504</v>
      </c>
      <c r="I23" s="41">
        <v>8.4736000000000011</v>
      </c>
      <c r="J23" s="41">
        <v>11.234</v>
      </c>
      <c r="K23" s="42">
        <v>13.8</v>
      </c>
    </row>
    <row r="24" spans="2:11">
      <c r="B24" s="67"/>
      <c r="C24" s="28" t="s">
        <v>389</v>
      </c>
      <c r="D24" s="28"/>
      <c r="E24" s="28"/>
      <c r="F24" s="28"/>
      <c r="G24" s="41">
        <v>-0.43765399999999866</v>
      </c>
      <c r="H24" s="41">
        <v>5.2112700000000007</v>
      </c>
      <c r="I24" s="41">
        <v>6.9464680000000012</v>
      </c>
      <c r="J24" s="41">
        <v>3.071107</v>
      </c>
      <c r="K24" s="42">
        <v>6.9985410000000003</v>
      </c>
    </row>
    <row r="25" spans="2:11">
      <c r="B25" s="67"/>
      <c r="C25" s="28" t="s">
        <v>390</v>
      </c>
      <c r="D25" s="28"/>
      <c r="E25" s="28"/>
      <c r="F25" s="28"/>
      <c r="G25" s="41">
        <v>6.3928460000000014</v>
      </c>
      <c r="H25" s="41">
        <v>9.4616700000000016</v>
      </c>
      <c r="I25" s="41">
        <v>15.420068000000002</v>
      </c>
      <c r="J25" s="41">
        <v>14.305107</v>
      </c>
      <c r="K25" s="42">
        <v>20.8</v>
      </c>
    </row>
    <row r="26" spans="2:11">
      <c r="B26" s="68" t="s">
        <v>450</v>
      </c>
      <c r="C26" s="69"/>
      <c r="D26" s="69"/>
      <c r="E26" s="69"/>
      <c r="F26" s="69"/>
      <c r="G26" s="69"/>
      <c r="H26" s="69"/>
      <c r="I26" s="69"/>
      <c r="J26" s="69"/>
      <c r="K26" s="70"/>
    </row>
    <row r="27" spans="2:11">
      <c r="B27" s="68" t="s">
        <v>451</v>
      </c>
      <c r="C27" s="69"/>
      <c r="D27" s="69"/>
      <c r="E27" s="69"/>
      <c r="F27" s="69"/>
      <c r="G27" s="62"/>
      <c r="H27" s="62"/>
      <c r="I27" s="62"/>
      <c r="J27" s="62"/>
      <c r="K27" s="63"/>
    </row>
    <row r="28" spans="2:11" ht="13.5" customHeight="1" thickBot="1">
      <c r="B28" s="64" t="s">
        <v>462</v>
      </c>
      <c r="C28" s="65"/>
      <c r="D28" s="65"/>
      <c r="E28" s="65"/>
      <c r="F28" s="65"/>
      <c r="G28" s="48"/>
      <c r="H28" s="48"/>
      <c r="I28" s="48"/>
      <c r="J28" s="48"/>
      <c r="K28" s="49"/>
    </row>
  </sheetData>
  <mergeCells count="10">
    <mergeCell ref="B3:B4"/>
    <mergeCell ref="B5:B6"/>
    <mergeCell ref="B7:B8"/>
    <mergeCell ref="B9:B10"/>
    <mergeCell ref="B12:B16"/>
    <mergeCell ref="B28:F28"/>
    <mergeCell ref="B17:B22"/>
    <mergeCell ref="B23:B25"/>
    <mergeCell ref="B26:K26"/>
    <mergeCell ref="B27:F2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9"/>
  <sheetViews>
    <sheetView rightToLeft="1" workbookViewId="0"/>
  </sheetViews>
  <sheetFormatPr defaultRowHeight="12.75"/>
  <sheetData>
    <row r="1" spans="1:256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256">
      <c r="A2">
        <v>0</v>
      </c>
      <c r="B2" t="s">
        <v>140</v>
      </c>
      <c r="C2">
        <v>5</v>
      </c>
      <c r="D2" t="s">
        <v>191</v>
      </c>
      <c r="E2">
        <v>6656</v>
      </c>
      <c r="F2" t="s">
        <v>318</v>
      </c>
      <c r="G2">
        <v>0</v>
      </c>
      <c r="H2">
        <v>76</v>
      </c>
      <c r="I2">
        <v>1</v>
      </c>
    </row>
    <row r="3" spans="1:256">
      <c r="A3">
        <v>1</v>
      </c>
      <c r="B3" t="s">
        <v>141</v>
      </c>
      <c r="C3" t="s">
        <v>181</v>
      </c>
      <c r="D3" t="s">
        <v>192</v>
      </c>
      <c r="E3">
        <v>64</v>
      </c>
      <c r="F3">
        <v>0</v>
      </c>
      <c r="H3" t="b">
        <v>0</v>
      </c>
      <c r="I3">
        <v>1</v>
      </c>
    </row>
    <row r="4" spans="1:256">
      <c r="A4">
        <v>2</v>
      </c>
      <c r="B4">
        <v>24956</v>
      </c>
      <c r="C4" t="s">
        <v>182</v>
      </c>
      <c r="D4" t="s">
        <v>193</v>
      </c>
      <c r="E4">
        <v>52</v>
      </c>
      <c r="F4">
        <v>0</v>
      </c>
      <c r="I4">
        <v>1</v>
      </c>
    </row>
    <row r="5" spans="1:256">
      <c r="A5">
        <v>3</v>
      </c>
      <c r="C5">
        <v>1</v>
      </c>
      <c r="D5">
        <v>2</v>
      </c>
      <c r="E5">
        <v>64</v>
      </c>
      <c r="F5">
        <v>0</v>
      </c>
      <c r="I5">
        <v>1</v>
      </c>
    </row>
    <row r="6" spans="1:256">
      <c r="A6">
        <v>4</v>
      </c>
      <c r="B6" t="s">
        <v>329</v>
      </c>
      <c r="C6" t="b">
        <v>1</v>
      </c>
      <c r="D6">
        <v>1</v>
      </c>
      <c r="E6" t="s">
        <v>194</v>
      </c>
      <c r="F6">
        <v>0</v>
      </c>
      <c r="I6">
        <v>1</v>
      </c>
    </row>
    <row r="7" spans="1:256">
      <c r="A7">
        <v>5</v>
      </c>
      <c r="C7" t="s">
        <v>183</v>
      </c>
      <c r="D7">
        <v>2</v>
      </c>
      <c r="E7" t="s">
        <v>195</v>
      </c>
      <c r="F7">
        <v>4</v>
      </c>
      <c r="I7">
        <v>1</v>
      </c>
    </row>
    <row r="8" spans="1:256">
      <c r="A8">
        <v>6</v>
      </c>
      <c r="B8" t="s">
        <v>157</v>
      </c>
      <c r="C8" t="s">
        <v>184</v>
      </c>
      <c r="E8" t="s">
        <v>196</v>
      </c>
      <c r="F8">
        <v>1</v>
      </c>
      <c r="I8">
        <v>1</v>
      </c>
    </row>
    <row r="9" spans="1:256">
      <c r="A9">
        <v>7</v>
      </c>
      <c r="C9">
        <v>64</v>
      </c>
      <c r="E9" t="s">
        <v>197</v>
      </c>
      <c r="I9">
        <v>1</v>
      </c>
    </row>
    <row r="10" spans="1:256">
      <c r="A10">
        <v>8</v>
      </c>
      <c r="B10" t="s">
        <v>158</v>
      </c>
      <c r="C10" t="b">
        <v>0</v>
      </c>
      <c r="E10" t="s">
        <v>198</v>
      </c>
      <c r="I10">
        <v>1</v>
      </c>
    </row>
    <row r="11" spans="1:256">
      <c r="A11">
        <v>9</v>
      </c>
      <c r="C11" t="s">
        <v>185</v>
      </c>
      <c r="E11" t="s">
        <v>199</v>
      </c>
      <c r="I11">
        <v>1</v>
      </c>
    </row>
    <row r="12" spans="1:256">
      <c r="A12">
        <v>10</v>
      </c>
      <c r="B12" t="s">
        <v>330</v>
      </c>
      <c r="C12" t="s">
        <v>186</v>
      </c>
      <c r="E12" t="s">
        <v>200</v>
      </c>
      <c r="I12">
        <v>1</v>
      </c>
    </row>
    <row r="13" spans="1:256">
      <c r="A13">
        <v>11</v>
      </c>
      <c r="C13">
        <v>52</v>
      </c>
      <c r="E13" t="s">
        <v>202</v>
      </c>
      <c r="I13">
        <v>1</v>
      </c>
    </row>
    <row r="14" spans="1:256">
      <c r="A14">
        <v>12</v>
      </c>
      <c r="B14" t="s">
        <v>319</v>
      </c>
      <c r="C14" t="b">
        <v>0</v>
      </c>
      <c r="E14" t="s">
        <v>203</v>
      </c>
      <c r="I14">
        <v>1</v>
      </c>
    </row>
    <row r="15" spans="1:256">
      <c r="A15">
        <v>13</v>
      </c>
      <c r="C15" t="s">
        <v>187</v>
      </c>
      <c r="E15" t="s">
        <v>204</v>
      </c>
      <c r="I15">
        <v>1</v>
      </c>
    </row>
    <row r="16" spans="1:256">
      <c r="A16">
        <v>14</v>
      </c>
      <c r="B16" t="s">
        <v>320</v>
      </c>
      <c r="C16" t="s">
        <v>188</v>
      </c>
      <c r="E16" t="s">
        <v>205</v>
      </c>
      <c r="I16">
        <v>1</v>
      </c>
    </row>
    <row r="17" spans="1:9">
      <c r="A17">
        <v>15</v>
      </c>
      <c r="C17">
        <v>1</v>
      </c>
      <c r="E17" t="s">
        <v>206</v>
      </c>
      <c r="I17">
        <v>1</v>
      </c>
    </row>
    <row r="18" spans="1:9">
      <c r="A18">
        <v>16</v>
      </c>
      <c r="B18" t="s">
        <v>331</v>
      </c>
      <c r="C18" t="b">
        <v>0</v>
      </c>
      <c r="E18" t="s">
        <v>207</v>
      </c>
      <c r="I18">
        <v>1</v>
      </c>
    </row>
    <row r="19" spans="1:9">
      <c r="A19">
        <v>17</v>
      </c>
      <c r="C19" t="s">
        <v>189</v>
      </c>
      <c r="E19" t="s">
        <v>208</v>
      </c>
      <c r="I19">
        <v>1</v>
      </c>
    </row>
    <row r="20" spans="1:9">
      <c r="A20">
        <v>18</v>
      </c>
      <c r="B20" t="s">
        <v>332</v>
      </c>
      <c r="C20" t="s">
        <v>190</v>
      </c>
      <c r="E20" t="s">
        <v>209</v>
      </c>
      <c r="I20">
        <v>1</v>
      </c>
    </row>
    <row r="21" spans="1:9">
      <c r="A21">
        <v>19</v>
      </c>
      <c r="C21">
        <v>2</v>
      </c>
      <c r="E21" t="s">
        <v>210</v>
      </c>
      <c r="I21">
        <v>1</v>
      </c>
    </row>
    <row r="22" spans="1:9">
      <c r="A22">
        <v>20</v>
      </c>
      <c r="B22" t="s">
        <v>326</v>
      </c>
      <c r="C22" t="b">
        <v>0</v>
      </c>
      <c r="E22" t="s">
        <v>211</v>
      </c>
      <c r="I22">
        <v>1</v>
      </c>
    </row>
    <row r="23" spans="1:9">
      <c r="A23">
        <v>21</v>
      </c>
      <c r="E23" t="s">
        <v>212</v>
      </c>
      <c r="I23">
        <v>1</v>
      </c>
    </row>
    <row r="24" spans="1:9">
      <c r="A24">
        <v>22</v>
      </c>
      <c r="B24" t="s">
        <v>321</v>
      </c>
      <c r="E24" t="s">
        <v>213</v>
      </c>
      <c r="I24">
        <v>1</v>
      </c>
    </row>
    <row r="25" spans="1:9">
      <c r="A25">
        <v>23</v>
      </c>
      <c r="E25" t="s">
        <v>214</v>
      </c>
      <c r="I25">
        <v>1</v>
      </c>
    </row>
    <row r="26" spans="1:9">
      <c r="A26">
        <v>24</v>
      </c>
      <c r="B26" t="s">
        <v>333</v>
      </c>
      <c r="E26" t="s">
        <v>215</v>
      </c>
      <c r="I26">
        <v>1</v>
      </c>
    </row>
    <row r="27" spans="1:9">
      <c r="A27">
        <v>25</v>
      </c>
      <c r="E27" t="s">
        <v>216</v>
      </c>
      <c r="I27">
        <v>1</v>
      </c>
    </row>
    <row r="28" spans="1:9">
      <c r="A28">
        <v>26</v>
      </c>
      <c r="B28" t="s">
        <v>334</v>
      </c>
      <c r="E28" t="s">
        <v>217</v>
      </c>
      <c r="I28">
        <v>1</v>
      </c>
    </row>
    <row r="29" spans="1:9">
      <c r="A29">
        <v>27</v>
      </c>
      <c r="E29" t="s">
        <v>218</v>
      </c>
      <c r="I29">
        <v>1</v>
      </c>
    </row>
    <row r="30" spans="1:9">
      <c r="A30">
        <v>28</v>
      </c>
      <c r="B30" t="s">
        <v>322</v>
      </c>
      <c r="E30" t="s">
        <v>219</v>
      </c>
      <c r="I30">
        <v>1</v>
      </c>
    </row>
    <row r="31" spans="1:9">
      <c r="A31">
        <v>29</v>
      </c>
      <c r="E31" t="s">
        <v>220</v>
      </c>
      <c r="I31">
        <v>1</v>
      </c>
    </row>
    <row r="32" spans="1:9">
      <c r="A32">
        <v>30</v>
      </c>
      <c r="B32" t="s">
        <v>323</v>
      </c>
      <c r="E32" t="s">
        <v>221</v>
      </c>
      <c r="I32">
        <v>1</v>
      </c>
    </row>
    <row r="33" spans="1:9">
      <c r="A33">
        <v>31</v>
      </c>
      <c r="E33" t="s">
        <v>222</v>
      </c>
      <c r="I33">
        <v>1</v>
      </c>
    </row>
    <row r="34" spans="1:9">
      <c r="A34">
        <v>32</v>
      </c>
      <c r="B34" t="s">
        <v>335</v>
      </c>
      <c r="E34" t="s">
        <v>223</v>
      </c>
      <c r="I34">
        <v>1</v>
      </c>
    </row>
    <row r="35" spans="1:9">
      <c r="A35">
        <v>33</v>
      </c>
      <c r="E35" t="s">
        <v>224</v>
      </c>
      <c r="I35">
        <v>1</v>
      </c>
    </row>
    <row r="36" spans="1:9">
      <c r="A36">
        <v>34</v>
      </c>
      <c r="B36" t="s">
        <v>336</v>
      </c>
      <c r="E36" t="s">
        <v>225</v>
      </c>
      <c r="I36">
        <v>1</v>
      </c>
    </row>
    <row r="37" spans="1:9">
      <c r="A37">
        <v>35</v>
      </c>
      <c r="E37" t="s">
        <v>226</v>
      </c>
      <c r="I37">
        <v>1</v>
      </c>
    </row>
    <row r="38" spans="1:9">
      <c r="A38">
        <v>36</v>
      </c>
      <c r="B38" t="s">
        <v>337</v>
      </c>
      <c r="E38" t="s">
        <v>227</v>
      </c>
      <c r="I38">
        <v>1</v>
      </c>
    </row>
    <row r="39" spans="1:9">
      <c r="A39">
        <v>37</v>
      </c>
      <c r="E39" t="s">
        <v>228</v>
      </c>
      <c r="I39">
        <v>1</v>
      </c>
    </row>
    <row r="40" spans="1:9">
      <c r="A40">
        <v>38</v>
      </c>
      <c r="B40" t="s">
        <v>338</v>
      </c>
      <c r="E40" t="s">
        <v>229</v>
      </c>
      <c r="I40">
        <v>1</v>
      </c>
    </row>
    <row r="41" spans="1:9">
      <c r="A41">
        <v>39</v>
      </c>
      <c r="E41" t="s">
        <v>230</v>
      </c>
      <c r="I41">
        <v>1</v>
      </c>
    </row>
    <row r="42" spans="1:9">
      <c r="A42">
        <v>40</v>
      </c>
      <c r="B42" t="s">
        <v>339</v>
      </c>
      <c r="E42" t="s">
        <v>231</v>
      </c>
      <c r="I42">
        <v>1</v>
      </c>
    </row>
    <row r="43" spans="1:9">
      <c r="A43">
        <v>41</v>
      </c>
      <c r="E43" t="s">
        <v>232</v>
      </c>
      <c r="I43">
        <v>1</v>
      </c>
    </row>
    <row r="44" spans="1:9">
      <c r="A44">
        <v>42</v>
      </c>
      <c r="B44" t="s">
        <v>147</v>
      </c>
      <c r="E44" t="s">
        <v>233</v>
      </c>
      <c r="I44">
        <v>1</v>
      </c>
    </row>
    <row r="45" spans="1:9">
      <c r="A45">
        <v>43</v>
      </c>
      <c r="E45" t="s">
        <v>234</v>
      </c>
      <c r="I45">
        <v>1</v>
      </c>
    </row>
    <row r="46" spans="1:9">
      <c r="A46">
        <v>44</v>
      </c>
      <c r="B46" t="s">
        <v>148</v>
      </c>
      <c r="E46" t="s">
        <v>235</v>
      </c>
      <c r="I46">
        <v>1</v>
      </c>
    </row>
    <row r="47" spans="1:9">
      <c r="A47">
        <v>45</v>
      </c>
      <c r="E47" t="s">
        <v>236</v>
      </c>
      <c r="I47">
        <v>1</v>
      </c>
    </row>
    <row r="48" spans="1:9">
      <c r="A48">
        <v>46</v>
      </c>
      <c r="B48" t="s">
        <v>149</v>
      </c>
      <c r="E48" t="s">
        <v>237</v>
      </c>
      <c r="I48">
        <v>1</v>
      </c>
    </row>
    <row r="49" spans="1:9">
      <c r="A49">
        <v>47</v>
      </c>
      <c r="E49" t="s">
        <v>243</v>
      </c>
      <c r="I49">
        <v>1</v>
      </c>
    </row>
    <row r="50" spans="1:9">
      <c r="A50">
        <v>48</v>
      </c>
      <c r="B50" t="s">
        <v>150</v>
      </c>
      <c r="E50" t="s">
        <v>244</v>
      </c>
      <c r="I50">
        <v>1</v>
      </c>
    </row>
    <row r="51" spans="1:9">
      <c r="A51">
        <v>49</v>
      </c>
      <c r="E51" t="s">
        <v>245</v>
      </c>
      <c r="I51">
        <v>1</v>
      </c>
    </row>
    <row r="52" spans="1:9">
      <c r="A52">
        <v>50</v>
      </c>
      <c r="B52" t="s">
        <v>151</v>
      </c>
      <c r="E52" t="s">
        <v>246</v>
      </c>
      <c r="I52">
        <v>1</v>
      </c>
    </row>
    <row r="53" spans="1:9">
      <c r="A53">
        <v>51</v>
      </c>
      <c r="E53" t="s">
        <v>247</v>
      </c>
      <c r="I53">
        <v>1</v>
      </c>
    </row>
    <row r="54" spans="1:9">
      <c r="A54">
        <v>52</v>
      </c>
      <c r="B54" t="s">
        <v>152</v>
      </c>
      <c r="E54" t="s">
        <v>248</v>
      </c>
      <c r="I54">
        <v>1</v>
      </c>
    </row>
    <row r="55" spans="1:9">
      <c r="A55">
        <v>53</v>
      </c>
      <c r="E55" t="s">
        <v>249</v>
      </c>
      <c r="I55">
        <v>1</v>
      </c>
    </row>
    <row r="56" spans="1:9">
      <c r="A56">
        <v>54</v>
      </c>
      <c r="B56" t="s">
        <v>72</v>
      </c>
      <c r="E56" t="s">
        <v>250</v>
      </c>
      <c r="I56">
        <v>1</v>
      </c>
    </row>
    <row r="57" spans="1:9">
      <c r="A57">
        <v>55</v>
      </c>
      <c r="E57" t="s">
        <v>251</v>
      </c>
      <c r="I57">
        <v>1</v>
      </c>
    </row>
    <row r="58" spans="1:9">
      <c r="A58">
        <v>56</v>
      </c>
      <c r="B58" t="s">
        <v>267</v>
      </c>
      <c r="E58" t="s">
        <v>252</v>
      </c>
      <c r="I58">
        <v>1</v>
      </c>
    </row>
    <row r="59" spans="1:9">
      <c r="A59">
        <v>57</v>
      </c>
      <c r="E59" t="s">
        <v>253</v>
      </c>
      <c r="I59">
        <v>1</v>
      </c>
    </row>
    <row r="60" spans="1:9">
      <c r="A60">
        <v>58</v>
      </c>
      <c r="B60" t="s">
        <v>324</v>
      </c>
      <c r="E60" t="s">
        <v>254</v>
      </c>
      <c r="I60">
        <v>1</v>
      </c>
    </row>
    <row r="61" spans="1:9">
      <c r="A61">
        <v>59</v>
      </c>
      <c r="E61" t="s">
        <v>255</v>
      </c>
      <c r="I61">
        <v>1</v>
      </c>
    </row>
    <row r="62" spans="1:9">
      <c r="A62">
        <v>60</v>
      </c>
      <c r="B62" t="s">
        <v>142</v>
      </c>
      <c r="E62" t="s">
        <v>256</v>
      </c>
      <c r="I62">
        <v>1</v>
      </c>
    </row>
    <row r="63" spans="1:9">
      <c r="A63">
        <v>61</v>
      </c>
      <c r="E63" t="s">
        <v>257</v>
      </c>
      <c r="I63">
        <v>1</v>
      </c>
    </row>
    <row r="64" spans="1:9">
      <c r="A64">
        <v>62</v>
      </c>
      <c r="B64" t="s">
        <v>325</v>
      </c>
      <c r="E64" t="s">
        <v>258</v>
      </c>
      <c r="I64">
        <v>1</v>
      </c>
    </row>
    <row r="65" spans="1:9">
      <c r="A65">
        <v>63</v>
      </c>
      <c r="E65" t="s">
        <v>259</v>
      </c>
      <c r="I65">
        <v>1</v>
      </c>
    </row>
    <row r="66" spans="1:9">
      <c r="A66">
        <v>64</v>
      </c>
      <c r="B66" t="s">
        <v>340</v>
      </c>
      <c r="E66" t="s">
        <v>260</v>
      </c>
      <c r="I66">
        <v>1</v>
      </c>
    </row>
    <row r="67" spans="1:9">
      <c r="A67">
        <v>65</v>
      </c>
      <c r="E67" t="s">
        <v>261</v>
      </c>
      <c r="I67">
        <v>1</v>
      </c>
    </row>
    <row r="68" spans="1:9">
      <c r="A68">
        <v>66</v>
      </c>
      <c r="B68" t="s">
        <v>341</v>
      </c>
      <c r="E68" t="s">
        <v>262</v>
      </c>
      <c r="I68">
        <v>1</v>
      </c>
    </row>
    <row r="69" spans="1:9">
      <c r="A69">
        <v>67</v>
      </c>
      <c r="E69" t="s">
        <v>268</v>
      </c>
      <c r="I69">
        <v>1</v>
      </c>
    </row>
    <row r="70" spans="1:9">
      <c r="A70">
        <v>68</v>
      </c>
      <c r="B70" t="s">
        <v>342</v>
      </c>
      <c r="E70" t="s">
        <v>269</v>
      </c>
      <c r="I70">
        <v>1</v>
      </c>
    </row>
    <row r="71" spans="1:9">
      <c r="A71">
        <v>69</v>
      </c>
      <c r="E71" t="s">
        <v>270</v>
      </c>
      <c r="I71">
        <v>1</v>
      </c>
    </row>
    <row r="72" spans="1:9">
      <c r="A72">
        <v>70</v>
      </c>
      <c r="B72" t="s">
        <v>343</v>
      </c>
      <c r="E72" t="s">
        <v>271</v>
      </c>
      <c r="I72">
        <v>1</v>
      </c>
    </row>
    <row r="73" spans="1:9">
      <c r="A73">
        <v>71</v>
      </c>
      <c r="E73" t="s">
        <v>272</v>
      </c>
      <c r="I73">
        <v>1</v>
      </c>
    </row>
    <row r="74" spans="1:9">
      <c r="A74">
        <v>72</v>
      </c>
      <c r="B74" t="s">
        <v>344</v>
      </c>
      <c r="E74" t="s">
        <v>273</v>
      </c>
      <c r="I74">
        <v>1</v>
      </c>
    </row>
    <row r="75" spans="1:9">
      <c r="A75">
        <v>73</v>
      </c>
      <c r="E75" t="s">
        <v>274</v>
      </c>
      <c r="I75">
        <v>1</v>
      </c>
    </row>
    <row r="76" spans="1:9">
      <c r="A76">
        <v>74</v>
      </c>
      <c r="B76" t="s">
        <v>345</v>
      </c>
      <c r="E76" t="s">
        <v>275</v>
      </c>
      <c r="I76">
        <v>1</v>
      </c>
    </row>
    <row r="77" spans="1:9">
      <c r="A77">
        <v>75</v>
      </c>
      <c r="E77" t="s">
        <v>276</v>
      </c>
      <c r="I77">
        <v>1</v>
      </c>
    </row>
    <row r="78" spans="1:9">
      <c r="A78">
        <v>76</v>
      </c>
      <c r="B78" t="s">
        <v>346</v>
      </c>
      <c r="E78" t="s">
        <v>277</v>
      </c>
      <c r="I78">
        <v>1</v>
      </c>
    </row>
    <row r="79" spans="1:9">
      <c r="A79">
        <v>77</v>
      </c>
      <c r="E79" t="s">
        <v>278</v>
      </c>
      <c r="I79">
        <v>1</v>
      </c>
    </row>
    <row r="80" spans="1:9">
      <c r="A80">
        <v>78</v>
      </c>
      <c r="B80" t="s">
        <v>347</v>
      </c>
      <c r="E80" t="s">
        <v>279</v>
      </c>
      <c r="I80">
        <v>1</v>
      </c>
    </row>
    <row r="81" spans="1:9">
      <c r="A81">
        <v>79</v>
      </c>
      <c r="E81" t="s">
        <v>280</v>
      </c>
      <c r="I81">
        <v>1</v>
      </c>
    </row>
    <row r="82" spans="1:9">
      <c r="A82">
        <v>80</v>
      </c>
      <c r="B82" t="s">
        <v>348</v>
      </c>
      <c r="E82" t="s">
        <v>281</v>
      </c>
      <c r="I82">
        <v>1</v>
      </c>
    </row>
    <row r="83" spans="1:9">
      <c r="A83">
        <v>81</v>
      </c>
      <c r="E83" t="s">
        <v>282</v>
      </c>
      <c r="I83">
        <v>1</v>
      </c>
    </row>
    <row r="84" spans="1:9">
      <c r="A84">
        <v>82</v>
      </c>
      <c r="B84" t="s">
        <v>349</v>
      </c>
      <c r="E84" t="s">
        <v>283</v>
      </c>
      <c r="I84">
        <v>1</v>
      </c>
    </row>
    <row r="85" spans="1:9">
      <c r="A85">
        <v>83</v>
      </c>
      <c r="E85" t="s">
        <v>284</v>
      </c>
      <c r="I85">
        <v>1</v>
      </c>
    </row>
    <row r="86" spans="1:9">
      <c r="A86">
        <v>84</v>
      </c>
      <c r="B86" t="s">
        <v>350</v>
      </c>
      <c r="E86" t="s">
        <v>285</v>
      </c>
      <c r="I86">
        <v>1</v>
      </c>
    </row>
    <row r="87" spans="1:9">
      <c r="A87">
        <v>85</v>
      </c>
      <c r="E87" t="s">
        <v>286</v>
      </c>
      <c r="I87">
        <v>1</v>
      </c>
    </row>
    <row r="88" spans="1:9">
      <c r="A88">
        <v>86</v>
      </c>
      <c r="B88" t="s">
        <v>351</v>
      </c>
      <c r="E88" t="s">
        <v>287</v>
      </c>
      <c r="I88">
        <v>1</v>
      </c>
    </row>
    <row r="89" spans="1:9">
      <c r="A89">
        <v>87</v>
      </c>
      <c r="E89" t="s">
        <v>288</v>
      </c>
      <c r="I89">
        <v>1</v>
      </c>
    </row>
    <row r="90" spans="1:9">
      <c r="A90">
        <v>88</v>
      </c>
      <c r="B90" t="s">
        <v>352</v>
      </c>
      <c r="E90" t="s">
        <v>79</v>
      </c>
      <c r="I90">
        <v>1</v>
      </c>
    </row>
    <row r="91" spans="1:9">
      <c r="A91">
        <v>89</v>
      </c>
      <c r="E91" t="s">
        <v>80</v>
      </c>
      <c r="I91">
        <v>1</v>
      </c>
    </row>
    <row r="92" spans="1:9">
      <c r="A92">
        <v>90</v>
      </c>
      <c r="B92" t="s">
        <v>353</v>
      </c>
      <c r="E92" t="s">
        <v>81</v>
      </c>
      <c r="I92">
        <v>1</v>
      </c>
    </row>
    <row r="93" spans="1:9">
      <c r="A93">
        <v>91</v>
      </c>
      <c r="E93" t="s">
        <v>82</v>
      </c>
      <c r="I93">
        <v>1</v>
      </c>
    </row>
    <row r="94" spans="1:9">
      <c r="A94">
        <v>92</v>
      </c>
      <c r="B94" t="s">
        <v>354</v>
      </c>
      <c r="E94" t="s">
        <v>75</v>
      </c>
      <c r="I94">
        <v>1</v>
      </c>
    </row>
    <row r="95" spans="1:9">
      <c r="A95">
        <v>93</v>
      </c>
      <c r="E95" t="s">
        <v>76</v>
      </c>
      <c r="I95">
        <v>1</v>
      </c>
    </row>
    <row r="96" spans="1:9">
      <c r="A96">
        <v>94</v>
      </c>
      <c r="B96" t="s">
        <v>355</v>
      </c>
      <c r="E96" t="s">
        <v>159</v>
      </c>
      <c r="I96">
        <v>1</v>
      </c>
    </row>
    <row r="97" spans="1:9">
      <c r="A97">
        <v>95</v>
      </c>
      <c r="E97" t="s">
        <v>160</v>
      </c>
      <c r="I97">
        <v>1</v>
      </c>
    </row>
    <row r="98" spans="1:9">
      <c r="A98">
        <v>96</v>
      </c>
      <c r="B98" t="s">
        <v>356</v>
      </c>
      <c r="E98" t="s">
        <v>161</v>
      </c>
      <c r="I98">
        <v>1</v>
      </c>
    </row>
    <row r="99" spans="1:9">
      <c r="A99">
        <v>97</v>
      </c>
      <c r="E99" t="s">
        <v>162</v>
      </c>
      <c r="I99">
        <v>1</v>
      </c>
    </row>
    <row r="100" spans="1:9">
      <c r="A100">
        <v>98</v>
      </c>
      <c r="B100" t="s">
        <v>357</v>
      </c>
      <c r="E100" t="s">
        <v>163</v>
      </c>
      <c r="I100">
        <v>1</v>
      </c>
    </row>
    <row r="101" spans="1:9">
      <c r="A101">
        <v>99</v>
      </c>
      <c r="E101" t="s">
        <v>164</v>
      </c>
      <c r="I101">
        <v>1</v>
      </c>
    </row>
    <row r="102" spans="1:9">
      <c r="A102">
        <v>100</v>
      </c>
      <c r="B102" t="s">
        <v>358</v>
      </c>
      <c r="E102" t="s">
        <v>68</v>
      </c>
      <c r="I102">
        <v>1</v>
      </c>
    </row>
    <row r="103" spans="1:9">
      <c r="A103">
        <v>101</v>
      </c>
      <c r="E103" t="s">
        <v>69</v>
      </c>
      <c r="I103">
        <v>1</v>
      </c>
    </row>
    <row r="104" spans="1:9">
      <c r="A104">
        <v>102</v>
      </c>
      <c r="B104" t="s">
        <v>359</v>
      </c>
      <c r="E104" t="s">
        <v>153</v>
      </c>
      <c r="I104">
        <v>1</v>
      </c>
    </row>
    <row r="105" spans="1:9">
      <c r="A105">
        <v>103</v>
      </c>
      <c r="E105" t="s">
        <v>154</v>
      </c>
      <c r="I105">
        <v>1</v>
      </c>
    </row>
    <row r="106" spans="1:9">
      <c r="A106">
        <v>104</v>
      </c>
      <c r="B106" t="s">
        <v>360</v>
      </c>
      <c r="E106" t="s">
        <v>155</v>
      </c>
      <c r="I106">
        <v>1</v>
      </c>
    </row>
    <row r="107" spans="1:9">
      <c r="A107">
        <v>105</v>
      </c>
      <c r="E107" t="s">
        <v>156</v>
      </c>
      <c r="I107">
        <v>1</v>
      </c>
    </row>
    <row r="108" spans="1:9">
      <c r="A108">
        <v>106</v>
      </c>
      <c r="B108" t="s">
        <v>361</v>
      </c>
      <c r="E108" t="s">
        <v>60</v>
      </c>
      <c r="I108">
        <v>1</v>
      </c>
    </row>
    <row r="109" spans="1:9">
      <c r="A109">
        <v>107</v>
      </c>
      <c r="E109" t="s">
        <v>61</v>
      </c>
      <c r="I109">
        <v>1</v>
      </c>
    </row>
    <row r="110" spans="1:9">
      <c r="A110">
        <v>108</v>
      </c>
      <c r="B110" t="s">
        <v>362</v>
      </c>
      <c r="E110" t="s">
        <v>240</v>
      </c>
      <c r="I110">
        <v>1</v>
      </c>
    </row>
    <row r="111" spans="1:9">
      <c r="A111">
        <v>109</v>
      </c>
      <c r="E111" t="s">
        <v>241</v>
      </c>
      <c r="I111">
        <v>1</v>
      </c>
    </row>
    <row r="112" spans="1:9">
      <c r="A112">
        <v>110</v>
      </c>
      <c r="B112" t="s">
        <v>363</v>
      </c>
      <c r="E112" t="s">
        <v>238</v>
      </c>
      <c r="I112">
        <v>1</v>
      </c>
    </row>
    <row r="113" spans="1:9">
      <c r="A113">
        <v>111</v>
      </c>
      <c r="E113" t="s">
        <v>239</v>
      </c>
      <c r="I113">
        <v>1</v>
      </c>
    </row>
    <row r="114" spans="1:9">
      <c r="A114">
        <v>112</v>
      </c>
      <c r="B114" t="s">
        <v>0</v>
      </c>
      <c r="E114" t="s">
        <v>145</v>
      </c>
      <c r="I114">
        <v>1</v>
      </c>
    </row>
    <row r="115" spans="1:9">
      <c r="A115">
        <v>113</v>
      </c>
      <c r="E115" t="s">
        <v>146</v>
      </c>
      <c r="I115">
        <v>1</v>
      </c>
    </row>
    <row r="116" spans="1:9">
      <c r="A116">
        <v>114</v>
      </c>
      <c r="B116" t="s">
        <v>1</v>
      </c>
      <c r="E116" t="s">
        <v>143</v>
      </c>
      <c r="I116">
        <v>1</v>
      </c>
    </row>
    <row r="117" spans="1:9">
      <c r="A117">
        <v>115</v>
      </c>
      <c r="E117" t="s">
        <v>144</v>
      </c>
      <c r="I117">
        <v>1</v>
      </c>
    </row>
    <row r="118" spans="1:9">
      <c r="A118">
        <v>116</v>
      </c>
      <c r="B118" t="s">
        <v>2</v>
      </c>
      <c r="E118" t="s">
        <v>58</v>
      </c>
      <c r="I118">
        <v>1</v>
      </c>
    </row>
    <row r="119" spans="1:9">
      <c r="A119">
        <v>117</v>
      </c>
      <c r="E119" t="s">
        <v>59</v>
      </c>
      <c r="I119">
        <v>1</v>
      </c>
    </row>
    <row r="120" spans="1:9">
      <c r="A120">
        <v>118</v>
      </c>
      <c r="B120" t="s">
        <v>3</v>
      </c>
      <c r="E120" t="s">
        <v>327</v>
      </c>
      <c r="I120">
        <v>1</v>
      </c>
    </row>
    <row r="121" spans="1:9">
      <c r="A121">
        <v>119</v>
      </c>
      <c r="E121" t="s">
        <v>328</v>
      </c>
      <c r="I121">
        <v>1</v>
      </c>
    </row>
    <row r="122" spans="1:9">
      <c r="A122">
        <v>120</v>
      </c>
      <c r="B122" t="s">
        <v>4</v>
      </c>
      <c r="E122" t="s">
        <v>56</v>
      </c>
      <c r="I122">
        <v>1</v>
      </c>
    </row>
    <row r="123" spans="1:9">
      <c r="A123">
        <v>121</v>
      </c>
      <c r="E123" t="s">
        <v>57</v>
      </c>
      <c r="I123">
        <v>1</v>
      </c>
    </row>
    <row r="124" spans="1:9">
      <c r="A124">
        <v>122</v>
      </c>
      <c r="B124" t="s">
        <v>5</v>
      </c>
      <c r="E124" t="s">
        <v>46</v>
      </c>
      <c r="I124">
        <v>1</v>
      </c>
    </row>
    <row r="125" spans="1:9">
      <c r="A125">
        <v>123</v>
      </c>
      <c r="E125" t="s">
        <v>47</v>
      </c>
      <c r="I125">
        <v>1</v>
      </c>
    </row>
    <row r="126" spans="1:9">
      <c r="A126">
        <v>124</v>
      </c>
      <c r="B126" t="s">
        <v>6</v>
      </c>
      <c r="E126" t="s">
        <v>48</v>
      </c>
      <c r="I126">
        <v>1</v>
      </c>
    </row>
    <row r="127" spans="1:9">
      <c r="A127">
        <v>125</v>
      </c>
      <c r="E127" t="s">
        <v>49</v>
      </c>
      <c r="I127">
        <v>1</v>
      </c>
    </row>
    <row r="128" spans="1:9">
      <c r="A128">
        <v>126</v>
      </c>
      <c r="B128" t="s">
        <v>7</v>
      </c>
      <c r="E128" t="s">
        <v>50</v>
      </c>
      <c r="I128">
        <v>1</v>
      </c>
    </row>
    <row r="129" spans="1:9">
      <c r="A129">
        <v>127</v>
      </c>
      <c r="E129" t="s">
        <v>51</v>
      </c>
      <c r="I129">
        <v>1</v>
      </c>
    </row>
    <row r="130" spans="1:9">
      <c r="A130">
        <v>128</v>
      </c>
      <c r="B130" t="s">
        <v>8</v>
      </c>
      <c r="E130" t="s">
        <v>52</v>
      </c>
      <c r="I130">
        <v>0</v>
      </c>
    </row>
    <row r="131" spans="1:9">
      <c r="A131">
        <v>129</v>
      </c>
      <c r="E131" t="s">
        <v>53</v>
      </c>
      <c r="I131">
        <v>0</v>
      </c>
    </row>
    <row r="132" spans="1:9">
      <c r="A132">
        <v>130</v>
      </c>
      <c r="B132" t="s">
        <v>9</v>
      </c>
      <c r="E132" t="s">
        <v>54</v>
      </c>
      <c r="I132">
        <v>0</v>
      </c>
    </row>
    <row r="133" spans="1:9">
      <c r="A133">
        <v>131</v>
      </c>
      <c r="E133" t="s">
        <v>55</v>
      </c>
      <c r="I133">
        <v>0</v>
      </c>
    </row>
    <row r="134" spans="1:9">
      <c r="A134">
        <v>132</v>
      </c>
      <c r="B134" t="s">
        <v>10</v>
      </c>
      <c r="E134" t="b">
        <v>0</v>
      </c>
      <c r="I134">
        <v>0</v>
      </c>
    </row>
    <row r="135" spans="1:9">
      <c r="A135">
        <v>133</v>
      </c>
      <c r="E135">
        <v>0</v>
      </c>
      <c r="I135">
        <v>0</v>
      </c>
    </row>
    <row r="136" spans="1:9">
      <c r="A136">
        <v>134</v>
      </c>
      <c r="B136" t="s">
        <v>11</v>
      </c>
      <c r="E136">
        <v>0</v>
      </c>
      <c r="I136">
        <v>0</v>
      </c>
    </row>
    <row r="137" spans="1:9">
      <c r="A137">
        <v>135</v>
      </c>
      <c r="E137">
        <v>0</v>
      </c>
      <c r="I137">
        <v>0</v>
      </c>
    </row>
    <row r="138" spans="1:9">
      <c r="A138">
        <v>136</v>
      </c>
      <c r="B138" t="s">
        <v>12</v>
      </c>
      <c r="E138">
        <v>1</v>
      </c>
      <c r="I138">
        <v>0</v>
      </c>
    </row>
    <row r="139" spans="1:9">
      <c r="A139">
        <v>137</v>
      </c>
      <c r="E139" t="s">
        <v>289</v>
      </c>
      <c r="I139">
        <v>0</v>
      </c>
    </row>
    <row r="140" spans="1:9">
      <c r="A140">
        <v>138</v>
      </c>
      <c r="B140" t="s">
        <v>13</v>
      </c>
      <c r="E140" t="s">
        <v>290</v>
      </c>
      <c r="I140">
        <v>0</v>
      </c>
    </row>
    <row r="141" spans="1:9">
      <c r="A141">
        <v>139</v>
      </c>
      <c r="E141" t="b">
        <v>0</v>
      </c>
      <c r="I141">
        <v>0</v>
      </c>
    </row>
    <row r="142" spans="1:9">
      <c r="A142">
        <v>140</v>
      </c>
      <c r="B142" t="s">
        <v>14</v>
      </c>
      <c r="E142">
        <v>0</v>
      </c>
      <c r="I142">
        <v>0</v>
      </c>
    </row>
    <row r="143" spans="1:9">
      <c r="A143">
        <v>141</v>
      </c>
      <c r="E143">
        <v>0</v>
      </c>
      <c r="I143">
        <v>0</v>
      </c>
    </row>
    <row r="144" spans="1:9">
      <c r="A144">
        <v>142</v>
      </c>
      <c r="B144" t="s">
        <v>15</v>
      </c>
      <c r="E144">
        <v>0</v>
      </c>
      <c r="I144">
        <v>0</v>
      </c>
    </row>
    <row r="145" spans="1:9">
      <c r="A145">
        <v>143</v>
      </c>
      <c r="E145">
        <v>52</v>
      </c>
      <c r="I145">
        <v>0</v>
      </c>
    </row>
    <row r="146" spans="1:9">
      <c r="A146">
        <v>144</v>
      </c>
      <c r="B146" t="s">
        <v>16</v>
      </c>
      <c r="E146" t="s">
        <v>201</v>
      </c>
      <c r="I146">
        <v>0</v>
      </c>
    </row>
    <row r="147" spans="1:9">
      <c r="A147">
        <v>145</v>
      </c>
      <c r="E147" t="s">
        <v>167</v>
      </c>
      <c r="I147">
        <v>0</v>
      </c>
    </row>
    <row r="148" spans="1:9">
      <c r="A148">
        <v>146</v>
      </c>
      <c r="B148" t="s">
        <v>17</v>
      </c>
      <c r="E148" t="s">
        <v>165</v>
      </c>
      <c r="I148">
        <v>0</v>
      </c>
    </row>
    <row r="149" spans="1:9">
      <c r="A149">
        <v>147</v>
      </c>
      <c r="E149" t="s">
        <v>166</v>
      </c>
      <c r="I149">
        <v>0</v>
      </c>
    </row>
    <row r="150" spans="1:9">
      <c r="A150">
        <v>148</v>
      </c>
      <c r="B150" t="s">
        <v>18</v>
      </c>
      <c r="E150" t="s">
        <v>83</v>
      </c>
      <c r="I150">
        <v>0</v>
      </c>
    </row>
    <row r="151" spans="1:9">
      <c r="A151">
        <v>149</v>
      </c>
      <c r="E151" t="s">
        <v>85</v>
      </c>
      <c r="I151">
        <v>0</v>
      </c>
    </row>
    <row r="152" spans="1:9">
      <c r="A152">
        <v>150</v>
      </c>
      <c r="B152" t="s">
        <v>19</v>
      </c>
      <c r="E152" t="s">
        <v>169</v>
      </c>
      <c r="I152">
        <v>0</v>
      </c>
    </row>
    <row r="153" spans="1:9">
      <c r="A153">
        <v>151</v>
      </c>
      <c r="E153" t="s">
        <v>86</v>
      </c>
      <c r="I153">
        <v>0</v>
      </c>
    </row>
    <row r="154" spans="1:9">
      <c r="A154">
        <v>152</v>
      </c>
      <c r="B154" t="s">
        <v>20</v>
      </c>
      <c r="E154" t="s">
        <v>87</v>
      </c>
      <c r="I154">
        <v>0</v>
      </c>
    </row>
    <row r="155" spans="1:9">
      <c r="A155">
        <v>153</v>
      </c>
      <c r="E155" t="s">
        <v>88</v>
      </c>
      <c r="I155">
        <v>0</v>
      </c>
    </row>
    <row r="156" spans="1:9">
      <c r="A156">
        <v>154</v>
      </c>
      <c r="B156" t="s">
        <v>21</v>
      </c>
      <c r="E156" t="s">
        <v>89</v>
      </c>
      <c r="I156">
        <v>0</v>
      </c>
    </row>
    <row r="157" spans="1:9">
      <c r="A157">
        <v>155</v>
      </c>
      <c r="E157" t="s">
        <v>90</v>
      </c>
      <c r="I157">
        <v>0</v>
      </c>
    </row>
    <row r="158" spans="1:9">
      <c r="A158">
        <v>156</v>
      </c>
      <c r="B158" t="s">
        <v>22</v>
      </c>
      <c r="E158" t="s">
        <v>91</v>
      </c>
      <c r="I158">
        <v>0</v>
      </c>
    </row>
    <row r="159" spans="1:9">
      <c r="A159">
        <v>157</v>
      </c>
      <c r="E159" t="s">
        <v>92</v>
      </c>
      <c r="I159">
        <v>0</v>
      </c>
    </row>
    <row r="160" spans="1:9">
      <c r="A160">
        <v>158</v>
      </c>
      <c r="B160" t="s">
        <v>23</v>
      </c>
      <c r="E160" t="s">
        <v>93</v>
      </c>
      <c r="I160">
        <v>0</v>
      </c>
    </row>
    <row r="161" spans="1:9">
      <c r="A161">
        <v>159</v>
      </c>
      <c r="E161" t="s">
        <v>94</v>
      </c>
      <c r="I161">
        <v>0</v>
      </c>
    </row>
    <row r="162" spans="1:9">
      <c r="A162">
        <v>160</v>
      </c>
      <c r="B162" t="s">
        <v>24</v>
      </c>
      <c r="E162" t="s">
        <v>177</v>
      </c>
      <c r="I162">
        <v>0</v>
      </c>
    </row>
    <row r="163" spans="1:9">
      <c r="A163">
        <v>161</v>
      </c>
      <c r="E163" t="s">
        <v>178</v>
      </c>
      <c r="I163">
        <v>0</v>
      </c>
    </row>
    <row r="164" spans="1:9">
      <c r="A164">
        <v>162</v>
      </c>
      <c r="B164" t="s">
        <v>25</v>
      </c>
      <c r="E164" t="s">
        <v>95</v>
      </c>
      <c r="I164">
        <v>0</v>
      </c>
    </row>
    <row r="165" spans="1:9">
      <c r="A165">
        <v>163</v>
      </c>
      <c r="E165" t="s">
        <v>96</v>
      </c>
      <c r="I165">
        <v>0</v>
      </c>
    </row>
    <row r="166" spans="1:9">
      <c r="A166">
        <v>164</v>
      </c>
      <c r="B166" t="s">
        <v>26</v>
      </c>
      <c r="E166" t="s">
        <v>97</v>
      </c>
      <c r="I166">
        <v>0</v>
      </c>
    </row>
    <row r="167" spans="1:9">
      <c r="A167">
        <v>165</v>
      </c>
      <c r="E167" t="s">
        <v>98</v>
      </c>
      <c r="I167">
        <v>0</v>
      </c>
    </row>
    <row r="168" spans="1:9">
      <c r="A168">
        <v>166</v>
      </c>
      <c r="B168" t="s">
        <v>27</v>
      </c>
      <c r="E168" t="s">
        <v>99</v>
      </c>
      <c r="I168">
        <v>0</v>
      </c>
    </row>
    <row r="169" spans="1:9">
      <c r="A169">
        <v>167</v>
      </c>
      <c r="E169" t="s">
        <v>100</v>
      </c>
      <c r="I169">
        <v>0</v>
      </c>
    </row>
    <row r="170" spans="1:9">
      <c r="A170">
        <v>168</v>
      </c>
      <c r="B170" t="s">
        <v>28</v>
      </c>
      <c r="E170" t="s">
        <v>101</v>
      </c>
      <c r="I170">
        <v>0</v>
      </c>
    </row>
    <row r="171" spans="1:9">
      <c r="A171">
        <v>169</v>
      </c>
      <c r="E171" t="s">
        <v>102</v>
      </c>
      <c r="I171">
        <v>0</v>
      </c>
    </row>
    <row r="172" spans="1:9">
      <c r="A172">
        <v>170</v>
      </c>
      <c r="B172" t="s">
        <v>29</v>
      </c>
      <c r="E172" t="s">
        <v>103</v>
      </c>
      <c r="I172">
        <v>0</v>
      </c>
    </row>
    <row r="173" spans="1:9">
      <c r="A173">
        <v>171</v>
      </c>
      <c r="E173" t="s">
        <v>104</v>
      </c>
      <c r="I173">
        <v>0</v>
      </c>
    </row>
    <row r="174" spans="1:9">
      <c r="A174">
        <v>172</v>
      </c>
      <c r="B174" t="s">
        <v>30</v>
      </c>
      <c r="E174" t="s">
        <v>105</v>
      </c>
      <c r="I174">
        <v>0</v>
      </c>
    </row>
    <row r="175" spans="1:9">
      <c r="A175">
        <v>173</v>
      </c>
      <c r="E175" t="s">
        <v>106</v>
      </c>
      <c r="I175">
        <v>0</v>
      </c>
    </row>
    <row r="176" spans="1:9">
      <c r="A176">
        <v>174</v>
      </c>
      <c r="B176" t="s">
        <v>31</v>
      </c>
      <c r="E176" t="s">
        <v>64</v>
      </c>
      <c r="I176">
        <v>0</v>
      </c>
    </row>
    <row r="177" spans="1:9">
      <c r="A177">
        <v>175</v>
      </c>
      <c r="E177" t="s">
        <v>65</v>
      </c>
      <c r="I177">
        <v>0</v>
      </c>
    </row>
    <row r="178" spans="1:9">
      <c r="A178">
        <v>176</v>
      </c>
      <c r="B178" t="s">
        <v>32</v>
      </c>
      <c r="E178" t="s">
        <v>107</v>
      </c>
      <c r="I178">
        <v>0</v>
      </c>
    </row>
    <row r="179" spans="1:9">
      <c r="A179">
        <v>177</v>
      </c>
      <c r="E179" t="s">
        <v>108</v>
      </c>
      <c r="I179">
        <v>0</v>
      </c>
    </row>
    <row r="180" spans="1:9">
      <c r="A180">
        <v>178</v>
      </c>
      <c r="B180" t="s">
        <v>33</v>
      </c>
      <c r="E180" t="s">
        <v>109</v>
      </c>
      <c r="I180">
        <v>0</v>
      </c>
    </row>
    <row r="181" spans="1:9">
      <c r="A181">
        <v>179</v>
      </c>
      <c r="E181" t="s">
        <v>110</v>
      </c>
      <c r="I181">
        <v>0</v>
      </c>
    </row>
    <row r="182" spans="1:9">
      <c r="A182">
        <v>180</v>
      </c>
      <c r="B182" t="s">
        <v>34</v>
      </c>
      <c r="E182" t="s">
        <v>263</v>
      </c>
      <c r="I182">
        <v>0</v>
      </c>
    </row>
    <row r="183" spans="1:9">
      <c r="A183">
        <v>181</v>
      </c>
      <c r="E183" t="s">
        <v>264</v>
      </c>
      <c r="I183">
        <v>0</v>
      </c>
    </row>
    <row r="184" spans="1:9">
      <c r="A184">
        <v>182</v>
      </c>
      <c r="B184" t="s">
        <v>35</v>
      </c>
      <c r="E184" t="s">
        <v>111</v>
      </c>
      <c r="I184">
        <v>0</v>
      </c>
    </row>
    <row r="185" spans="1:9">
      <c r="A185">
        <v>183</v>
      </c>
      <c r="E185" t="s">
        <v>170</v>
      </c>
      <c r="I185">
        <v>0</v>
      </c>
    </row>
    <row r="186" spans="1:9">
      <c r="A186">
        <v>184</v>
      </c>
      <c r="B186" t="s">
        <v>36</v>
      </c>
      <c r="E186" t="s">
        <v>112</v>
      </c>
      <c r="I186">
        <v>0</v>
      </c>
    </row>
    <row r="187" spans="1:9">
      <c r="A187">
        <v>185</v>
      </c>
      <c r="E187" t="s">
        <v>113</v>
      </c>
      <c r="I187">
        <v>0</v>
      </c>
    </row>
    <row r="188" spans="1:9">
      <c r="A188">
        <v>186</v>
      </c>
      <c r="B188" t="s">
        <v>37</v>
      </c>
      <c r="E188" t="s">
        <v>291</v>
      </c>
      <c r="I188">
        <v>0</v>
      </c>
    </row>
    <row r="189" spans="1:9">
      <c r="A189">
        <v>187</v>
      </c>
      <c r="E189" t="s">
        <v>292</v>
      </c>
      <c r="I189">
        <v>0</v>
      </c>
    </row>
    <row r="190" spans="1:9">
      <c r="A190">
        <v>188</v>
      </c>
      <c r="B190" t="s">
        <v>38</v>
      </c>
      <c r="E190" t="s">
        <v>114</v>
      </c>
      <c r="I190">
        <v>0</v>
      </c>
    </row>
    <row r="191" spans="1:9">
      <c r="A191">
        <v>189</v>
      </c>
      <c r="E191" t="s">
        <v>115</v>
      </c>
      <c r="I191">
        <v>0</v>
      </c>
    </row>
    <row r="192" spans="1:9">
      <c r="A192">
        <v>190</v>
      </c>
      <c r="B192" t="s">
        <v>39</v>
      </c>
      <c r="E192" t="s">
        <v>116</v>
      </c>
      <c r="I192">
        <v>0</v>
      </c>
    </row>
    <row r="193" spans="1:9">
      <c r="A193">
        <v>191</v>
      </c>
      <c r="E193" t="s">
        <v>117</v>
      </c>
      <c r="I193">
        <v>0</v>
      </c>
    </row>
    <row r="194" spans="1:9">
      <c r="A194">
        <v>192</v>
      </c>
      <c r="B194" t="s">
        <v>40</v>
      </c>
      <c r="E194" t="s">
        <v>66</v>
      </c>
      <c r="I194">
        <v>0</v>
      </c>
    </row>
    <row r="195" spans="1:9">
      <c r="A195">
        <v>193</v>
      </c>
      <c r="E195" t="s">
        <v>67</v>
      </c>
      <c r="I195">
        <v>0</v>
      </c>
    </row>
    <row r="196" spans="1:9">
      <c r="A196">
        <v>194</v>
      </c>
      <c r="B196" t="s">
        <v>41</v>
      </c>
      <c r="E196" t="s">
        <v>118</v>
      </c>
      <c r="I196">
        <v>0</v>
      </c>
    </row>
    <row r="197" spans="1:9">
      <c r="A197">
        <v>195</v>
      </c>
      <c r="E197" t="s">
        <v>119</v>
      </c>
      <c r="I197">
        <v>0</v>
      </c>
    </row>
    <row r="198" spans="1:9">
      <c r="A198">
        <v>196</v>
      </c>
      <c r="B198" t="s">
        <v>42</v>
      </c>
      <c r="E198" t="s">
        <v>293</v>
      </c>
      <c r="I198">
        <v>0</v>
      </c>
    </row>
    <row r="199" spans="1:9">
      <c r="A199">
        <v>197</v>
      </c>
      <c r="E199" t="s">
        <v>294</v>
      </c>
      <c r="I199">
        <v>0</v>
      </c>
    </row>
    <row r="200" spans="1:9">
      <c r="A200">
        <v>198</v>
      </c>
      <c r="B200" t="s">
        <v>43</v>
      </c>
      <c r="E200" t="s">
        <v>120</v>
      </c>
      <c r="I200">
        <v>0</v>
      </c>
    </row>
    <row r="201" spans="1:9">
      <c r="A201">
        <v>199</v>
      </c>
      <c r="E201" t="s">
        <v>121</v>
      </c>
      <c r="I201">
        <v>0</v>
      </c>
    </row>
    <row r="202" spans="1:9">
      <c r="A202">
        <v>200</v>
      </c>
      <c r="B202">
        <v>412</v>
      </c>
      <c r="E202" t="s">
        <v>122</v>
      </c>
      <c r="I202">
        <v>0</v>
      </c>
    </row>
    <row r="203" spans="1:9">
      <c r="A203">
        <v>201</v>
      </c>
      <c r="E203" t="s">
        <v>123</v>
      </c>
      <c r="I203">
        <v>0</v>
      </c>
    </row>
    <row r="204" spans="1:9">
      <c r="A204">
        <v>202</v>
      </c>
      <c r="B204" t="s">
        <v>44</v>
      </c>
      <c r="E204" t="s">
        <v>175</v>
      </c>
      <c r="I204">
        <v>0</v>
      </c>
    </row>
    <row r="205" spans="1:9">
      <c r="A205">
        <v>203</v>
      </c>
      <c r="E205" t="s">
        <v>176</v>
      </c>
      <c r="I205">
        <v>0</v>
      </c>
    </row>
    <row r="206" spans="1:9">
      <c r="A206">
        <v>204</v>
      </c>
      <c r="B206" t="s">
        <v>45</v>
      </c>
      <c r="E206" t="s">
        <v>295</v>
      </c>
      <c r="I206">
        <v>0</v>
      </c>
    </row>
    <row r="207" spans="1:9">
      <c r="A207">
        <v>205</v>
      </c>
      <c r="E207" t="s">
        <v>296</v>
      </c>
      <c r="I207">
        <v>0</v>
      </c>
    </row>
    <row r="208" spans="1:9">
      <c r="A208">
        <v>206</v>
      </c>
      <c r="B208">
        <v>7</v>
      </c>
      <c r="E208" t="s">
        <v>297</v>
      </c>
      <c r="I208">
        <v>0</v>
      </c>
    </row>
    <row r="209" spans="1:9">
      <c r="A209">
        <v>207</v>
      </c>
      <c r="B209" t="s">
        <v>171</v>
      </c>
      <c r="E209" t="s">
        <v>298</v>
      </c>
      <c r="I209">
        <v>0</v>
      </c>
    </row>
    <row r="210" spans="1:9">
      <c r="A210">
        <v>208</v>
      </c>
      <c r="B210" t="s">
        <v>180</v>
      </c>
      <c r="E210" t="s">
        <v>299</v>
      </c>
      <c r="I210">
        <v>0</v>
      </c>
    </row>
    <row r="211" spans="1:9">
      <c r="A211">
        <v>209</v>
      </c>
      <c r="B211" t="s">
        <v>172</v>
      </c>
      <c r="E211" t="s">
        <v>300</v>
      </c>
      <c r="I211">
        <v>0</v>
      </c>
    </row>
    <row r="212" spans="1:9">
      <c r="A212">
        <v>210</v>
      </c>
      <c r="B212" t="s">
        <v>173</v>
      </c>
      <c r="E212" t="s">
        <v>301</v>
      </c>
      <c r="I212">
        <v>0</v>
      </c>
    </row>
    <row r="213" spans="1:9">
      <c r="A213">
        <v>211</v>
      </c>
      <c r="B213" t="s">
        <v>174</v>
      </c>
      <c r="E213" t="s">
        <v>124</v>
      </c>
      <c r="I213">
        <v>0</v>
      </c>
    </row>
    <row r="214" spans="1:9">
      <c r="A214">
        <v>212</v>
      </c>
      <c r="B214" t="s">
        <v>73</v>
      </c>
      <c r="E214" t="s">
        <v>302</v>
      </c>
      <c r="I214">
        <v>0</v>
      </c>
    </row>
    <row r="215" spans="1:9">
      <c r="A215">
        <v>213</v>
      </c>
      <c r="B215" t="s">
        <v>74</v>
      </c>
      <c r="E215" t="s">
        <v>125</v>
      </c>
      <c r="I215">
        <v>0</v>
      </c>
    </row>
    <row r="216" spans="1:9">
      <c r="A216">
        <v>214</v>
      </c>
      <c r="B216">
        <v>64</v>
      </c>
      <c r="E216" t="s">
        <v>303</v>
      </c>
      <c r="I216">
        <v>0</v>
      </c>
    </row>
    <row r="217" spans="1:9">
      <c r="A217">
        <v>215</v>
      </c>
      <c r="B217">
        <v>1</v>
      </c>
      <c r="E217" t="s">
        <v>126</v>
      </c>
      <c r="I217">
        <v>0</v>
      </c>
    </row>
    <row r="218" spans="1:9">
      <c r="A218">
        <v>216</v>
      </c>
      <c r="E218" t="s">
        <v>304</v>
      </c>
      <c r="I218">
        <v>0</v>
      </c>
    </row>
    <row r="219" spans="1:9">
      <c r="A219">
        <v>217</v>
      </c>
      <c r="E219" t="s">
        <v>127</v>
      </c>
      <c r="I219">
        <v>0</v>
      </c>
    </row>
    <row r="220" spans="1:9">
      <c r="A220">
        <v>218</v>
      </c>
      <c r="E220" t="s">
        <v>305</v>
      </c>
      <c r="I220">
        <v>0</v>
      </c>
    </row>
    <row r="221" spans="1:9">
      <c r="A221">
        <v>219</v>
      </c>
      <c r="E221" t="s">
        <v>128</v>
      </c>
      <c r="I221">
        <v>0</v>
      </c>
    </row>
    <row r="222" spans="1:9">
      <c r="A222">
        <v>220</v>
      </c>
      <c r="E222" t="s">
        <v>306</v>
      </c>
      <c r="I222">
        <v>0</v>
      </c>
    </row>
    <row r="223" spans="1:9">
      <c r="A223">
        <v>221</v>
      </c>
      <c r="E223" t="s">
        <v>129</v>
      </c>
      <c r="I223">
        <v>0</v>
      </c>
    </row>
    <row r="224" spans="1:9">
      <c r="A224">
        <v>222</v>
      </c>
      <c r="E224" t="s">
        <v>307</v>
      </c>
      <c r="I224">
        <v>0</v>
      </c>
    </row>
    <row r="225" spans="1:9">
      <c r="A225">
        <v>223</v>
      </c>
      <c r="E225" t="s">
        <v>130</v>
      </c>
      <c r="I225">
        <v>0</v>
      </c>
    </row>
    <row r="226" spans="1:9">
      <c r="A226">
        <v>224</v>
      </c>
      <c r="E226" t="s">
        <v>308</v>
      </c>
      <c r="I226">
        <v>0</v>
      </c>
    </row>
    <row r="227" spans="1:9">
      <c r="A227">
        <v>225</v>
      </c>
      <c r="E227" t="s">
        <v>131</v>
      </c>
      <c r="I227">
        <v>0</v>
      </c>
    </row>
    <row r="228" spans="1:9">
      <c r="A228">
        <v>226</v>
      </c>
      <c r="E228" t="s">
        <v>309</v>
      </c>
      <c r="I228">
        <v>0</v>
      </c>
    </row>
    <row r="229" spans="1:9">
      <c r="A229">
        <v>227</v>
      </c>
      <c r="E229" t="s">
        <v>132</v>
      </c>
      <c r="I229">
        <v>0</v>
      </c>
    </row>
    <row r="230" spans="1:9">
      <c r="A230">
        <v>228</v>
      </c>
      <c r="E230" t="s">
        <v>133</v>
      </c>
      <c r="I230">
        <v>0</v>
      </c>
    </row>
    <row r="231" spans="1:9">
      <c r="A231">
        <v>229</v>
      </c>
      <c r="E231" t="s">
        <v>134</v>
      </c>
      <c r="I231">
        <v>0</v>
      </c>
    </row>
    <row r="232" spans="1:9">
      <c r="A232">
        <v>230</v>
      </c>
      <c r="E232" t="s">
        <v>135</v>
      </c>
      <c r="I232">
        <v>0</v>
      </c>
    </row>
    <row r="233" spans="1:9">
      <c r="A233">
        <v>231</v>
      </c>
      <c r="E233" t="s">
        <v>136</v>
      </c>
      <c r="I233">
        <v>0</v>
      </c>
    </row>
    <row r="234" spans="1:9">
      <c r="A234">
        <v>232</v>
      </c>
      <c r="E234" s="7" t="s">
        <v>71</v>
      </c>
      <c r="I234">
        <v>0</v>
      </c>
    </row>
    <row r="235" spans="1:9">
      <c r="A235">
        <v>233</v>
      </c>
      <c r="E235" t="s">
        <v>137</v>
      </c>
      <c r="I235">
        <v>0</v>
      </c>
    </row>
    <row r="236" spans="1:9">
      <c r="A236">
        <v>234</v>
      </c>
      <c r="E236" t="s">
        <v>310</v>
      </c>
      <c r="I236">
        <v>0</v>
      </c>
    </row>
    <row r="237" spans="1:9">
      <c r="A237">
        <v>235</v>
      </c>
      <c r="E237" t="s">
        <v>311</v>
      </c>
      <c r="I237">
        <v>0</v>
      </c>
    </row>
    <row r="238" spans="1:9">
      <c r="A238">
        <v>236</v>
      </c>
      <c r="E238" t="s">
        <v>138</v>
      </c>
      <c r="I238">
        <v>0</v>
      </c>
    </row>
    <row r="239" spans="1:9">
      <c r="A239">
        <v>237</v>
      </c>
      <c r="E239" t="s">
        <v>139</v>
      </c>
      <c r="I239">
        <v>0</v>
      </c>
    </row>
    <row r="240" spans="1:9">
      <c r="A240">
        <v>238</v>
      </c>
      <c r="E240" t="s">
        <v>312</v>
      </c>
      <c r="I240">
        <v>0</v>
      </c>
    </row>
    <row r="241" spans="1:9">
      <c r="A241">
        <v>239</v>
      </c>
      <c r="E241" t="s">
        <v>313</v>
      </c>
      <c r="I241">
        <v>2</v>
      </c>
    </row>
    <row r="242" spans="1:9">
      <c r="A242">
        <v>240</v>
      </c>
      <c r="E242" t="s">
        <v>62</v>
      </c>
    </row>
    <row r="243" spans="1:9">
      <c r="A243">
        <v>241</v>
      </c>
      <c r="E243" t="s">
        <v>63</v>
      </c>
    </row>
    <row r="244" spans="1:9">
      <c r="A244">
        <v>242</v>
      </c>
      <c r="E244" t="s">
        <v>70</v>
      </c>
    </row>
    <row r="245" spans="1:9">
      <c r="A245">
        <v>243</v>
      </c>
      <c r="E245" t="s">
        <v>168</v>
      </c>
    </row>
    <row r="246" spans="1:9">
      <c r="A246">
        <v>244</v>
      </c>
      <c r="E246" t="s">
        <v>265</v>
      </c>
    </row>
    <row r="247" spans="1:9">
      <c r="A247">
        <v>245</v>
      </c>
      <c r="E247" t="s">
        <v>266</v>
      </c>
    </row>
    <row r="248" spans="1:9">
      <c r="A248">
        <v>246</v>
      </c>
      <c r="E248" t="s">
        <v>242</v>
      </c>
    </row>
    <row r="249" spans="1:9">
      <c r="A249">
        <v>247</v>
      </c>
      <c r="E249" t="s">
        <v>84</v>
      </c>
    </row>
    <row r="250" spans="1:9">
      <c r="A250">
        <v>248</v>
      </c>
      <c r="E250" t="b">
        <v>0</v>
      </c>
    </row>
    <row r="251" spans="1:9">
      <c r="A251">
        <v>249</v>
      </c>
      <c r="E251">
        <v>0</v>
      </c>
    </row>
    <row r="252" spans="1:9">
      <c r="A252">
        <v>250</v>
      </c>
      <c r="E252">
        <v>0</v>
      </c>
    </row>
    <row r="253" spans="1:9">
      <c r="A253">
        <v>251</v>
      </c>
      <c r="E253">
        <v>0</v>
      </c>
    </row>
    <row r="254" spans="1:9">
      <c r="A254">
        <v>252</v>
      </c>
      <c r="E254">
        <v>2</v>
      </c>
    </row>
    <row r="255" spans="1:9">
      <c r="A255">
        <v>253</v>
      </c>
      <c r="E255" t="s">
        <v>314</v>
      </c>
    </row>
    <row r="256" spans="1:9">
      <c r="A256">
        <v>254</v>
      </c>
      <c r="E256" t="s">
        <v>315</v>
      </c>
    </row>
    <row r="257" spans="5:5">
      <c r="E257" t="s">
        <v>77</v>
      </c>
    </row>
    <row r="258" spans="5:5">
      <c r="E258" t="s">
        <v>78</v>
      </c>
    </row>
    <row r="259" spans="5:5">
      <c r="E259" t="b">
        <v>1</v>
      </c>
    </row>
    <row r="260" spans="5:5">
      <c r="E260">
        <v>77</v>
      </c>
    </row>
    <row r="261" spans="5:5">
      <c r="E261">
        <v>3328</v>
      </c>
    </row>
    <row r="262" spans="5:5">
      <c r="E262">
        <v>0</v>
      </c>
    </row>
    <row r="263" spans="5:5">
      <c r="E263">
        <v>1</v>
      </c>
    </row>
    <row r="264" spans="5:5">
      <c r="E264" t="s">
        <v>316</v>
      </c>
    </row>
    <row r="265" spans="5:5">
      <c r="E265" t="s">
        <v>317</v>
      </c>
    </row>
    <row r="266" spans="5:5">
      <c r="E266" t="b">
        <v>1</v>
      </c>
    </row>
    <row r="267" spans="5:5">
      <c r="E267">
        <v>76</v>
      </c>
    </row>
    <row r="268" spans="5:5">
      <c r="E268">
        <v>6656</v>
      </c>
    </row>
    <row r="269" spans="5:5">
      <c r="E269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6"/>
  <sheetViews>
    <sheetView rightToLeft="1" workbookViewId="0"/>
  </sheetViews>
  <sheetFormatPr defaultRowHeight="12.75"/>
  <sheetData>
    <row r="1" spans="1:65">
      <c r="A1" s="6" t="e">
        <f>#REF!</f>
        <v>#REF!</v>
      </c>
      <c r="B1" s="6" t="e">
        <f>#REF!</f>
        <v>#REF!</v>
      </c>
      <c r="C1" s="6" t="e">
        <f>#REF!</f>
        <v>#REF!</v>
      </c>
      <c r="D1" s="6" t="e">
        <f>#REF!</f>
        <v>#REF!</v>
      </c>
      <c r="E1" s="6" t="e">
        <f>#REF!</f>
        <v>#REF!</v>
      </c>
      <c r="F1" s="6" t="e">
        <f>#REF!</f>
        <v>#REF!</v>
      </c>
      <c r="G1" s="6" t="e">
        <f>#REF!</f>
        <v>#REF!</v>
      </c>
      <c r="H1" s="6" t="e">
        <f>#REF!</f>
        <v>#REF!</v>
      </c>
      <c r="I1" s="6" t="e">
        <f>#REF!</f>
        <v>#REF!</v>
      </c>
      <c r="J1" s="6" t="e">
        <f>#REF!</f>
        <v>#REF!</v>
      </c>
      <c r="K1" s="6" t="e">
        <f>#REF!</f>
        <v>#REF!</v>
      </c>
      <c r="L1" s="6" t="e">
        <f>#REF!</f>
        <v>#REF!</v>
      </c>
      <c r="M1" s="6" t="e">
        <f>#REF!</f>
        <v>#REF!</v>
      </c>
      <c r="N1" s="6" t="e">
        <f>#REF!</f>
        <v>#REF!</v>
      </c>
      <c r="O1" s="6" t="e">
        <f>#REF!</f>
        <v>#REF!</v>
      </c>
      <c r="P1" s="6" t="e">
        <f>#REF!</f>
        <v>#REF!</v>
      </c>
      <c r="Q1" s="6" t="e">
        <f>#REF!</f>
        <v>#REF!</v>
      </c>
      <c r="R1" s="6" t="e">
        <f>#REF!</f>
        <v>#REF!</v>
      </c>
      <c r="S1" s="6" t="e">
        <f>#REF!</f>
        <v>#REF!</v>
      </c>
      <c r="T1" s="6" t="e">
        <f>#REF!</f>
        <v>#REF!</v>
      </c>
      <c r="U1" s="6" t="e">
        <f>#REF!</f>
        <v>#REF!</v>
      </c>
      <c r="V1" s="6" t="e">
        <f>#REF!</f>
        <v>#REF!</v>
      </c>
      <c r="W1" s="6" t="e">
        <f>#REF!</f>
        <v>#REF!</v>
      </c>
      <c r="X1" s="6" t="e">
        <f>#REF!</f>
        <v>#REF!</v>
      </c>
      <c r="Y1" s="6" t="e">
        <f>#REF!</f>
        <v>#REF!</v>
      </c>
      <c r="Z1" s="6" t="e">
        <f>#REF!</f>
        <v>#REF!</v>
      </c>
      <c r="AA1" s="6" t="e">
        <f>#REF!</f>
        <v>#REF!</v>
      </c>
      <c r="AB1" s="6" t="e">
        <f>#REF!</f>
        <v>#REF!</v>
      </c>
      <c r="AC1" s="6" t="e">
        <f>#REF!</f>
        <v>#REF!</v>
      </c>
      <c r="AD1" s="6" t="e">
        <f>#REF!</f>
        <v>#REF!</v>
      </c>
      <c r="AE1" s="6" t="e">
        <f>#REF!</f>
        <v>#REF!</v>
      </c>
      <c r="AF1" s="6" t="e">
        <f>#REF!</f>
        <v>#REF!</v>
      </c>
      <c r="AG1" s="6" t="e">
        <f>#REF!</f>
        <v>#REF!</v>
      </c>
      <c r="AH1" s="6" t="e">
        <f>#REF!</f>
        <v>#REF!</v>
      </c>
      <c r="AI1" s="6" t="e">
        <f>#REF!</f>
        <v>#REF!</v>
      </c>
      <c r="AJ1" s="6" t="e">
        <f>#REF!</f>
        <v>#REF!</v>
      </c>
      <c r="AK1" s="6" t="e">
        <f>#REF!</f>
        <v>#REF!</v>
      </c>
      <c r="AL1" s="6" t="e">
        <f>#REF!</f>
        <v>#REF!</v>
      </c>
      <c r="AM1" s="6" t="e">
        <f>#REF!</f>
        <v>#REF!</v>
      </c>
      <c r="AN1" s="6" t="e">
        <f>#REF!</f>
        <v>#REF!</v>
      </c>
      <c r="AO1" s="6" t="e">
        <f>#REF!</f>
        <v>#REF!</v>
      </c>
      <c r="AP1" s="6" t="e">
        <f>#REF!</f>
        <v>#REF!</v>
      </c>
      <c r="AQ1" s="6" t="e">
        <f>#REF!</f>
        <v>#REF!</v>
      </c>
      <c r="AR1" s="6" t="e">
        <f>#REF!</f>
        <v>#REF!</v>
      </c>
      <c r="AS1" s="6" t="e">
        <f>#REF!</f>
        <v>#REF!</v>
      </c>
      <c r="AT1" s="6" t="e">
        <f>#REF!</f>
        <v>#REF!</v>
      </c>
      <c r="AU1" s="6" t="e">
        <f>#REF!</f>
        <v>#REF!</v>
      </c>
      <c r="AV1" s="6" t="e">
        <f>#REF!</f>
        <v>#REF!</v>
      </c>
      <c r="AW1" s="6" t="e">
        <f>#REF!</f>
        <v>#REF!</v>
      </c>
      <c r="AX1" s="6" t="e">
        <f>#REF!</f>
        <v>#REF!</v>
      </c>
      <c r="AY1" s="6" t="e">
        <f>#REF!</f>
        <v>#REF!</v>
      </c>
      <c r="AZ1" s="6" t="e">
        <f>#REF!</f>
        <v>#REF!</v>
      </c>
      <c r="BA1" s="6" t="e">
        <f>#REF!</f>
        <v>#REF!</v>
      </c>
      <c r="BB1" s="6" t="e">
        <f>#REF!</f>
        <v>#REF!</v>
      </c>
      <c r="BC1" s="6" t="e">
        <f>#REF!</f>
        <v>#REF!</v>
      </c>
      <c r="BD1" s="6" t="e">
        <f>#REF!</f>
        <v>#REF!</v>
      </c>
      <c r="BE1" s="6" t="e">
        <f>#REF!</f>
        <v>#REF!</v>
      </c>
      <c r="BF1" s="6" t="e">
        <f>#REF!</f>
        <v>#REF!</v>
      </c>
      <c r="BG1" s="6" t="e">
        <f>#REF!</f>
        <v>#REF!</v>
      </c>
      <c r="BH1" s="6" t="e">
        <f>#REF!</f>
        <v>#REF!</v>
      </c>
      <c r="BI1" s="6" t="e">
        <f>#REF!</f>
        <v>#REF!</v>
      </c>
      <c r="BJ1" s="6" t="e">
        <f>#REF!</f>
        <v>#REF!</v>
      </c>
      <c r="BK1" s="6" t="e">
        <f>#REF!</f>
        <v>#REF!</v>
      </c>
      <c r="BL1" s="6" t="e">
        <f>#REF!</f>
        <v>#REF!</v>
      </c>
      <c r="BM1" s="6" t="e">
        <f>#REF!</f>
        <v>#REF!</v>
      </c>
    </row>
    <row r="2" spans="1:65">
      <c r="A2" s="6" t="e">
        <f>#REF!</f>
        <v>#REF!</v>
      </c>
      <c r="B2" s="6" t="e">
        <f>#REF!</f>
        <v>#REF!</v>
      </c>
      <c r="C2" s="6" t="e">
        <f>#REF!</f>
        <v>#REF!</v>
      </c>
      <c r="D2" s="6" t="e">
        <f>#REF!</f>
        <v>#REF!</v>
      </c>
      <c r="E2" s="6" t="e">
        <f>#REF!</f>
        <v>#REF!</v>
      </c>
      <c r="F2" s="6" t="e">
        <f>#REF!</f>
        <v>#REF!</v>
      </c>
      <c r="G2" s="6" t="e">
        <f>#REF!</f>
        <v>#REF!</v>
      </c>
      <c r="H2" s="6" t="e">
        <f>#REF!</f>
        <v>#REF!</v>
      </c>
      <c r="I2" s="6" t="e">
        <f>#REF!</f>
        <v>#REF!</v>
      </c>
      <c r="J2" s="6" t="e">
        <f>#REF!</f>
        <v>#REF!</v>
      </c>
      <c r="K2" s="6" t="e">
        <f>#REF!</f>
        <v>#REF!</v>
      </c>
      <c r="L2" s="6" t="e">
        <f>#REF!</f>
        <v>#REF!</v>
      </c>
      <c r="M2" s="6" t="e">
        <f>#REF!</f>
        <v>#REF!</v>
      </c>
      <c r="N2" s="6" t="e">
        <f>#REF!</f>
        <v>#REF!</v>
      </c>
      <c r="O2" s="6" t="e">
        <f>#REF!</f>
        <v>#REF!</v>
      </c>
      <c r="P2" s="6" t="e">
        <f>#REF!</f>
        <v>#REF!</v>
      </c>
      <c r="Q2" s="6" t="e">
        <f>#REF!</f>
        <v>#REF!</v>
      </c>
      <c r="R2" s="6" t="e">
        <f>#REF!</f>
        <v>#REF!</v>
      </c>
      <c r="S2" s="6" t="e">
        <f>#REF!</f>
        <v>#REF!</v>
      </c>
      <c r="T2" s="6" t="e">
        <f>#REF!</f>
        <v>#REF!</v>
      </c>
      <c r="U2" s="6" t="e">
        <f>#REF!</f>
        <v>#REF!</v>
      </c>
      <c r="V2" s="6" t="e">
        <f>#REF!</f>
        <v>#REF!</v>
      </c>
      <c r="W2" s="6" t="e">
        <f>#REF!</f>
        <v>#REF!</v>
      </c>
      <c r="X2" s="6" t="e">
        <f>#REF!</f>
        <v>#REF!</v>
      </c>
      <c r="Y2" s="6" t="e">
        <f>#REF!</f>
        <v>#REF!</v>
      </c>
      <c r="Z2" s="6" t="e">
        <f>#REF!</f>
        <v>#REF!</v>
      </c>
      <c r="AA2" s="6" t="e">
        <f>#REF!</f>
        <v>#REF!</v>
      </c>
      <c r="AB2" s="6" t="e">
        <f>#REF!</f>
        <v>#REF!</v>
      </c>
      <c r="AC2" s="6" t="e">
        <f>#REF!</f>
        <v>#REF!</v>
      </c>
      <c r="AD2" s="6" t="e">
        <f>#REF!</f>
        <v>#REF!</v>
      </c>
      <c r="AE2" s="6" t="e">
        <f>#REF!</f>
        <v>#REF!</v>
      </c>
      <c r="AF2" s="6" t="e">
        <f>#REF!</f>
        <v>#REF!</v>
      </c>
      <c r="AG2" s="6" t="e">
        <f>#REF!</f>
        <v>#REF!</v>
      </c>
      <c r="AH2" s="6" t="e">
        <f>#REF!</f>
        <v>#REF!</v>
      </c>
      <c r="AI2" s="6" t="e">
        <f>#REF!</f>
        <v>#REF!</v>
      </c>
      <c r="AJ2" s="6" t="e">
        <f>#REF!</f>
        <v>#REF!</v>
      </c>
      <c r="AK2" s="6" t="e">
        <f>#REF!</f>
        <v>#REF!</v>
      </c>
      <c r="AL2" s="6" t="e">
        <f>#REF!</f>
        <v>#REF!</v>
      </c>
      <c r="AM2" s="6" t="e">
        <f>#REF!</f>
        <v>#REF!</v>
      </c>
      <c r="AN2" s="6" t="e">
        <f>#REF!</f>
        <v>#REF!</v>
      </c>
      <c r="AO2" s="6" t="e">
        <f>#REF!</f>
        <v>#REF!</v>
      </c>
      <c r="AP2" s="6" t="e">
        <f>#REF!</f>
        <v>#REF!</v>
      </c>
      <c r="AQ2" s="6" t="e">
        <f>#REF!</f>
        <v>#REF!</v>
      </c>
      <c r="AR2" s="6" t="e">
        <f>#REF!</f>
        <v>#REF!</v>
      </c>
      <c r="AS2" s="6" t="e">
        <f>#REF!</f>
        <v>#REF!</v>
      </c>
      <c r="AT2" s="6" t="e">
        <f>#REF!</f>
        <v>#REF!</v>
      </c>
      <c r="AU2" s="6" t="e">
        <f>#REF!</f>
        <v>#REF!</v>
      </c>
      <c r="AV2" s="6" t="e">
        <f>#REF!</f>
        <v>#REF!</v>
      </c>
      <c r="AW2" s="6" t="e">
        <f>#REF!</f>
        <v>#REF!</v>
      </c>
      <c r="AX2" s="6" t="e">
        <f>#REF!</f>
        <v>#REF!</v>
      </c>
      <c r="AY2" s="6" t="e">
        <f>#REF!</f>
        <v>#REF!</v>
      </c>
      <c r="AZ2" s="6" t="e">
        <f>#REF!</f>
        <v>#REF!</v>
      </c>
      <c r="BA2" s="6" t="e">
        <f>#REF!</f>
        <v>#REF!</v>
      </c>
      <c r="BB2" s="6" t="e">
        <f>#REF!</f>
        <v>#REF!</v>
      </c>
      <c r="BC2" s="6" t="e">
        <f>#REF!</f>
        <v>#REF!</v>
      </c>
      <c r="BD2" s="6" t="e">
        <f>#REF!</f>
        <v>#REF!</v>
      </c>
      <c r="BE2" s="6" t="e">
        <f>#REF!</f>
        <v>#REF!</v>
      </c>
      <c r="BF2" s="6" t="e">
        <f>#REF!</f>
        <v>#REF!</v>
      </c>
      <c r="BG2" s="6" t="e">
        <f>#REF!</f>
        <v>#REF!</v>
      </c>
      <c r="BH2" s="6" t="e">
        <f>#REF!</f>
        <v>#REF!</v>
      </c>
      <c r="BI2" s="6" t="e">
        <f>#REF!</f>
        <v>#REF!</v>
      </c>
      <c r="BJ2" s="6" t="e">
        <f>#REF!</f>
        <v>#REF!</v>
      </c>
      <c r="BK2" s="6" t="e">
        <f>#REF!</f>
        <v>#REF!</v>
      </c>
      <c r="BL2" s="6" t="e">
        <f>#REF!</f>
        <v>#REF!</v>
      </c>
      <c r="BM2" s="6" t="e">
        <f>#REF!</f>
        <v>#REF!</v>
      </c>
    </row>
    <row r="3" spans="1:65">
      <c r="A3" s="6" t="e">
        <f>#REF!</f>
        <v>#REF!</v>
      </c>
      <c r="B3" s="6" t="e">
        <f>#REF!</f>
        <v>#REF!</v>
      </c>
      <c r="C3" s="6" t="e">
        <f>#REF!</f>
        <v>#REF!</v>
      </c>
      <c r="D3" s="6" t="e">
        <f>#REF!</f>
        <v>#REF!</v>
      </c>
      <c r="E3" s="6" t="e">
        <f>#REF!</f>
        <v>#REF!</v>
      </c>
      <c r="F3" s="6" t="e">
        <f>#REF!</f>
        <v>#REF!</v>
      </c>
      <c r="G3" s="6" t="e">
        <f>#REF!</f>
        <v>#REF!</v>
      </c>
      <c r="H3" s="6" t="e">
        <f>#REF!</f>
        <v>#REF!</v>
      </c>
      <c r="I3" s="6" t="e">
        <f>#REF!</f>
        <v>#REF!</v>
      </c>
      <c r="J3" s="6" t="e">
        <f>#REF!</f>
        <v>#REF!</v>
      </c>
      <c r="K3" s="6" t="e">
        <f>#REF!</f>
        <v>#REF!</v>
      </c>
      <c r="L3" s="6" t="e">
        <f>#REF!</f>
        <v>#REF!</v>
      </c>
      <c r="M3" s="6" t="e">
        <f>#REF!</f>
        <v>#REF!</v>
      </c>
      <c r="N3" s="6" t="e">
        <f>#REF!</f>
        <v>#REF!</v>
      </c>
      <c r="O3" s="6" t="e">
        <f>#REF!</f>
        <v>#REF!</v>
      </c>
      <c r="P3" s="6" t="e">
        <f>#REF!</f>
        <v>#REF!</v>
      </c>
      <c r="Q3" s="6" t="e">
        <f>#REF!</f>
        <v>#REF!</v>
      </c>
      <c r="R3" s="6" t="e">
        <f>#REF!</f>
        <v>#REF!</v>
      </c>
      <c r="S3" s="6" t="e">
        <f>#REF!</f>
        <v>#REF!</v>
      </c>
      <c r="T3" s="6" t="e">
        <f>#REF!</f>
        <v>#REF!</v>
      </c>
      <c r="U3" s="6" t="e">
        <f>#REF!</f>
        <v>#REF!</v>
      </c>
      <c r="V3" s="6" t="e">
        <f>#REF!</f>
        <v>#REF!</v>
      </c>
      <c r="W3" s="6" t="e">
        <f>#REF!</f>
        <v>#REF!</v>
      </c>
      <c r="X3" s="6" t="e">
        <f>#REF!</f>
        <v>#REF!</v>
      </c>
      <c r="Y3" s="6" t="e">
        <f>#REF!</f>
        <v>#REF!</v>
      </c>
      <c r="Z3" s="6" t="e">
        <f>#REF!</f>
        <v>#REF!</v>
      </c>
      <c r="AA3" s="6" t="e">
        <f>#REF!</f>
        <v>#REF!</v>
      </c>
      <c r="AB3" s="6" t="e">
        <f>#REF!</f>
        <v>#REF!</v>
      </c>
      <c r="AC3" s="6" t="e">
        <f>#REF!</f>
        <v>#REF!</v>
      </c>
      <c r="AD3" s="6" t="e">
        <f>#REF!</f>
        <v>#REF!</v>
      </c>
      <c r="AE3" s="6" t="e">
        <f>#REF!</f>
        <v>#REF!</v>
      </c>
      <c r="AF3" s="6" t="e">
        <f>#REF!</f>
        <v>#REF!</v>
      </c>
      <c r="AG3" s="6" t="e">
        <f>#REF!</f>
        <v>#REF!</v>
      </c>
      <c r="AH3" s="6" t="e">
        <f>#REF!</f>
        <v>#REF!</v>
      </c>
      <c r="AI3" s="6" t="e">
        <f>#REF!</f>
        <v>#REF!</v>
      </c>
      <c r="AJ3" s="6" t="e">
        <f>#REF!</f>
        <v>#REF!</v>
      </c>
      <c r="AK3" s="6" t="e">
        <f>#REF!</f>
        <v>#REF!</v>
      </c>
      <c r="AL3" s="6" t="e">
        <f>#REF!</f>
        <v>#REF!</v>
      </c>
      <c r="AM3" s="6" t="e">
        <f>#REF!</f>
        <v>#REF!</v>
      </c>
      <c r="AN3" s="6" t="e">
        <f>#REF!</f>
        <v>#REF!</v>
      </c>
      <c r="AO3" s="6" t="e">
        <f>#REF!</f>
        <v>#REF!</v>
      </c>
      <c r="AP3" s="6" t="e">
        <f>#REF!</f>
        <v>#REF!</v>
      </c>
      <c r="AQ3" s="6" t="e">
        <f>#REF!</f>
        <v>#REF!</v>
      </c>
      <c r="AR3" s="6" t="e">
        <f>#REF!</f>
        <v>#REF!</v>
      </c>
      <c r="AS3" s="6" t="e">
        <f>#REF!</f>
        <v>#REF!</v>
      </c>
      <c r="AT3" s="6" t="e">
        <f>#REF!</f>
        <v>#REF!</v>
      </c>
      <c r="AU3" s="6" t="e">
        <f>#REF!</f>
        <v>#REF!</v>
      </c>
      <c r="AV3" s="6" t="e">
        <f>#REF!</f>
        <v>#REF!</v>
      </c>
      <c r="AW3" s="6" t="e">
        <f>#REF!</f>
        <v>#REF!</v>
      </c>
      <c r="AX3" s="6" t="e">
        <f>#REF!</f>
        <v>#REF!</v>
      </c>
      <c r="AY3" s="6" t="e">
        <f>#REF!</f>
        <v>#REF!</v>
      </c>
      <c r="AZ3" s="6" t="e">
        <f>#REF!</f>
        <v>#REF!</v>
      </c>
      <c r="BA3" s="6" t="e">
        <f>#REF!</f>
        <v>#REF!</v>
      </c>
      <c r="BB3" s="6" t="e">
        <f>#REF!</f>
        <v>#REF!</v>
      </c>
      <c r="BC3" s="6" t="e">
        <f>#REF!</f>
        <v>#REF!</v>
      </c>
      <c r="BD3" s="6" t="e">
        <f>#REF!</f>
        <v>#REF!</v>
      </c>
      <c r="BE3" s="6" t="e">
        <f>#REF!</f>
        <v>#REF!</v>
      </c>
      <c r="BF3" s="6" t="e">
        <f>#REF!</f>
        <v>#REF!</v>
      </c>
      <c r="BG3" s="6" t="e">
        <f>#REF!</f>
        <v>#REF!</v>
      </c>
      <c r="BH3" s="6" t="e">
        <f>#REF!</f>
        <v>#REF!</v>
      </c>
      <c r="BI3" s="6" t="e">
        <f>#REF!</f>
        <v>#REF!</v>
      </c>
      <c r="BJ3" s="6" t="e">
        <f>#REF!</f>
        <v>#REF!</v>
      </c>
      <c r="BK3" s="6" t="e">
        <f>#REF!</f>
        <v>#REF!</v>
      </c>
      <c r="BL3" s="6" t="e">
        <f>#REF!</f>
        <v>#REF!</v>
      </c>
      <c r="BM3" s="6" t="e">
        <f>#REF!</f>
        <v>#REF!</v>
      </c>
    </row>
    <row r="4" spans="1:65">
      <c r="A4" s="6" t="e">
        <f>#REF!</f>
        <v>#REF!</v>
      </c>
      <c r="B4" s="6" t="e">
        <f>#REF!</f>
        <v>#REF!</v>
      </c>
      <c r="C4" s="6" t="e">
        <f>#REF!</f>
        <v>#REF!</v>
      </c>
      <c r="D4" s="6" t="e">
        <f>#REF!</f>
        <v>#REF!</v>
      </c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6" t="e">
        <f>#REF!</f>
        <v>#REF!</v>
      </c>
      <c r="L4" s="6" t="e">
        <f>#REF!</f>
        <v>#REF!</v>
      </c>
      <c r="M4" s="6" t="e">
        <f>#REF!</f>
        <v>#REF!</v>
      </c>
      <c r="N4" s="6" t="e">
        <f>#REF!</f>
        <v>#REF!</v>
      </c>
      <c r="O4" s="6" t="e">
        <f>#REF!</f>
        <v>#REF!</v>
      </c>
      <c r="P4" s="6" t="e">
        <f>#REF!</f>
        <v>#REF!</v>
      </c>
      <c r="Q4" s="6" t="e">
        <f>#REF!</f>
        <v>#REF!</v>
      </c>
      <c r="R4" s="6" t="e">
        <f>#REF!</f>
        <v>#REF!</v>
      </c>
      <c r="S4" s="6" t="e">
        <f>#REF!</f>
        <v>#REF!</v>
      </c>
      <c r="T4" s="6" t="e">
        <f>#REF!</f>
        <v>#REF!</v>
      </c>
      <c r="U4" s="6" t="e">
        <f>#REF!</f>
        <v>#REF!</v>
      </c>
      <c r="V4" s="6" t="e">
        <f>#REF!</f>
        <v>#REF!</v>
      </c>
      <c r="W4" s="6" t="e">
        <f>#REF!</f>
        <v>#REF!</v>
      </c>
      <c r="X4" s="6" t="e">
        <f>#REF!</f>
        <v>#REF!</v>
      </c>
      <c r="Y4" s="6" t="e">
        <f>#REF!</f>
        <v>#REF!</v>
      </c>
      <c r="Z4" s="6" t="e">
        <f>#REF!</f>
        <v>#REF!</v>
      </c>
      <c r="AA4" s="6" t="e">
        <f>#REF!</f>
        <v>#REF!</v>
      </c>
      <c r="AB4" s="6" t="e">
        <f>#REF!</f>
        <v>#REF!</v>
      </c>
      <c r="AC4" s="6" t="e">
        <f>#REF!</f>
        <v>#REF!</v>
      </c>
      <c r="AD4" s="6" t="e">
        <f>#REF!</f>
        <v>#REF!</v>
      </c>
      <c r="AE4" s="6" t="e">
        <f>#REF!</f>
        <v>#REF!</v>
      </c>
      <c r="AF4" s="6" t="e">
        <f>#REF!</f>
        <v>#REF!</v>
      </c>
      <c r="AG4" s="6" t="e">
        <f>#REF!</f>
        <v>#REF!</v>
      </c>
      <c r="AH4" s="6" t="e">
        <f>#REF!</f>
        <v>#REF!</v>
      </c>
      <c r="AI4" s="6" t="e">
        <f>#REF!</f>
        <v>#REF!</v>
      </c>
      <c r="AJ4" s="6" t="e">
        <f>#REF!</f>
        <v>#REF!</v>
      </c>
      <c r="AK4" s="6" t="e">
        <f>#REF!</f>
        <v>#REF!</v>
      </c>
      <c r="AL4" s="6" t="e">
        <f>#REF!</f>
        <v>#REF!</v>
      </c>
      <c r="AM4" s="6" t="e">
        <f>#REF!</f>
        <v>#REF!</v>
      </c>
      <c r="AN4" s="6" t="e">
        <f>#REF!</f>
        <v>#REF!</v>
      </c>
      <c r="AO4" s="6" t="e">
        <f>#REF!</f>
        <v>#REF!</v>
      </c>
      <c r="AP4" s="6" t="e">
        <f>#REF!</f>
        <v>#REF!</v>
      </c>
      <c r="AQ4" s="6" t="e">
        <f>#REF!</f>
        <v>#REF!</v>
      </c>
      <c r="AR4" s="6" t="e">
        <f>#REF!</f>
        <v>#REF!</v>
      </c>
      <c r="AS4" s="6" t="e">
        <f>#REF!</f>
        <v>#REF!</v>
      </c>
      <c r="AT4" s="6" t="e">
        <f>#REF!</f>
        <v>#REF!</v>
      </c>
      <c r="AU4" s="6" t="e">
        <f>#REF!</f>
        <v>#REF!</v>
      </c>
      <c r="AV4" s="6" t="e">
        <f>#REF!</f>
        <v>#REF!</v>
      </c>
      <c r="AW4" s="6" t="e">
        <f>#REF!</f>
        <v>#REF!</v>
      </c>
      <c r="AX4" s="6" t="e">
        <f>#REF!</f>
        <v>#REF!</v>
      </c>
      <c r="AY4" s="6" t="e">
        <f>#REF!</f>
        <v>#REF!</v>
      </c>
      <c r="AZ4" s="6" t="e">
        <f>#REF!</f>
        <v>#REF!</v>
      </c>
      <c r="BA4" s="6" t="e">
        <f>#REF!</f>
        <v>#REF!</v>
      </c>
      <c r="BB4" s="6" t="e">
        <f>#REF!</f>
        <v>#REF!</v>
      </c>
      <c r="BC4" s="6" t="e">
        <f>#REF!</f>
        <v>#REF!</v>
      </c>
      <c r="BD4" s="6" t="e">
        <f>#REF!</f>
        <v>#REF!</v>
      </c>
      <c r="BE4" s="6" t="e">
        <f>#REF!</f>
        <v>#REF!</v>
      </c>
      <c r="BF4" s="6" t="e">
        <f>#REF!</f>
        <v>#REF!</v>
      </c>
      <c r="BG4" s="6" t="e">
        <f>#REF!</f>
        <v>#REF!</v>
      </c>
      <c r="BH4" s="6" t="e">
        <f>#REF!</f>
        <v>#REF!</v>
      </c>
      <c r="BI4" s="6" t="e">
        <f>#REF!</f>
        <v>#REF!</v>
      </c>
      <c r="BJ4" s="6" t="e">
        <f>#REF!</f>
        <v>#REF!</v>
      </c>
      <c r="BK4" s="6" t="e">
        <f>#REF!</f>
        <v>#REF!</v>
      </c>
      <c r="BL4" s="6" t="e">
        <f>#REF!</f>
        <v>#REF!</v>
      </c>
      <c r="BM4" s="6" t="e">
        <f>#REF!</f>
        <v>#REF!</v>
      </c>
    </row>
    <row r="5" spans="1:65">
      <c r="A5" s="6" t="e">
        <f>#REF!</f>
        <v>#REF!</v>
      </c>
      <c r="B5" s="6" t="e">
        <f>#REF!</f>
        <v>#REF!</v>
      </c>
      <c r="C5" s="6" t="e">
        <f>#REF!</f>
        <v>#REF!</v>
      </c>
      <c r="D5" s="6" t="e">
        <f>#REF!</f>
        <v>#REF!</v>
      </c>
      <c r="E5" s="6" t="e">
        <f>#REF!</f>
        <v>#REF!</v>
      </c>
      <c r="F5" s="6" t="e">
        <f>#REF!</f>
        <v>#REF!</v>
      </c>
      <c r="G5" s="6" t="e">
        <f>#REF!</f>
        <v>#REF!</v>
      </c>
      <c r="H5" s="6" t="e">
        <f>#REF!</f>
        <v>#REF!</v>
      </c>
      <c r="I5" s="6" t="e">
        <f>#REF!</f>
        <v>#REF!</v>
      </c>
      <c r="J5" s="6" t="e">
        <f>#REF!</f>
        <v>#REF!</v>
      </c>
      <c r="K5" s="6" t="e">
        <f>#REF!</f>
        <v>#REF!</v>
      </c>
      <c r="L5" s="6" t="e">
        <f>#REF!</f>
        <v>#REF!</v>
      </c>
      <c r="M5" s="6" t="e">
        <f>#REF!</f>
        <v>#REF!</v>
      </c>
      <c r="N5" s="6" t="e">
        <f>#REF!</f>
        <v>#REF!</v>
      </c>
      <c r="O5" s="6" t="e">
        <f>#REF!</f>
        <v>#REF!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 t="e">
        <f>#REF!</f>
        <v>#REF!</v>
      </c>
      <c r="W5" s="6" t="e">
        <f>#REF!</f>
        <v>#REF!</v>
      </c>
      <c r="X5" s="6" t="e">
        <f>#REF!</f>
        <v>#REF!</v>
      </c>
      <c r="Y5" s="6" t="e">
        <f>#REF!</f>
        <v>#REF!</v>
      </c>
      <c r="Z5" s="6" t="e">
        <f>#REF!</f>
        <v>#REF!</v>
      </c>
      <c r="AA5" s="6" t="e">
        <f>#REF!</f>
        <v>#REF!</v>
      </c>
      <c r="AB5" s="6" t="e">
        <f>#REF!</f>
        <v>#REF!</v>
      </c>
      <c r="AC5" s="6" t="e">
        <f>#REF!</f>
        <v>#REF!</v>
      </c>
      <c r="AD5" s="6" t="e">
        <f>#REF!</f>
        <v>#REF!</v>
      </c>
      <c r="AE5" s="6" t="e">
        <f>#REF!</f>
        <v>#REF!</v>
      </c>
      <c r="AF5" s="6" t="e">
        <f>#REF!</f>
        <v>#REF!</v>
      </c>
      <c r="AG5" s="6" t="e">
        <f>#REF!</f>
        <v>#REF!</v>
      </c>
      <c r="AH5" s="6" t="e">
        <f>#REF!</f>
        <v>#REF!</v>
      </c>
      <c r="AI5" s="6" t="e">
        <f>#REF!</f>
        <v>#REF!</v>
      </c>
      <c r="AJ5" s="6" t="e">
        <f>#REF!</f>
        <v>#REF!</v>
      </c>
      <c r="AK5" s="6" t="e">
        <f>#REF!</f>
        <v>#REF!</v>
      </c>
      <c r="AL5" s="6" t="e">
        <f>#REF!</f>
        <v>#REF!</v>
      </c>
      <c r="AM5" s="6" t="e">
        <f>#REF!</f>
        <v>#REF!</v>
      </c>
      <c r="AN5" s="6" t="e">
        <f>#REF!</f>
        <v>#REF!</v>
      </c>
      <c r="AO5" s="6" t="e">
        <f>#REF!</f>
        <v>#REF!</v>
      </c>
      <c r="AP5" s="6" t="e">
        <f>#REF!</f>
        <v>#REF!</v>
      </c>
      <c r="AQ5" s="6" t="e">
        <f>#REF!</f>
        <v>#REF!</v>
      </c>
      <c r="AR5" s="6" t="e">
        <f>#REF!</f>
        <v>#REF!</v>
      </c>
      <c r="AS5" s="6" t="e">
        <f>#REF!</f>
        <v>#REF!</v>
      </c>
      <c r="AT5" s="6" t="e">
        <f>#REF!</f>
        <v>#REF!</v>
      </c>
      <c r="AU5" s="6" t="e">
        <f>#REF!</f>
        <v>#REF!</v>
      </c>
      <c r="AV5" s="6" t="e">
        <f>#REF!</f>
        <v>#REF!</v>
      </c>
      <c r="AW5" s="6" t="e">
        <f>#REF!</f>
        <v>#REF!</v>
      </c>
      <c r="AX5" s="6" t="e">
        <f>#REF!</f>
        <v>#REF!</v>
      </c>
      <c r="AY5" s="6" t="e">
        <f>#REF!</f>
        <v>#REF!</v>
      </c>
      <c r="AZ5" s="6" t="e">
        <f>#REF!</f>
        <v>#REF!</v>
      </c>
      <c r="BA5" s="6" t="e">
        <f>#REF!</f>
        <v>#REF!</v>
      </c>
      <c r="BB5" s="6" t="e">
        <f>#REF!</f>
        <v>#REF!</v>
      </c>
      <c r="BC5" s="6" t="e">
        <f>#REF!</f>
        <v>#REF!</v>
      </c>
      <c r="BD5" s="6" t="e">
        <f>#REF!</f>
        <v>#REF!</v>
      </c>
      <c r="BE5" s="6" t="e">
        <f>#REF!</f>
        <v>#REF!</v>
      </c>
      <c r="BF5" s="6" t="e">
        <f>#REF!</f>
        <v>#REF!</v>
      </c>
      <c r="BG5" s="6" t="e">
        <f>#REF!</f>
        <v>#REF!</v>
      </c>
      <c r="BH5" s="6" t="e">
        <f>#REF!</f>
        <v>#REF!</v>
      </c>
      <c r="BI5" s="6" t="e">
        <f>#REF!</f>
        <v>#REF!</v>
      </c>
      <c r="BJ5" s="6" t="e">
        <f>#REF!</f>
        <v>#REF!</v>
      </c>
      <c r="BK5" s="6" t="e">
        <f>#REF!</f>
        <v>#REF!</v>
      </c>
      <c r="BL5" s="6" t="e">
        <f>#REF!</f>
        <v>#REF!</v>
      </c>
      <c r="BM5" s="6" t="e">
        <f>#REF!</f>
        <v>#REF!</v>
      </c>
    </row>
    <row r="6" spans="1:65">
      <c r="A6" s="6" t="e">
        <f>#REF!</f>
        <v>#REF!</v>
      </c>
      <c r="B6" s="6" t="e">
        <f>#REF!</f>
        <v>#REF!</v>
      </c>
      <c r="C6" s="6" t="e">
        <f>#REF!</f>
        <v>#REF!</v>
      </c>
      <c r="D6" s="6" t="e">
        <f>#REF!</f>
        <v>#REF!</v>
      </c>
      <c r="E6" s="6" t="e">
        <f>#REF!</f>
        <v>#REF!</v>
      </c>
      <c r="F6" s="6" t="e">
        <f>#REF!</f>
        <v>#REF!</v>
      </c>
      <c r="G6" s="6" t="e">
        <f>#REF!</f>
        <v>#REF!</v>
      </c>
      <c r="H6" s="6" t="e">
        <f>#REF!</f>
        <v>#REF!</v>
      </c>
      <c r="I6" s="6" t="e">
        <f>#REF!</f>
        <v>#REF!</v>
      </c>
      <c r="J6" s="6" t="e">
        <f>#REF!</f>
        <v>#REF!</v>
      </c>
      <c r="K6" s="6" t="e">
        <f>#REF!</f>
        <v>#REF!</v>
      </c>
      <c r="L6" s="6" t="e">
        <f>#REF!</f>
        <v>#REF!</v>
      </c>
      <c r="M6" s="6" t="e">
        <f>#REF!</f>
        <v>#REF!</v>
      </c>
      <c r="N6" s="6" t="e">
        <f>#REF!</f>
        <v>#REF!</v>
      </c>
      <c r="O6" s="6" t="e">
        <f>#REF!</f>
        <v>#REF!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 t="e">
        <f>#REF!</f>
        <v>#REF!</v>
      </c>
      <c r="W6" s="6" t="e">
        <f>#REF!</f>
        <v>#REF!</v>
      </c>
      <c r="X6" s="6" t="e">
        <f>#REF!</f>
        <v>#REF!</v>
      </c>
      <c r="Y6" s="6" t="e">
        <f>#REF!</f>
        <v>#REF!</v>
      </c>
      <c r="Z6" s="6" t="e">
        <f>#REF!</f>
        <v>#REF!</v>
      </c>
      <c r="AA6" s="6" t="e">
        <f>#REF!</f>
        <v>#REF!</v>
      </c>
      <c r="AB6" s="6" t="e">
        <f>#REF!</f>
        <v>#REF!</v>
      </c>
      <c r="AC6" s="6" t="e">
        <f>#REF!</f>
        <v>#REF!</v>
      </c>
      <c r="AD6" s="6" t="e">
        <f>#REF!</f>
        <v>#REF!</v>
      </c>
      <c r="AE6" s="6" t="e">
        <f>#REF!</f>
        <v>#REF!</v>
      </c>
      <c r="AF6" s="6" t="e">
        <f>#REF!</f>
        <v>#REF!</v>
      </c>
      <c r="AG6" s="6" t="e">
        <f>#REF!</f>
        <v>#REF!</v>
      </c>
      <c r="AH6" s="6" t="e">
        <f>#REF!</f>
        <v>#REF!</v>
      </c>
      <c r="AI6" s="6" t="e">
        <f>#REF!</f>
        <v>#REF!</v>
      </c>
      <c r="AJ6" s="6" t="e">
        <f>#REF!</f>
        <v>#REF!</v>
      </c>
      <c r="AK6" s="6" t="e">
        <f>#REF!</f>
        <v>#REF!</v>
      </c>
      <c r="AL6" s="6" t="e">
        <f>#REF!</f>
        <v>#REF!</v>
      </c>
      <c r="AM6" s="6" t="e">
        <f>#REF!</f>
        <v>#REF!</v>
      </c>
      <c r="AN6" s="6" t="e">
        <f>#REF!</f>
        <v>#REF!</v>
      </c>
      <c r="AO6" s="6" t="e">
        <f>#REF!</f>
        <v>#REF!</v>
      </c>
      <c r="AP6" s="6" t="e">
        <f>#REF!</f>
        <v>#REF!</v>
      </c>
      <c r="AQ6" s="6" t="e">
        <f>#REF!</f>
        <v>#REF!</v>
      </c>
      <c r="AR6" s="6" t="e">
        <f>#REF!</f>
        <v>#REF!</v>
      </c>
      <c r="AS6" s="6" t="e">
        <f>#REF!</f>
        <v>#REF!</v>
      </c>
      <c r="AT6" s="6" t="e">
        <f>#REF!</f>
        <v>#REF!</v>
      </c>
      <c r="AU6" s="6" t="e">
        <f>#REF!</f>
        <v>#REF!</v>
      </c>
      <c r="AV6" s="6" t="e">
        <f>#REF!</f>
        <v>#REF!</v>
      </c>
      <c r="AW6" s="6" t="e">
        <f>#REF!</f>
        <v>#REF!</v>
      </c>
      <c r="AX6" s="6" t="e">
        <f>#REF!</f>
        <v>#REF!</v>
      </c>
      <c r="AY6" s="6" t="e">
        <f>#REF!</f>
        <v>#REF!</v>
      </c>
      <c r="AZ6" s="6" t="e">
        <f>#REF!</f>
        <v>#REF!</v>
      </c>
      <c r="BA6" s="6" t="e">
        <f>#REF!</f>
        <v>#REF!</v>
      </c>
      <c r="BB6" s="6" t="e">
        <f>#REF!</f>
        <v>#REF!</v>
      </c>
      <c r="BC6" s="6" t="e">
        <f>#REF!</f>
        <v>#REF!</v>
      </c>
      <c r="BD6" s="6" t="e">
        <f>#REF!</f>
        <v>#REF!</v>
      </c>
      <c r="BE6" s="6" t="e">
        <f>#REF!</f>
        <v>#REF!</v>
      </c>
      <c r="BF6" s="6" t="e">
        <f>#REF!</f>
        <v>#REF!</v>
      </c>
      <c r="BG6" s="6" t="e">
        <f>#REF!</f>
        <v>#REF!</v>
      </c>
      <c r="BH6" s="6" t="e">
        <f>#REF!</f>
        <v>#REF!</v>
      </c>
      <c r="BI6" s="6" t="e">
        <f>#REF!</f>
        <v>#REF!</v>
      </c>
      <c r="BJ6" s="6" t="e">
        <f>#REF!</f>
        <v>#REF!</v>
      </c>
      <c r="BK6" s="6" t="e">
        <f>#REF!</f>
        <v>#REF!</v>
      </c>
      <c r="BL6" s="6" t="e">
        <f>#REF!</f>
        <v>#REF!</v>
      </c>
      <c r="BM6" s="6" t="e">
        <f>#REF!</f>
        <v>#REF!</v>
      </c>
    </row>
    <row r="7" spans="1:65">
      <c r="A7" s="6" t="e">
        <f>#REF!</f>
        <v>#REF!</v>
      </c>
      <c r="B7" s="6" t="e">
        <f>#REF!</f>
        <v>#REF!</v>
      </c>
      <c r="C7" s="6" t="e">
        <f>#REF!</f>
        <v>#REF!</v>
      </c>
      <c r="D7" s="6" t="e">
        <f>#REF!</f>
        <v>#REF!</v>
      </c>
      <c r="E7" s="6" t="e">
        <f>#REF!</f>
        <v>#REF!</v>
      </c>
      <c r="F7" s="6" t="e">
        <f>#REF!</f>
        <v>#REF!</v>
      </c>
      <c r="G7" s="6" t="e">
        <f>#REF!</f>
        <v>#REF!</v>
      </c>
      <c r="H7" s="6" t="e">
        <f>#REF!</f>
        <v>#REF!</v>
      </c>
      <c r="I7" s="6" t="e">
        <f>#REF!</f>
        <v>#REF!</v>
      </c>
      <c r="J7" s="6" t="e">
        <f>#REF!</f>
        <v>#REF!</v>
      </c>
      <c r="K7" s="6" t="e">
        <f>#REF!</f>
        <v>#REF!</v>
      </c>
      <c r="L7" s="6" t="e">
        <f>#REF!</f>
        <v>#REF!</v>
      </c>
      <c r="M7" s="6" t="e">
        <f>#REF!</f>
        <v>#REF!</v>
      </c>
      <c r="N7" s="6" t="e">
        <f>#REF!</f>
        <v>#REF!</v>
      </c>
      <c r="O7" s="6" t="e">
        <f>#REF!</f>
        <v>#REF!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 t="e">
        <f>#REF!</f>
        <v>#REF!</v>
      </c>
      <c r="W7" s="6" t="e">
        <f>#REF!</f>
        <v>#REF!</v>
      </c>
      <c r="X7" s="6" t="e">
        <f>#REF!</f>
        <v>#REF!</v>
      </c>
      <c r="Y7" s="6" t="e">
        <f>#REF!</f>
        <v>#REF!</v>
      </c>
      <c r="Z7" s="6" t="e">
        <f>#REF!</f>
        <v>#REF!</v>
      </c>
      <c r="AA7" s="6" t="e">
        <f>#REF!</f>
        <v>#REF!</v>
      </c>
      <c r="AB7" s="6" t="e">
        <f>#REF!</f>
        <v>#REF!</v>
      </c>
      <c r="AC7" s="6" t="e">
        <f>#REF!</f>
        <v>#REF!</v>
      </c>
      <c r="AD7" s="6" t="e">
        <f>#REF!</f>
        <v>#REF!</v>
      </c>
      <c r="AE7" s="6" t="e">
        <f>#REF!</f>
        <v>#REF!</v>
      </c>
      <c r="AF7" s="6" t="e">
        <f>#REF!</f>
        <v>#REF!</v>
      </c>
      <c r="AG7" s="6" t="e">
        <f>#REF!</f>
        <v>#REF!</v>
      </c>
      <c r="AH7" s="6" t="e">
        <f>#REF!</f>
        <v>#REF!</v>
      </c>
      <c r="AI7" s="6" t="e">
        <f>#REF!</f>
        <v>#REF!</v>
      </c>
      <c r="AJ7" s="6" t="e">
        <f>#REF!</f>
        <v>#REF!</v>
      </c>
      <c r="AK7" s="6" t="e">
        <f>#REF!</f>
        <v>#REF!</v>
      </c>
      <c r="AL7" s="6" t="e">
        <f>#REF!</f>
        <v>#REF!</v>
      </c>
      <c r="AM7" s="6" t="e">
        <f>#REF!</f>
        <v>#REF!</v>
      </c>
      <c r="AN7" s="6" t="e">
        <f>#REF!</f>
        <v>#REF!</v>
      </c>
      <c r="AO7" s="6" t="e">
        <f>#REF!</f>
        <v>#REF!</v>
      </c>
      <c r="AP7" s="6" t="e">
        <f>#REF!</f>
        <v>#REF!</v>
      </c>
      <c r="AQ7" s="6" t="e">
        <f>#REF!</f>
        <v>#REF!</v>
      </c>
      <c r="AR7" s="6" t="e">
        <f>#REF!</f>
        <v>#REF!</v>
      </c>
      <c r="AS7" s="6" t="e">
        <f>#REF!</f>
        <v>#REF!</v>
      </c>
      <c r="AT7" s="6" t="e">
        <f>#REF!</f>
        <v>#REF!</v>
      </c>
      <c r="AU7" s="6" t="e">
        <f>#REF!</f>
        <v>#REF!</v>
      </c>
      <c r="AV7" s="6" t="e">
        <f>#REF!</f>
        <v>#REF!</v>
      </c>
      <c r="AW7" s="6" t="e">
        <f>#REF!</f>
        <v>#REF!</v>
      </c>
      <c r="AX7" s="6" t="e">
        <f>#REF!</f>
        <v>#REF!</v>
      </c>
      <c r="AY7" s="6" t="e">
        <f>#REF!</f>
        <v>#REF!</v>
      </c>
      <c r="AZ7" s="6" t="e">
        <f>#REF!</f>
        <v>#REF!</v>
      </c>
      <c r="BA7" s="6" t="e">
        <f>#REF!</f>
        <v>#REF!</v>
      </c>
      <c r="BB7" s="6" t="e">
        <f>#REF!</f>
        <v>#REF!</v>
      </c>
      <c r="BC7" s="6" t="e">
        <f>#REF!</f>
        <v>#REF!</v>
      </c>
      <c r="BD7" s="6" t="e">
        <f>#REF!</f>
        <v>#REF!</v>
      </c>
      <c r="BE7" s="6" t="e">
        <f>#REF!</f>
        <v>#REF!</v>
      </c>
      <c r="BF7" s="6" t="e">
        <f>#REF!</f>
        <v>#REF!</v>
      </c>
      <c r="BG7" s="6" t="e">
        <f>#REF!</f>
        <v>#REF!</v>
      </c>
      <c r="BH7" s="6" t="e">
        <f>#REF!</f>
        <v>#REF!</v>
      </c>
      <c r="BI7" s="6" t="e">
        <f>#REF!</f>
        <v>#REF!</v>
      </c>
      <c r="BJ7" s="6" t="e">
        <f>#REF!</f>
        <v>#REF!</v>
      </c>
      <c r="BK7" s="6" t="e">
        <f>#REF!</f>
        <v>#REF!</v>
      </c>
      <c r="BL7" s="6" t="e">
        <f>#REF!</f>
        <v>#REF!</v>
      </c>
      <c r="BM7" s="6" t="e">
        <f>#REF!</f>
        <v>#REF!</v>
      </c>
    </row>
    <row r="8" spans="1:65">
      <c r="A8" s="6" t="e">
        <f>#REF!</f>
        <v>#REF!</v>
      </c>
      <c r="B8" s="6" t="e">
        <f>#REF!</f>
        <v>#REF!</v>
      </c>
      <c r="C8" s="6" t="e">
        <f>#REF!</f>
        <v>#REF!</v>
      </c>
      <c r="D8" s="6" t="e">
        <f>#REF!</f>
        <v>#REF!</v>
      </c>
      <c r="E8" s="6" t="e">
        <f>#REF!</f>
        <v>#REF!</v>
      </c>
      <c r="F8" s="6" t="e">
        <f>#REF!</f>
        <v>#REF!</v>
      </c>
      <c r="G8" s="6" t="e">
        <f>#REF!</f>
        <v>#REF!</v>
      </c>
      <c r="H8" s="6" t="e">
        <f>#REF!</f>
        <v>#REF!</v>
      </c>
      <c r="I8" s="6" t="e">
        <f>#REF!</f>
        <v>#REF!</v>
      </c>
      <c r="J8" s="6" t="e">
        <f>#REF!</f>
        <v>#REF!</v>
      </c>
      <c r="K8" s="6" t="e">
        <f>#REF!</f>
        <v>#REF!</v>
      </c>
      <c r="L8" s="6" t="e">
        <f>#REF!</f>
        <v>#REF!</v>
      </c>
      <c r="M8" s="6" t="e">
        <f>#REF!</f>
        <v>#REF!</v>
      </c>
      <c r="N8" s="6" t="e">
        <f>#REF!</f>
        <v>#REF!</v>
      </c>
      <c r="O8" s="6" t="e">
        <f>#REF!</f>
        <v>#REF!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  <c r="V8" s="6" t="e">
        <f>#REF!</f>
        <v>#REF!</v>
      </c>
      <c r="W8" s="6" t="e">
        <f>#REF!</f>
        <v>#REF!</v>
      </c>
      <c r="X8" s="6" t="e">
        <f>#REF!</f>
        <v>#REF!</v>
      </c>
      <c r="Y8" s="6" t="e">
        <f>#REF!</f>
        <v>#REF!</v>
      </c>
      <c r="Z8" s="6" t="e">
        <f>#REF!</f>
        <v>#REF!</v>
      </c>
      <c r="AA8" s="6" t="e">
        <f>#REF!</f>
        <v>#REF!</v>
      </c>
      <c r="AB8" s="6" t="e">
        <f>#REF!</f>
        <v>#REF!</v>
      </c>
      <c r="AC8" s="6" t="e">
        <f>#REF!</f>
        <v>#REF!</v>
      </c>
      <c r="AD8" s="6" t="e">
        <f>#REF!</f>
        <v>#REF!</v>
      </c>
      <c r="AE8" s="6" t="e">
        <f>#REF!</f>
        <v>#REF!</v>
      </c>
      <c r="AF8" s="6" t="e">
        <f>#REF!</f>
        <v>#REF!</v>
      </c>
      <c r="AG8" s="6" t="e">
        <f>#REF!</f>
        <v>#REF!</v>
      </c>
      <c r="AH8" s="6" t="e">
        <f>#REF!</f>
        <v>#REF!</v>
      </c>
      <c r="AI8" s="6" t="e">
        <f>#REF!</f>
        <v>#REF!</v>
      </c>
      <c r="AJ8" s="6" t="e">
        <f>#REF!</f>
        <v>#REF!</v>
      </c>
      <c r="AK8" s="6" t="e">
        <f>#REF!</f>
        <v>#REF!</v>
      </c>
      <c r="AL8" s="6" t="e">
        <f>#REF!</f>
        <v>#REF!</v>
      </c>
      <c r="AM8" s="6" t="e">
        <f>#REF!</f>
        <v>#REF!</v>
      </c>
      <c r="AN8" s="6" t="e">
        <f>#REF!</f>
        <v>#REF!</v>
      </c>
      <c r="AO8" s="6" t="e">
        <f>#REF!</f>
        <v>#REF!</v>
      </c>
      <c r="AP8" s="6" t="e">
        <f>#REF!</f>
        <v>#REF!</v>
      </c>
      <c r="AQ8" s="6" t="e">
        <f>#REF!</f>
        <v>#REF!</v>
      </c>
      <c r="AR8" s="6" t="e">
        <f>#REF!</f>
        <v>#REF!</v>
      </c>
      <c r="AS8" s="6" t="e">
        <f>#REF!</f>
        <v>#REF!</v>
      </c>
      <c r="AT8" s="6" t="e">
        <f>#REF!</f>
        <v>#REF!</v>
      </c>
      <c r="AU8" s="6" t="e">
        <f>#REF!</f>
        <v>#REF!</v>
      </c>
      <c r="AV8" s="6" t="e">
        <f>#REF!</f>
        <v>#REF!</v>
      </c>
      <c r="AW8" s="6" t="e">
        <f>#REF!</f>
        <v>#REF!</v>
      </c>
      <c r="AX8" s="6" t="e">
        <f>#REF!</f>
        <v>#REF!</v>
      </c>
      <c r="AY8" s="6" t="e">
        <f>#REF!</f>
        <v>#REF!</v>
      </c>
      <c r="AZ8" s="6" t="e">
        <f>#REF!</f>
        <v>#REF!</v>
      </c>
      <c r="BA8" s="6" t="e">
        <f>#REF!</f>
        <v>#REF!</v>
      </c>
      <c r="BB8" s="6" t="e">
        <f>#REF!</f>
        <v>#REF!</v>
      </c>
      <c r="BC8" s="6" t="e">
        <f>#REF!</f>
        <v>#REF!</v>
      </c>
      <c r="BD8" s="6" t="e">
        <f>#REF!</f>
        <v>#REF!</v>
      </c>
      <c r="BE8" s="6" t="e">
        <f>#REF!</f>
        <v>#REF!</v>
      </c>
      <c r="BF8" s="6" t="e">
        <f>#REF!</f>
        <v>#REF!</v>
      </c>
      <c r="BG8" s="6" t="e">
        <f>#REF!</f>
        <v>#REF!</v>
      </c>
      <c r="BH8" s="6" t="e">
        <f>#REF!</f>
        <v>#REF!</v>
      </c>
      <c r="BI8" s="6" t="e">
        <f>#REF!</f>
        <v>#REF!</v>
      </c>
      <c r="BJ8" s="6" t="e">
        <f>#REF!</f>
        <v>#REF!</v>
      </c>
      <c r="BK8" s="6" t="e">
        <f>#REF!</f>
        <v>#REF!</v>
      </c>
      <c r="BL8" s="6" t="e">
        <f>#REF!</f>
        <v>#REF!</v>
      </c>
      <c r="BM8" s="6" t="e">
        <f>#REF!</f>
        <v>#REF!</v>
      </c>
    </row>
    <row r="9" spans="1:65">
      <c r="A9" s="6" t="e">
        <f>#REF!</f>
        <v>#REF!</v>
      </c>
      <c r="B9" s="6" t="e">
        <f>#REF!</f>
        <v>#REF!</v>
      </c>
      <c r="C9" s="6" t="e">
        <f>#REF!</f>
        <v>#REF!</v>
      </c>
      <c r="D9" s="6" t="e">
        <f>#REF!</f>
        <v>#REF!</v>
      </c>
      <c r="E9" s="6" t="e">
        <f>#REF!</f>
        <v>#REF!</v>
      </c>
      <c r="F9" s="6" t="e">
        <f>#REF!</f>
        <v>#REF!</v>
      </c>
      <c r="G9" s="6" t="e">
        <f>#REF!</f>
        <v>#REF!</v>
      </c>
      <c r="H9" s="6" t="e">
        <f>#REF!</f>
        <v>#REF!</v>
      </c>
      <c r="I9" s="6" t="e">
        <f>#REF!</f>
        <v>#REF!</v>
      </c>
      <c r="J9" s="6" t="e">
        <f>#REF!</f>
        <v>#REF!</v>
      </c>
      <c r="K9" s="6" t="e">
        <f>#REF!</f>
        <v>#REF!</v>
      </c>
      <c r="L9" s="6" t="e">
        <f>#REF!</f>
        <v>#REF!</v>
      </c>
      <c r="M9" s="6" t="e">
        <f>#REF!</f>
        <v>#REF!</v>
      </c>
      <c r="N9" s="6" t="e">
        <f>#REF!</f>
        <v>#REF!</v>
      </c>
      <c r="O9" s="6" t="e">
        <f>#REF!</f>
        <v>#REF!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  <c r="V9" s="6" t="e">
        <f>#REF!</f>
        <v>#REF!</v>
      </c>
      <c r="W9" s="6" t="e">
        <f>#REF!</f>
        <v>#REF!</v>
      </c>
      <c r="X9" s="6" t="e">
        <f>#REF!</f>
        <v>#REF!</v>
      </c>
      <c r="Y9" s="6" t="e">
        <f>#REF!</f>
        <v>#REF!</v>
      </c>
      <c r="Z9" s="6" t="e">
        <f>#REF!</f>
        <v>#REF!</v>
      </c>
      <c r="AA9" s="6" t="e">
        <f>#REF!</f>
        <v>#REF!</v>
      </c>
      <c r="AB9" s="6" t="e">
        <f>#REF!</f>
        <v>#REF!</v>
      </c>
      <c r="AC9" s="6" t="e">
        <f>#REF!</f>
        <v>#REF!</v>
      </c>
      <c r="AD9" s="6" t="e">
        <f>#REF!</f>
        <v>#REF!</v>
      </c>
      <c r="AE9" s="6" t="e">
        <f>#REF!</f>
        <v>#REF!</v>
      </c>
      <c r="AF9" s="6" t="e">
        <f>#REF!</f>
        <v>#REF!</v>
      </c>
      <c r="AG9" s="6" t="e">
        <f>#REF!</f>
        <v>#REF!</v>
      </c>
      <c r="AH9" s="6" t="e">
        <f>#REF!</f>
        <v>#REF!</v>
      </c>
      <c r="AI9" s="6" t="e">
        <f>#REF!</f>
        <v>#REF!</v>
      </c>
      <c r="AJ9" s="6" t="e">
        <f>#REF!</f>
        <v>#REF!</v>
      </c>
      <c r="AK9" s="6" t="e">
        <f>#REF!</f>
        <v>#REF!</v>
      </c>
      <c r="AL9" s="6" t="e">
        <f>#REF!</f>
        <v>#REF!</v>
      </c>
      <c r="AM9" s="6" t="e">
        <f>#REF!</f>
        <v>#REF!</v>
      </c>
      <c r="AN9" s="6" t="e">
        <f>#REF!</f>
        <v>#REF!</v>
      </c>
      <c r="AO9" s="6" t="e">
        <f>#REF!</f>
        <v>#REF!</v>
      </c>
      <c r="AP9" s="6" t="e">
        <f>#REF!</f>
        <v>#REF!</v>
      </c>
      <c r="AQ9" s="6" t="e">
        <f>#REF!</f>
        <v>#REF!</v>
      </c>
      <c r="AR9" s="6" t="e">
        <f>#REF!</f>
        <v>#REF!</v>
      </c>
      <c r="AS9" s="6" t="e">
        <f>#REF!</f>
        <v>#REF!</v>
      </c>
      <c r="AT9" s="6" t="e">
        <f>#REF!</f>
        <v>#REF!</v>
      </c>
      <c r="AU9" s="6" t="e">
        <f>#REF!</f>
        <v>#REF!</v>
      </c>
      <c r="AV9" s="6" t="e">
        <f>#REF!</f>
        <v>#REF!</v>
      </c>
      <c r="AW9" s="6" t="e">
        <f>#REF!</f>
        <v>#REF!</v>
      </c>
      <c r="AX9" s="6" t="e">
        <f>#REF!</f>
        <v>#REF!</v>
      </c>
      <c r="AY9" s="6" t="e">
        <f>#REF!</f>
        <v>#REF!</v>
      </c>
      <c r="AZ9" s="6" t="e">
        <f>#REF!</f>
        <v>#REF!</v>
      </c>
      <c r="BA9" s="6" t="e">
        <f>#REF!</f>
        <v>#REF!</v>
      </c>
      <c r="BB9" s="6" t="e">
        <f>#REF!</f>
        <v>#REF!</v>
      </c>
      <c r="BC9" s="6" t="e">
        <f>#REF!</f>
        <v>#REF!</v>
      </c>
      <c r="BD9" s="6" t="e">
        <f>#REF!</f>
        <v>#REF!</v>
      </c>
      <c r="BE9" s="6" t="e">
        <f>#REF!</f>
        <v>#REF!</v>
      </c>
      <c r="BF9" s="6" t="e">
        <f>#REF!</f>
        <v>#REF!</v>
      </c>
      <c r="BG9" s="6" t="e">
        <f>#REF!</f>
        <v>#REF!</v>
      </c>
      <c r="BH9" s="6" t="e">
        <f>#REF!</f>
        <v>#REF!</v>
      </c>
      <c r="BI9" s="6" t="e">
        <f>#REF!</f>
        <v>#REF!</v>
      </c>
      <c r="BJ9" s="6" t="e">
        <f>#REF!</f>
        <v>#REF!</v>
      </c>
      <c r="BK9" s="6" t="e">
        <f>#REF!</f>
        <v>#REF!</v>
      </c>
      <c r="BL9" s="6" t="e">
        <f>#REF!</f>
        <v>#REF!</v>
      </c>
      <c r="BM9" s="6" t="e">
        <f>#REF!</f>
        <v>#REF!</v>
      </c>
    </row>
    <row r="10" spans="1:65">
      <c r="A10" s="6" t="e">
        <f>#REF!</f>
        <v>#REF!</v>
      </c>
      <c r="B10" s="6" t="e">
        <f>#REF!</f>
        <v>#REF!</v>
      </c>
      <c r="C10" s="6" t="e">
        <f>#REF!</f>
        <v>#REF!</v>
      </c>
      <c r="D10" s="6" t="e">
        <f>#REF!</f>
        <v>#REF!</v>
      </c>
      <c r="E10" s="6" t="e">
        <f>#REF!</f>
        <v>#REF!</v>
      </c>
      <c r="F10" s="6" t="e">
        <f>#REF!</f>
        <v>#REF!</v>
      </c>
      <c r="G10" s="6" t="e">
        <f>#REF!</f>
        <v>#REF!</v>
      </c>
      <c r="H10" s="6" t="e">
        <f>#REF!</f>
        <v>#REF!</v>
      </c>
      <c r="I10" s="6" t="e">
        <f>#REF!</f>
        <v>#REF!</v>
      </c>
      <c r="J10" s="6" t="e">
        <f>#REF!</f>
        <v>#REF!</v>
      </c>
      <c r="K10" s="6" t="e">
        <f>#REF!</f>
        <v>#REF!</v>
      </c>
      <c r="L10" s="6" t="e">
        <f>#REF!</f>
        <v>#REF!</v>
      </c>
      <c r="M10" s="6" t="e">
        <f>#REF!</f>
        <v>#REF!</v>
      </c>
      <c r="N10" s="6" t="e">
        <f>#REF!</f>
        <v>#REF!</v>
      </c>
      <c r="O10" s="6" t="e">
        <f>#REF!</f>
        <v>#REF!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  <c r="V10" s="6" t="e">
        <f>#REF!</f>
        <v>#REF!</v>
      </c>
      <c r="W10" s="6" t="e">
        <f>#REF!</f>
        <v>#REF!</v>
      </c>
      <c r="X10" s="6" t="e">
        <f>#REF!</f>
        <v>#REF!</v>
      </c>
      <c r="Y10" s="6" t="e">
        <f>#REF!</f>
        <v>#REF!</v>
      </c>
      <c r="Z10" s="6" t="e">
        <f>#REF!</f>
        <v>#REF!</v>
      </c>
      <c r="AA10" s="6" t="e">
        <f>#REF!</f>
        <v>#REF!</v>
      </c>
      <c r="AB10" s="6" t="e">
        <f>#REF!</f>
        <v>#REF!</v>
      </c>
      <c r="AC10" s="6" t="e">
        <f>#REF!</f>
        <v>#REF!</v>
      </c>
      <c r="AD10" s="6" t="e">
        <f>#REF!</f>
        <v>#REF!</v>
      </c>
      <c r="AE10" s="6" t="e">
        <f>#REF!</f>
        <v>#REF!</v>
      </c>
      <c r="AF10" s="6" t="e">
        <f>#REF!</f>
        <v>#REF!</v>
      </c>
      <c r="AG10" s="6" t="e">
        <f>#REF!</f>
        <v>#REF!</v>
      </c>
      <c r="AH10" s="6" t="e">
        <f>#REF!</f>
        <v>#REF!</v>
      </c>
      <c r="AI10" s="6" t="e">
        <f>#REF!</f>
        <v>#REF!</v>
      </c>
      <c r="AJ10" s="6" t="e">
        <f>#REF!</f>
        <v>#REF!</v>
      </c>
      <c r="AK10" s="6" t="e">
        <f>#REF!</f>
        <v>#REF!</v>
      </c>
      <c r="AL10" s="6" t="e">
        <f>#REF!</f>
        <v>#REF!</v>
      </c>
      <c r="AM10" s="6" t="e">
        <f>#REF!</f>
        <v>#REF!</v>
      </c>
      <c r="AN10" s="6" t="e">
        <f>#REF!</f>
        <v>#REF!</v>
      </c>
      <c r="AO10" s="6" t="e">
        <f>#REF!</f>
        <v>#REF!</v>
      </c>
      <c r="AP10" s="6" t="e">
        <f>#REF!</f>
        <v>#REF!</v>
      </c>
      <c r="AQ10" s="6" t="e">
        <f>#REF!</f>
        <v>#REF!</v>
      </c>
      <c r="AR10" s="6" t="e">
        <f>#REF!</f>
        <v>#REF!</v>
      </c>
      <c r="AS10" s="6" t="e">
        <f>#REF!</f>
        <v>#REF!</v>
      </c>
      <c r="AT10" s="6" t="e">
        <f>#REF!</f>
        <v>#REF!</v>
      </c>
      <c r="AU10" s="6" t="e">
        <f>#REF!</f>
        <v>#REF!</v>
      </c>
      <c r="AV10" s="6" t="e">
        <f>#REF!</f>
        <v>#REF!</v>
      </c>
      <c r="AW10" s="6" t="e">
        <f>#REF!</f>
        <v>#REF!</v>
      </c>
      <c r="AX10" s="6" t="e">
        <f>#REF!</f>
        <v>#REF!</v>
      </c>
      <c r="AY10" s="6" t="e">
        <f>#REF!</f>
        <v>#REF!</v>
      </c>
      <c r="AZ10" s="6" t="e">
        <f>#REF!</f>
        <v>#REF!</v>
      </c>
      <c r="BA10" s="6" t="e">
        <f>#REF!</f>
        <v>#REF!</v>
      </c>
      <c r="BB10" s="6" t="e">
        <f>#REF!</f>
        <v>#REF!</v>
      </c>
      <c r="BC10" s="6" t="e">
        <f>#REF!</f>
        <v>#REF!</v>
      </c>
      <c r="BD10" s="6" t="e">
        <f>#REF!</f>
        <v>#REF!</v>
      </c>
      <c r="BE10" s="6" t="e">
        <f>#REF!</f>
        <v>#REF!</v>
      </c>
      <c r="BF10" s="6" t="e">
        <f>#REF!</f>
        <v>#REF!</v>
      </c>
      <c r="BG10" s="6" t="e">
        <f>#REF!</f>
        <v>#REF!</v>
      </c>
      <c r="BH10" s="6" t="e">
        <f>#REF!</f>
        <v>#REF!</v>
      </c>
      <c r="BI10" s="6" t="e">
        <f>#REF!</f>
        <v>#REF!</v>
      </c>
      <c r="BJ10" s="6" t="e">
        <f>#REF!</f>
        <v>#REF!</v>
      </c>
      <c r="BK10" s="6" t="e">
        <f>#REF!</f>
        <v>#REF!</v>
      </c>
      <c r="BL10" s="6" t="e">
        <f>#REF!</f>
        <v>#REF!</v>
      </c>
      <c r="BM10" s="6" t="e">
        <f>#REF!</f>
        <v>#REF!</v>
      </c>
    </row>
    <row r="11" spans="1:65">
      <c r="A11" s="6" t="e">
        <f>#REF!</f>
        <v>#REF!</v>
      </c>
      <c r="B11" s="6" t="e">
        <f>#REF!</f>
        <v>#REF!</v>
      </c>
      <c r="C11" s="6" t="e">
        <f>#REF!</f>
        <v>#REF!</v>
      </c>
      <c r="D11" s="6" t="e">
        <f>#REF!</f>
        <v>#REF!</v>
      </c>
      <c r="E11" s="6" t="e">
        <f>#REF!</f>
        <v>#REF!</v>
      </c>
      <c r="F11" s="6" t="e">
        <f>#REF!</f>
        <v>#REF!</v>
      </c>
      <c r="G11" s="6" t="e">
        <f>#REF!</f>
        <v>#REF!</v>
      </c>
      <c r="H11" s="6" t="e">
        <f>#REF!</f>
        <v>#REF!</v>
      </c>
      <c r="I11" s="6" t="e">
        <f>#REF!</f>
        <v>#REF!</v>
      </c>
      <c r="J11" s="6" t="e">
        <f>#REF!</f>
        <v>#REF!</v>
      </c>
      <c r="K11" s="6" t="e">
        <f>#REF!</f>
        <v>#REF!</v>
      </c>
      <c r="L11" s="6" t="e">
        <f>#REF!</f>
        <v>#REF!</v>
      </c>
      <c r="M11" s="6" t="e">
        <f>#REF!</f>
        <v>#REF!</v>
      </c>
      <c r="N11" s="6" t="e">
        <f>#REF!</f>
        <v>#REF!</v>
      </c>
      <c r="O11" s="6" t="e">
        <f>#REF!</f>
        <v>#REF!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  <c r="V11" s="6" t="e">
        <f>#REF!</f>
        <v>#REF!</v>
      </c>
      <c r="W11" s="6" t="e">
        <f>#REF!</f>
        <v>#REF!</v>
      </c>
      <c r="X11" s="6" t="e">
        <f>#REF!</f>
        <v>#REF!</v>
      </c>
      <c r="Y11" s="6" t="e">
        <f>#REF!</f>
        <v>#REF!</v>
      </c>
      <c r="Z11" s="6" t="e">
        <f>#REF!</f>
        <v>#REF!</v>
      </c>
      <c r="AA11" s="6" t="e">
        <f>#REF!</f>
        <v>#REF!</v>
      </c>
      <c r="AB11" s="6" t="e">
        <f>#REF!</f>
        <v>#REF!</v>
      </c>
      <c r="AC11" s="6" t="e">
        <f>#REF!</f>
        <v>#REF!</v>
      </c>
      <c r="AD11" s="6" t="e">
        <f>#REF!</f>
        <v>#REF!</v>
      </c>
      <c r="AE11" s="6" t="e">
        <f>#REF!</f>
        <v>#REF!</v>
      </c>
      <c r="AF11" s="6" t="e">
        <f>#REF!</f>
        <v>#REF!</v>
      </c>
      <c r="AG11" s="6" t="e">
        <f>#REF!</f>
        <v>#REF!</v>
      </c>
      <c r="AH11" s="6" t="e">
        <f>#REF!</f>
        <v>#REF!</v>
      </c>
      <c r="AI11" s="6" t="e">
        <f>#REF!</f>
        <v>#REF!</v>
      </c>
      <c r="AJ11" s="6" t="e">
        <f>#REF!</f>
        <v>#REF!</v>
      </c>
      <c r="AK11" s="6" t="e">
        <f>#REF!</f>
        <v>#REF!</v>
      </c>
      <c r="AL11" s="6" t="e">
        <f>#REF!</f>
        <v>#REF!</v>
      </c>
      <c r="AM11" s="6" t="e">
        <f>#REF!</f>
        <v>#REF!</v>
      </c>
      <c r="AN11" s="6" t="e">
        <f>#REF!</f>
        <v>#REF!</v>
      </c>
      <c r="AO11" s="6" t="e">
        <f>#REF!</f>
        <v>#REF!</v>
      </c>
      <c r="AP11" s="6" t="e">
        <f>#REF!</f>
        <v>#REF!</v>
      </c>
      <c r="AQ11" s="6" t="e">
        <f>#REF!</f>
        <v>#REF!</v>
      </c>
      <c r="AR11" s="6" t="e">
        <f>#REF!</f>
        <v>#REF!</v>
      </c>
      <c r="AS11" s="6" t="e">
        <f>#REF!</f>
        <v>#REF!</v>
      </c>
      <c r="AT11" s="6" t="e">
        <f>#REF!</f>
        <v>#REF!</v>
      </c>
      <c r="AU11" s="6" t="e">
        <f>#REF!</f>
        <v>#REF!</v>
      </c>
      <c r="AV11" s="6" t="e">
        <f>#REF!</f>
        <v>#REF!</v>
      </c>
      <c r="AW11" s="6" t="e">
        <f>#REF!</f>
        <v>#REF!</v>
      </c>
      <c r="AX11" s="6" t="e">
        <f>#REF!</f>
        <v>#REF!</v>
      </c>
      <c r="AY11" s="6" t="e">
        <f>#REF!</f>
        <v>#REF!</v>
      </c>
      <c r="AZ11" s="6" t="e">
        <f>#REF!</f>
        <v>#REF!</v>
      </c>
      <c r="BA11" s="6" t="e">
        <f>#REF!</f>
        <v>#REF!</v>
      </c>
      <c r="BB11" s="6" t="e">
        <f>#REF!</f>
        <v>#REF!</v>
      </c>
      <c r="BC11" s="6" t="e">
        <f>#REF!</f>
        <v>#REF!</v>
      </c>
      <c r="BD11" s="6" t="e">
        <f>#REF!</f>
        <v>#REF!</v>
      </c>
      <c r="BE11" s="6" t="e">
        <f>#REF!</f>
        <v>#REF!</v>
      </c>
      <c r="BF11" s="6" t="e">
        <f>#REF!</f>
        <v>#REF!</v>
      </c>
      <c r="BG11" s="6" t="e">
        <f>#REF!</f>
        <v>#REF!</v>
      </c>
      <c r="BH11" s="6" t="e">
        <f>#REF!</f>
        <v>#REF!</v>
      </c>
      <c r="BI11" s="6" t="e">
        <f>#REF!</f>
        <v>#REF!</v>
      </c>
      <c r="BJ11" s="6" t="e">
        <f>#REF!</f>
        <v>#REF!</v>
      </c>
      <c r="BK11" s="6" t="e">
        <f>#REF!</f>
        <v>#REF!</v>
      </c>
      <c r="BL11" s="6" t="e">
        <f>#REF!</f>
        <v>#REF!</v>
      </c>
      <c r="BM11" s="6" t="e">
        <f>#REF!</f>
        <v>#REF!</v>
      </c>
    </row>
    <row r="12" spans="1:65">
      <c r="A12" s="6" t="e">
        <f>#REF!</f>
        <v>#REF!</v>
      </c>
      <c r="B12" s="6" t="e">
        <f>#REF!</f>
        <v>#REF!</v>
      </c>
      <c r="C12" s="6" t="e">
        <f>#REF!</f>
        <v>#REF!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6" t="e">
        <f>#REF!</f>
        <v>#REF!</v>
      </c>
      <c r="K12" s="6" t="e">
        <f>#REF!</f>
        <v>#REF!</v>
      </c>
      <c r="L12" s="6" t="e">
        <f>#REF!</f>
        <v>#REF!</v>
      </c>
      <c r="M12" s="6" t="e">
        <f>#REF!</f>
        <v>#REF!</v>
      </c>
      <c r="N12" s="6" t="e">
        <f>#REF!</f>
        <v>#REF!</v>
      </c>
      <c r="O12" s="6" t="e">
        <f>#REF!</f>
        <v>#REF!</v>
      </c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  <c r="V12" s="6" t="e">
        <f>#REF!</f>
        <v>#REF!</v>
      </c>
      <c r="W12" s="6" t="e">
        <f>#REF!</f>
        <v>#REF!</v>
      </c>
      <c r="X12" s="6" t="e">
        <f>#REF!</f>
        <v>#REF!</v>
      </c>
      <c r="Y12" s="6" t="e">
        <f>#REF!</f>
        <v>#REF!</v>
      </c>
      <c r="Z12" s="6" t="e">
        <f>#REF!</f>
        <v>#REF!</v>
      </c>
      <c r="AA12" s="6" t="e">
        <f>#REF!</f>
        <v>#REF!</v>
      </c>
      <c r="AB12" s="6" t="e">
        <f>#REF!</f>
        <v>#REF!</v>
      </c>
      <c r="AC12" s="6" t="e">
        <f>#REF!</f>
        <v>#REF!</v>
      </c>
      <c r="AD12" s="6" t="e">
        <f>#REF!</f>
        <v>#REF!</v>
      </c>
      <c r="AE12" s="6" t="e">
        <f>#REF!</f>
        <v>#REF!</v>
      </c>
      <c r="AF12" s="6" t="e">
        <f>#REF!</f>
        <v>#REF!</v>
      </c>
      <c r="AG12" s="6" t="e">
        <f>#REF!</f>
        <v>#REF!</v>
      </c>
      <c r="AH12" s="6" t="e">
        <f>#REF!</f>
        <v>#REF!</v>
      </c>
      <c r="AI12" s="6" t="e">
        <f>#REF!</f>
        <v>#REF!</v>
      </c>
      <c r="AJ12" s="6" t="e">
        <f>#REF!</f>
        <v>#REF!</v>
      </c>
      <c r="AK12" s="6" t="e">
        <f>#REF!</f>
        <v>#REF!</v>
      </c>
      <c r="AL12" s="6" t="e">
        <f>#REF!</f>
        <v>#REF!</v>
      </c>
      <c r="AM12" s="6" t="e">
        <f>#REF!</f>
        <v>#REF!</v>
      </c>
      <c r="AN12" s="6" t="e">
        <f>#REF!</f>
        <v>#REF!</v>
      </c>
      <c r="AO12" s="6" t="e">
        <f>#REF!</f>
        <v>#REF!</v>
      </c>
      <c r="AP12" s="6" t="e">
        <f>#REF!</f>
        <v>#REF!</v>
      </c>
      <c r="AQ12" s="6" t="e">
        <f>#REF!</f>
        <v>#REF!</v>
      </c>
      <c r="AR12" s="6" t="e">
        <f>#REF!</f>
        <v>#REF!</v>
      </c>
      <c r="AS12" s="6" t="e">
        <f>#REF!</f>
        <v>#REF!</v>
      </c>
      <c r="AT12" s="6" t="e">
        <f>#REF!</f>
        <v>#REF!</v>
      </c>
      <c r="AU12" s="6" t="e">
        <f>#REF!</f>
        <v>#REF!</v>
      </c>
      <c r="AV12" s="6" t="e">
        <f>#REF!</f>
        <v>#REF!</v>
      </c>
      <c r="AW12" s="6" t="e">
        <f>#REF!</f>
        <v>#REF!</v>
      </c>
      <c r="AX12" s="6" t="e">
        <f>#REF!</f>
        <v>#REF!</v>
      </c>
      <c r="AY12" s="6" t="e">
        <f>#REF!</f>
        <v>#REF!</v>
      </c>
      <c r="AZ12" s="6" t="e">
        <f>#REF!</f>
        <v>#REF!</v>
      </c>
      <c r="BA12" s="6" t="e">
        <f>#REF!</f>
        <v>#REF!</v>
      </c>
      <c r="BB12" s="6" t="e">
        <f>#REF!</f>
        <v>#REF!</v>
      </c>
      <c r="BC12" s="6" t="e">
        <f>#REF!</f>
        <v>#REF!</v>
      </c>
      <c r="BD12" s="6" t="e">
        <f>#REF!</f>
        <v>#REF!</v>
      </c>
      <c r="BE12" s="6" t="e">
        <f>#REF!</f>
        <v>#REF!</v>
      </c>
      <c r="BF12" s="6" t="e">
        <f>#REF!</f>
        <v>#REF!</v>
      </c>
      <c r="BG12" s="6" t="e">
        <f>#REF!</f>
        <v>#REF!</v>
      </c>
      <c r="BH12" s="6" t="e">
        <f>#REF!</f>
        <v>#REF!</v>
      </c>
      <c r="BI12" s="6" t="e">
        <f>#REF!</f>
        <v>#REF!</v>
      </c>
      <c r="BJ12" s="6" t="e">
        <f>#REF!</f>
        <v>#REF!</v>
      </c>
      <c r="BK12" s="6" t="e">
        <f>#REF!</f>
        <v>#REF!</v>
      </c>
      <c r="BL12" s="6" t="e">
        <f>#REF!</f>
        <v>#REF!</v>
      </c>
      <c r="BM12" s="6" t="e">
        <f>#REF!</f>
        <v>#REF!</v>
      </c>
    </row>
    <row r="13" spans="1:65">
      <c r="A13" s="6" t="e">
        <f>#REF!</f>
        <v>#REF!</v>
      </c>
      <c r="B13" s="6" t="e">
        <f>#REF!</f>
        <v>#REF!</v>
      </c>
      <c r="C13" s="6" t="e">
        <f>#REF!</f>
        <v>#REF!</v>
      </c>
      <c r="D13" s="6" t="e">
        <f>#REF!</f>
        <v>#REF!</v>
      </c>
      <c r="E13" s="6" t="e">
        <f>#REF!</f>
        <v>#REF!</v>
      </c>
      <c r="F13" s="6" t="e">
        <f>#REF!</f>
        <v>#REF!</v>
      </c>
      <c r="G13" s="6" t="e">
        <f>#REF!</f>
        <v>#REF!</v>
      </c>
      <c r="H13" s="6" t="e">
        <f>#REF!</f>
        <v>#REF!</v>
      </c>
      <c r="I13" s="6" t="e">
        <f>#REF!</f>
        <v>#REF!</v>
      </c>
      <c r="J13" s="6" t="e">
        <f>#REF!</f>
        <v>#REF!</v>
      </c>
      <c r="K13" s="6" t="e">
        <f>#REF!</f>
        <v>#REF!</v>
      </c>
      <c r="L13" s="6" t="e">
        <f>#REF!</f>
        <v>#REF!</v>
      </c>
      <c r="M13" s="6" t="e">
        <f>#REF!</f>
        <v>#REF!</v>
      </c>
      <c r="N13" s="6" t="e">
        <f>#REF!</f>
        <v>#REF!</v>
      </c>
      <c r="O13" s="6" t="e">
        <f>#REF!</f>
        <v>#REF!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  <c r="V13" s="6" t="e">
        <f>#REF!</f>
        <v>#REF!</v>
      </c>
      <c r="W13" s="6" t="e">
        <f>#REF!</f>
        <v>#REF!</v>
      </c>
      <c r="X13" s="6" t="e">
        <f>#REF!</f>
        <v>#REF!</v>
      </c>
      <c r="Y13" s="6" t="e">
        <f>#REF!</f>
        <v>#REF!</v>
      </c>
      <c r="Z13" s="6" t="e">
        <f>#REF!</f>
        <v>#REF!</v>
      </c>
      <c r="AA13" s="6" t="e">
        <f>#REF!</f>
        <v>#REF!</v>
      </c>
      <c r="AB13" s="6" t="e">
        <f>#REF!</f>
        <v>#REF!</v>
      </c>
      <c r="AC13" s="6" t="e">
        <f>#REF!</f>
        <v>#REF!</v>
      </c>
      <c r="AD13" s="6" t="e">
        <f>#REF!</f>
        <v>#REF!</v>
      </c>
      <c r="AE13" s="6" t="e">
        <f>#REF!</f>
        <v>#REF!</v>
      </c>
      <c r="AF13" s="6" t="e">
        <f>#REF!</f>
        <v>#REF!</v>
      </c>
      <c r="AG13" s="6" t="e">
        <f>#REF!</f>
        <v>#REF!</v>
      </c>
      <c r="AH13" s="6" t="e">
        <f>#REF!</f>
        <v>#REF!</v>
      </c>
      <c r="AI13" s="6" t="e">
        <f>#REF!</f>
        <v>#REF!</v>
      </c>
      <c r="AJ13" s="6" t="e">
        <f>#REF!</f>
        <v>#REF!</v>
      </c>
      <c r="AK13" s="6" t="e">
        <f>#REF!</f>
        <v>#REF!</v>
      </c>
      <c r="AL13" s="6" t="e">
        <f>#REF!</f>
        <v>#REF!</v>
      </c>
      <c r="AM13" s="6" t="e">
        <f>#REF!</f>
        <v>#REF!</v>
      </c>
      <c r="AN13" s="6" t="e">
        <f>#REF!</f>
        <v>#REF!</v>
      </c>
      <c r="AO13" s="6" t="e">
        <f>#REF!</f>
        <v>#REF!</v>
      </c>
      <c r="AP13" s="6" t="e">
        <f>#REF!</f>
        <v>#REF!</v>
      </c>
      <c r="AQ13" s="6" t="e">
        <f>#REF!</f>
        <v>#REF!</v>
      </c>
      <c r="AR13" s="6" t="e">
        <f>#REF!</f>
        <v>#REF!</v>
      </c>
      <c r="AS13" s="6" t="e">
        <f>#REF!</f>
        <v>#REF!</v>
      </c>
      <c r="AT13" s="6" t="e">
        <f>#REF!</f>
        <v>#REF!</v>
      </c>
      <c r="AU13" s="6" t="e">
        <f>#REF!</f>
        <v>#REF!</v>
      </c>
      <c r="AV13" s="6" t="e">
        <f>#REF!</f>
        <v>#REF!</v>
      </c>
      <c r="AW13" s="6" t="e">
        <f>#REF!</f>
        <v>#REF!</v>
      </c>
      <c r="AX13" s="6" t="e">
        <f>#REF!</f>
        <v>#REF!</v>
      </c>
      <c r="AY13" s="6" t="e">
        <f>#REF!</f>
        <v>#REF!</v>
      </c>
      <c r="AZ13" s="6" t="e">
        <f>#REF!</f>
        <v>#REF!</v>
      </c>
      <c r="BA13" s="6" t="e">
        <f>#REF!</f>
        <v>#REF!</v>
      </c>
      <c r="BB13" s="6" t="e">
        <f>#REF!</f>
        <v>#REF!</v>
      </c>
      <c r="BC13" s="6" t="e">
        <f>#REF!</f>
        <v>#REF!</v>
      </c>
      <c r="BD13" s="6" t="e">
        <f>#REF!</f>
        <v>#REF!</v>
      </c>
      <c r="BE13" s="6" t="e">
        <f>#REF!</f>
        <v>#REF!</v>
      </c>
      <c r="BF13" s="6" t="e">
        <f>#REF!</f>
        <v>#REF!</v>
      </c>
      <c r="BG13" s="6" t="e">
        <f>#REF!</f>
        <v>#REF!</v>
      </c>
      <c r="BH13" s="6" t="e">
        <f>#REF!</f>
        <v>#REF!</v>
      </c>
      <c r="BI13" s="6" t="e">
        <f>#REF!</f>
        <v>#REF!</v>
      </c>
      <c r="BJ13" s="6" t="e">
        <f>#REF!</f>
        <v>#REF!</v>
      </c>
      <c r="BK13" s="6" t="e">
        <f>#REF!</f>
        <v>#REF!</v>
      </c>
      <c r="BL13" s="6" t="e">
        <f>#REF!</f>
        <v>#REF!</v>
      </c>
      <c r="BM13" s="6" t="e">
        <f>#REF!</f>
        <v>#REF!</v>
      </c>
    </row>
    <row r="14" spans="1:65">
      <c r="A14" s="6" t="e">
        <f>#REF!</f>
        <v>#REF!</v>
      </c>
      <c r="B14" s="6" t="e">
        <f>#REF!</f>
        <v>#REF!</v>
      </c>
      <c r="C14" s="6" t="e">
        <f>#REF!</f>
        <v>#REF!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6" t="e">
        <f>#REF!</f>
        <v>#REF!</v>
      </c>
      <c r="K14" s="6" t="e">
        <f>#REF!</f>
        <v>#REF!</v>
      </c>
      <c r="L14" s="6" t="e">
        <f>#REF!</f>
        <v>#REF!</v>
      </c>
      <c r="M14" s="6" t="e">
        <f>#REF!</f>
        <v>#REF!</v>
      </c>
      <c r="N14" s="6" t="e">
        <f>#REF!</f>
        <v>#REF!</v>
      </c>
      <c r="O14" s="6" t="e">
        <f>#REF!</f>
        <v>#REF!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  <c r="V14" s="6" t="e">
        <f>#REF!</f>
        <v>#REF!</v>
      </c>
      <c r="W14" s="6" t="e">
        <f>#REF!</f>
        <v>#REF!</v>
      </c>
      <c r="X14" s="6" t="e">
        <f>#REF!</f>
        <v>#REF!</v>
      </c>
      <c r="Y14" s="6" t="e">
        <f>#REF!</f>
        <v>#REF!</v>
      </c>
      <c r="Z14" s="6" t="e">
        <f>#REF!</f>
        <v>#REF!</v>
      </c>
      <c r="AA14" s="6" t="e">
        <f>#REF!</f>
        <v>#REF!</v>
      </c>
      <c r="AB14" s="6" t="e">
        <f>#REF!</f>
        <v>#REF!</v>
      </c>
      <c r="AC14" s="6" t="e">
        <f>#REF!</f>
        <v>#REF!</v>
      </c>
      <c r="AD14" s="6" t="e">
        <f>#REF!</f>
        <v>#REF!</v>
      </c>
      <c r="AE14" s="6" t="e">
        <f>#REF!</f>
        <v>#REF!</v>
      </c>
      <c r="AF14" s="6" t="e">
        <f>#REF!</f>
        <v>#REF!</v>
      </c>
      <c r="AG14" s="6" t="e">
        <f>#REF!</f>
        <v>#REF!</v>
      </c>
      <c r="AH14" s="6" t="e">
        <f>#REF!</f>
        <v>#REF!</v>
      </c>
      <c r="AI14" s="6" t="e">
        <f>#REF!</f>
        <v>#REF!</v>
      </c>
      <c r="AJ14" s="6" t="e">
        <f>#REF!</f>
        <v>#REF!</v>
      </c>
      <c r="AK14" s="6" t="e">
        <f>#REF!</f>
        <v>#REF!</v>
      </c>
      <c r="AL14" s="6" t="e">
        <f>#REF!</f>
        <v>#REF!</v>
      </c>
      <c r="AM14" s="6" t="e">
        <f>#REF!</f>
        <v>#REF!</v>
      </c>
      <c r="AN14" s="6" t="e">
        <f>#REF!</f>
        <v>#REF!</v>
      </c>
      <c r="AO14" s="6" t="e">
        <f>#REF!</f>
        <v>#REF!</v>
      </c>
      <c r="AP14" s="6" t="e">
        <f>#REF!</f>
        <v>#REF!</v>
      </c>
      <c r="AQ14" s="6" t="e">
        <f>#REF!</f>
        <v>#REF!</v>
      </c>
      <c r="AR14" s="6" t="e">
        <f>#REF!</f>
        <v>#REF!</v>
      </c>
      <c r="AS14" s="6" t="e">
        <f>#REF!</f>
        <v>#REF!</v>
      </c>
      <c r="AT14" s="6" t="e">
        <f>#REF!</f>
        <v>#REF!</v>
      </c>
      <c r="AU14" s="6" t="e">
        <f>#REF!</f>
        <v>#REF!</v>
      </c>
      <c r="AV14" s="6" t="e">
        <f>#REF!</f>
        <v>#REF!</v>
      </c>
      <c r="AW14" s="6" t="e">
        <f>#REF!</f>
        <v>#REF!</v>
      </c>
      <c r="AX14" s="6" t="e">
        <f>#REF!</f>
        <v>#REF!</v>
      </c>
      <c r="AY14" s="6" t="e">
        <f>#REF!</f>
        <v>#REF!</v>
      </c>
      <c r="AZ14" s="6" t="e">
        <f>#REF!</f>
        <v>#REF!</v>
      </c>
      <c r="BA14" s="6" t="e">
        <f>#REF!</f>
        <v>#REF!</v>
      </c>
      <c r="BB14" s="6" t="e">
        <f>#REF!</f>
        <v>#REF!</v>
      </c>
      <c r="BC14" s="6" t="e">
        <f>#REF!</f>
        <v>#REF!</v>
      </c>
      <c r="BD14" s="6" t="e">
        <f>#REF!</f>
        <v>#REF!</v>
      </c>
      <c r="BE14" s="6" t="e">
        <f>#REF!</f>
        <v>#REF!</v>
      </c>
      <c r="BF14" s="6" t="e">
        <f>#REF!</f>
        <v>#REF!</v>
      </c>
      <c r="BG14" s="6" t="e">
        <f>#REF!</f>
        <v>#REF!</v>
      </c>
      <c r="BH14" s="6" t="e">
        <f>#REF!</f>
        <v>#REF!</v>
      </c>
      <c r="BI14" s="6" t="e">
        <f>#REF!</f>
        <v>#REF!</v>
      </c>
      <c r="BJ14" s="6" t="e">
        <f>#REF!</f>
        <v>#REF!</v>
      </c>
      <c r="BK14" s="6" t="e">
        <f>#REF!</f>
        <v>#REF!</v>
      </c>
      <c r="BL14" s="6" t="e">
        <f>#REF!</f>
        <v>#REF!</v>
      </c>
      <c r="BM14" s="6" t="e">
        <f>#REF!</f>
        <v>#REF!</v>
      </c>
    </row>
    <row r="15" spans="1:65">
      <c r="A15" s="6" t="e">
        <f>#REF!</f>
        <v>#REF!</v>
      </c>
      <c r="B15" s="6" t="e">
        <f>#REF!</f>
        <v>#REF!</v>
      </c>
      <c r="C15" s="6" t="e">
        <f>#REF!</f>
        <v>#REF!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6" t="e">
        <f>#REF!</f>
        <v>#REF!</v>
      </c>
      <c r="K15" s="6" t="e">
        <f>#REF!</f>
        <v>#REF!</v>
      </c>
      <c r="L15" s="6" t="e">
        <f>#REF!</f>
        <v>#REF!</v>
      </c>
      <c r="M15" s="6" t="e">
        <f>#REF!</f>
        <v>#REF!</v>
      </c>
      <c r="N15" s="6" t="e">
        <f>#REF!</f>
        <v>#REF!</v>
      </c>
      <c r="O15" s="6" t="e">
        <f>#REF!</f>
        <v>#REF!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  <c r="V15" s="6" t="e">
        <f>#REF!</f>
        <v>#REF!</v>
      </c>
      <c r="W15" s="6" t="e">
        <f>#REF!</f>
        <v>#REF!</v>
      </c>
      <c r="X15" s="6" t="e">
        <f>#REF!</f>
        <v>#REF!</v>
      </c>
      <c r="Y15" s="6" t="e">
        <f>#REF!</f>
        <v>#REF!</v>
      </c>
      <c r="Z15" s="6" t="e">
        <f>#REF!</f>
        <v>#REF!</v>
      </c>
      <c r="AA15" s="6" t="e">
        <f>#REF!</f>
        <v>#REF!</v>
      </c>
      <c r="AB15" s="6" t="e">
        <f>#REF!</f>
        <v>#REF!</v>
      </c>
      <c r="AC15" s="6" t="e">
        <f>#REF!</f>
        <v>#REF!</v>
      </c>
      <c r="AD15" s="6" t="e">
        <f>#REF!</f>
        <v>#REF!</v>
      </c>
      <c r="AE15" s="6" t="e">
        <f>#REF!</f>
        <v>#REF!</v>
      </c>
      <c r="AF15" s="6" t="e">
        <f>#REF!</f>
        <v>#REF!</v>
      </c>
      <c r="AG15" s="6" t="e">
        <f>#REF!</f>
        <v>#REF!</v>
      </c>
      <c r="AH15" s="6" t="e">
        <f>#REF!</f>
        <v>#REF!</v>
      </c>
      <c r="AI15" s="6" t="e">
        <f>#REF!</f>
        <v>#REF!</v>
      </c>
      <c r="AJ15" s="6" t="e">
        <f>#REF!</f>
        <v>#REF!</v>
      </c>
      <c r="AK15" s="6" t="e">
        <f>#REF!</f>
        <v>#REF!</v>
      </c>
      <c r="AL15" s="6" t="e">
        <f>#REF!</f>
        <v>#REF!</v>
      </c>
      <c r="AM15" s="6" t="e">
        <f>#REF!</f>
        <v>#REF!</v>
      </c>
      <c r="AN15" s="6" t="e">
        <f>#REF!</f>
        <v>#REF!</v>
      </c>
      <c r="AO15" s="6" t="e">
        <f>#REF!</f>
        <v>#REF!</v>
      </c>
      <c r="AP15" s="6" t="e">
        <f>#REF!</f>
        <v>#REF!</v>
      </c>
      <c r="AQ15" s="6" t="e">
        <f>#REF!</f>
        <v>#REF!</v>
      </c>
      <c r="AR15" s="6" t="e">
        <f>#REF!</f>
        <v>#REF!</v>
      </c>
      <c r="AS15" s="6" t="e">
        <f>#REF!</f>
        <v>#REF!</v>
      </c>
      <c r="AT15" s="6" t="e">
        <f>#REF!</f>
        <v>#REF!</v>
      </c>
      <c r="AU15" s="6" t="e">
        <f>#REF!</f>
        <v>#REF!</v>
      </c>
      <c r="AV15" s="6" t="e">
        <f>#REF!</f>
        <v>#REF!</v>
      </c>
      <c r="AW15" s="6" t="e">
        <f>#REF!</f>
        <v>#REF!</v>
      </c>
      <c r="AX15" s="6" t="e">
        <f>#REF!</f>
        <v>#REF!</v>
      </c>
      <c r="AY15" s="6" t="e">
        <f>#REF!</f>
        <v>#REF!</v>
      </c>
      <c r="AZ15" s="6" t="e">
        <f>#REF!</f>
        <v>#REF!</v>
      </c>
      <c r="BA15" s="6" t="e">
        <f>#REF!</f>
        <v>#REF!</v>
      </c>
      <c r="BB15" s="6" t="e">
        <f>#REF!</f>
        <v>#REF!</v>
      </c>
      <c r="BC15" s="6" t="e">
        <f>#REF!</f>
        <v>#REF!</v>
      </c>
      <c r="BD15" s="6" t="e">
        <f>#REF!</f>
        <v>#REF!</v>
      </c>
      <c r="BE15" s="6" t="e">
        <f>#REF!</f>
        <v>#REF!</v>
      </c>
      <c r="BF15" s="6" t="e">
        <f>#REF!</f>
        <v>#REF!</v>
      </c>
      <c r="BG15" s="6" t="e">
        <f>#REF!</f>
        <v>#REF!</v>
      </c>
      <c r="BH15" s="6" t="e">
        <f>#REF!</f>
        <v>#REF!</v>
      </c>
      <c r="BI15" s="6" t="e">
        <f>#REF!</f>
        <v>#REF!</v>
      </c>
      <c r="BJ15" s="6" t="e">
        <f>#REF!</f>
        <v>#REF!</v>
      </c>
      <c r="BK15" s="6" t="e">
        <f>#REF!</f>
        <v>#REF!</v>
      </c>
      <c r="BL15" s="6" t="e">
        <f>#REF!</f>
        <v>#REF!</v>
      </c>
      <c r="BM15" s="6" t="e">
        <f>#REF!</f>
        <v>#REF!</v>
      </c>
    </row>
    <row r="16" spans="1:65">
      <c r="A16" s="6" t="e">
        <f>#REF!</f>
        <v>#REF!</v>
      </c>
      <c r="B16" s="6" t="e">
        <f>#REF!</f>
        <v>#REF!</v>
      </c>
      <c r="C16" s="6" t="e">
        <f>#REF!</f>
        <v>#REF!</v>
      </c>
      <c r="D16" s="6" t="e">
        <f>#REF!</f>
        <v>#REF!</v>
      </c>
      <c r="E16" s="6" t="e">
        <f>#REF!</f>
        <v>#REF!</v>
      </c>
      <c r="F16" s="6" t="e">
        <f>#REF!</f>
        <v>#REF!</v>
      </c>
      <c r="G16" s="6" t="e">
        <f>#REF!</f>
        <v>#REF!</v>
      </c>
      <c r="H16" s="6" t="e">
        <f>#REF!</f>
        <v>#REF!</v>
      </c>
      <c r="I16" s="6" t="e">
        <f>#REF!</f>
        <v>#REF!</v>
      </c>
      <c r="J16" s="6" t="e">
        <f>#REF!</f>
        <v>#REF!</v>
      </c>
      <c r="K16" s="6" t="e">
        <f>#REF!</f>
        <v>#REF!</v>
      </c>
      <c r="L16" s="6" t="e">
        <f>#REF!</f>
        <v>#REF!</v>
      </c>
      <c r="M16" s="6" t="e">
        <f>#REF!</f>
        <v>#REF!</v>
      </c>
      <c r="N16" s="6" t="e">
        <f>#REF!</f>
        <v>#REF!</v>
      </c>
      <c r="O16" s="6" t="e">
        <f>#REF!</f>
        <v>#REF!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  <c r="V16" s="6" t="e">
        <f>#REF!</f>
        <v>#REF!</v>
      </c>
      <c r="W16" s="6" t="e">
        <f>#REF!</f>
        <v>#REF!</v>
      </c>
      <c r="X16" s="6" t="e">
        <f>#REF!</f>
        <v>#REF!</v>
      </c>
      <c r="Y16" s="6" t="e">
        <f>#REF!</f>
        <v>#REF!</v>
      </c>
      <c r="Z16" s="6" t="e">
        <f>#REF!</f>
        <v>#REF!</v>
      </c>
      <c r="AA16" s="6" t="e">
        <f>#REF!</f>
        <v>#REF!</v>
      </c>
      <c r="AB16" s="6" t="e">
        <f>#REF!</f>
        <v>#REF!</v>
      </c>
      <c r="AC16" s="6" t="e">
        <f>#REF!</f>
        <v>#REF!</v>
      </c>
      <c r="AD16" s="6" t="e">
        <f>#REF!</f>
        <v>#REF!</v>
      </c>
      <c r="AE16" s="6" t="e">
        <f>#REF!</f>
        <v>#REF!</v>
      </c>
      <c r="AF16" s="6" t="e">
        <f>#REF!</f>
        <v>#REF!</v>
      </c>
      <c r="AG16" s="6" t="e">
        <f>#REF!</f>
        <v>#REF!</v>
      </c>
      <c r="AH16" s="6" t="e">
        <f>#REF!</f>
        <v>#REF!</v>
      </c>
      <c r="AI16" s="6" t="e">
        <f>#REF!</f>
        <v>#REF!</v>
      </c>
      <c r="AJ16" s="6" t="e">
        <f>#REF!</f>
        <v>#REF!</v>
      </c>
      <c r="AK16" s="6" t="e">
        <f>#REF!</f>
        <v>#REF!</v>
      </c>
      <c r="AL16" s="6" t="e">
        <f>#REF!</f>
        <v>#REF!</v>
      </c>
      <c r="AM16" s="6" t="e">
        <f>#REF!</f>
        <v>#REF!</v>
      </c>
      <c r="AN16" s="6" t="e">
        <f>#REF!</f>
        <v>#REF!</v>
      </c>
      <c r="AO16" s="6" t="e">
        <f>#REF!</f>
        <v>#REF!</v>
      </c>
      <c r="AP16" s="6" t="e">
        <f>#REF!</f>
        <v>#REF!</v>
      </c>
      <c r="AQ16" s="6" t="e">
        <f>#REF!</f>
        <v>#REF!</v>
      </c>
      <c r="AR16" s="6" t="e">
        <f>#REF!</f>
        <v>#REF!</v>
      </c>
      <c r="AS16" s="6" t="e">
        <f>#REF!</f>
        <v>#REF!</v>
      </c>
      <c r="AT16" s="6" t="e">
        <f>#REF!</f>
        <v>#REF!</v>
      </c>
      <c r="AU16" s="6" t="e">
        <f>#REF!</f>
        <v>#REF!</v>
      </c>
      <c r="AV16" s="6" t="e">
        <f>#REF!</f>
        <v>#REF!</v>
      </c>
      <c r="AW16" s="6" t="e">
        <f>#REF!</f>
        <v>#REF!</v>
      </c>
      <c r="AX16" s="6" t="e">
        <f>#REF!</f>
        <v>#REF!</v>
      </c>
      <c r="AY16" s="6" t="e">
        <f>#REF!</f>
        <v>#REF!</v>
      </c>
      <c r="AZ16" s="6" t="e">
        <f>#REF!</f>
        <v>#REF!</v>
      </c>
      <c r="BA16" s="6" t="e">
        <f>#REF!</f>
        <v>#REF!</v>
      </c>
      <c r="BB16" s="6" t="e">
        <f>#REF!</f>
        <v>#REF!</v>
      </c>
      <c r="BC16" s="6" t="e">
        <f>#REF!</f>
        <v>#REF!</v>
      </c>
      <c r="BD16" s="6" t="e">
        <f>#REF!</f>
        <v>#REF!</v>
      </c>
      <c r="BE16" s="6" t="e">
        <f>#REF!</f>
        <v>#REF!</v>
      </c>
      <c r="BF16" s="6" t="e">
        <f>#REF!</f>
        <v>#REF!</v>
      </c>
      <c r="BG16" s="6" t="e">
        <f>#REF!</f>
        <v>#REF!</v>
      </c>
      <c r="BH16" s="6" t="e">
        <f>#REF!</f>
        <v>#REF!</v>
      </c>
      <c r="BI16" s="6" t="e">
        <f>#REF!</f>
        <v>#REF!</v>
      </c>
      <c r="BJ16" s="6" t="e">
        <f>#REF!</f>
        <v>#REF!</v>
      </c>
      <c r="BK16" s="6" t="e">
        <f>#REF!</f>
        <v>#REF!</v>
      </c>
      <c r="BL16" s="6" t="e">
        <f>#REF!</f>
        <v>#REF!</v>
      </c>
      <c r="BM16" s="6" t="e">
        <f>#REF!</f>
        <v>#REF!</v>
      </c>
    </row>
    <row r="17" spans="1:65">
      <c r="A17" s="6" t="e">
        <f>#REF!</f>
        <v>#REF!</v>
      </c>
      <c r="B17" s="6" t="e">
        <f>#REF!</f>
        <v>#REF!</v>
      </c>
      <c r="C17" s="6" t="e">
        <f>#REF!</f>
        <v>#REF!</v>
      </c>
      <c r="D17" s="6" t="e">
        <f>#REF!</f>
        <v>#REF!</v>
      </c>
      <c r="E17" s="6" t="e">
        <f>#REF!</f>
        <v>#REF!</v>
      </c>
      <c r="F17" s="6" t="e">
        <f>#REF!</f>
        <v>#REF!</v>
      </c>
      <c r="G17" s="6" t="e">
        <f>#REF!</f>
        <v>#REF!</v>
      </c>
      <c r="H17" s="6" t="e">
        <f>#REF!</f>
        <v>#REF!</v>
      </c>
      <c r="I17" s="6" t="e">
        <f>#REF!</f>
        <v>#REF!</v>
      </c>
      <c r="J17" s="6" t="e">
        <f>#REF!</f>
        <v>#REF!</v>
      </c>
      <c r="K17" s="6" t="e">
        <f>#REF!</f>
        <v>#REF!</v>
      </c>
      <c r="L17" s="6" t="e">
        <f>#REF!</f>
        <v>#REF!</v>
      </c>
      <c r="M17" s="6" t="e">
        <f>#REF!</f>
        <v>#REF!</v>
      </c>
      <c r="N17" s="6" t="e">
        <f>#REF!</f>
        <v>#REF!</v>
      </c>
      <c r="O17" s="6" t="e">
        <f>#REF!</f>
        <v>#REF!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  <c r="V17" s="6" t="e">
        <f>#REF!</f>
        <v>#REF!</v>
      </c>
      <c r="W17" s="6" t="e">
        <f>#REF!</f>
        <v>#REF!</v>
      </c>
      <c r="X17" s="6" t="e">
        <f>#REF!</f>
        <v>#REF!</v>
      </c>
      <c r="Y17" s="6" t="e">
        <f>#REF!</f>
        <v>#REF!</v>
      </c>
      <c r="Z17" s="6" t="e">
        <f>#REF!</f>
        <v>#REF!</v>
      </c>
      <c r="AA17" s="6" t="e">
        <f>#REF!</f>
        <v>#REF!</v>
      </c>
      <c r="AB17" s="6" t="e">
        <f>#REF!</f>
        <v>#REF!</v>
      </c>
      <c r="AC17" s="6" t="e">
        <f>#REF!</f>
        <v>#REF!</v>
      </c>
      <c r="AD17" s="6" t="e">
        <f>#REF!</f>
        <v>#REF!</v>
      </c>
      <c r="AE17" s="6" t="e">
        <f>#REF!</f>
        <v>#REF!</v>
      </c>
      <c r="AF17" s="6" t="e">
        <f>#REF!</f>
        <v>#REF!</v>
      </c>
      <c r="AG17" s="6" t="e">
        <f>#REF!</f>
        <v>#REF!</v>
      </c>
      <c r="AH17" s="6" t="e">
        <f>#REF!</f>
        <v>#REF!</v>
      </c>
      <c r="AI17" s="6" t="e">
        <f>#REF!</f>
        <v>#REF!</v>
      </c>
      <c r="AJ17" s="6" t="e">
        <f>#REF!</f>
        <v>#REF!</v>
      </c>
      <c r="AK17" s="6" t="e">
        <f>#REF!</f>
        <v>#REF!</v>
      </c>
      <c r="AL17" s="6" t="e">
        <f>#REF!</f>
        <v>#REF!</v>
      </c>
      <c r="AM17" s="6" t="e">
        <f>#REF!</f>
        <v>#REF!</v>
      </c>
      <c r="AN17" s="6" t="e">
        <f>#REF!</f>
        <v>#REF!</v>
      </c>
      <c r="AO17" s="6" t="e">
        <f>#REF!</f>
        <v>#REF!</v>
      </c>
      <c r="AP17" s="6" t="e">
        <f>#REF!</f>
        <v>#REF!</v>
      </c>
      <c r="AQ17" s="6" t="e">
        <f>#REF!</f>
        <v>#REF!</v>
      </c>
      <c r="AR17" s="6" t="e">
        <f>#REF!</f>
        <v>#REF!</v>
      </c>
      <c r="AS17" s="6" t="e">
        <f>#REF!</f>
        <v>#REF!</v>
      </c>
      <c r="AT17" s="6" t="e">
        <f>#REF!</f>
        <v>#REF!</v>
      </c>
      <c r="AU17" s="6" t="e">
        <f>#REF!</f>
        <v>#REF!</v>
      </c>
      <c r="AV17" s="6" t="e">
        <f>#REF!</f>
        <v>#REF!</v>
      </c>
      <c r="AW17" s="6" t="e">
        <f>#REF!</f>
        <v>#REF!</v>
      </c>
      <c r="AX17" s="6" t="e">
        <f>#REF!</f>
        <v>#REF!</v>
      </c>
      <c r="AY17" s="6" t="e">
        <f>#REF!</f>
        <v>#REF!</v>
      </c>
      <c r="AZ17" s="6" t="e">
        <f>#REF!</f>
        <v>#REF!</v>
      </c>
      <c r="BA17" s="6" t="e">
        <f>#REF!</f>
        <v>#REF!</v>
      </c>
      <c r="BB17" s="6" t="e">
        <f>#REF!</f>
        <v>#REF!</v>
      </c>
      <c r="BC17" s="6" t="e">
        <f>#REF!</f>
        <v>#REF!</v>
      </c>
      <c r="BD17" s="6" t="e">
        <f>#REF!</f>
        <v>#REF!</v>
      </c>
      <c r="BE17" s="6" t="e">
        <f>#REF!</f>
        <v>#REF!</v>
      </c>
      <c r="BF17" s="6" t="e">
        <f>#REF!</f>
        <v>#REF!</v>
      </c>
      <c r="BG17" s="6" t="e">
        <f>#REF!</f>
        <v>#REF!</v>
      </c>
      <c r="BH17" s="6" t="e">
        <f>#REF!</f>
        <v>#REF!</v>
      </c>
      <c r="BI17" s="6" t="e">
        <f>#REF!</f>
        <v>#REF!</v>
      </c>
      <c r="BJ17" s="6" t="e">
        <f>#REF!</f>
        <v>#REF!</v>
      </c>
      <c r="BK17" s="6" t="e">
        <f>#REF!</f>
        <v>#REF!</v>
      </c>
      <c r="BL17" s="6" t="e">
        <f>#REF!</f>
        <v>#REF!</v>
      </c>
      <c r="BM17" s="6" t="e">
        <f>#REF!</f>
        <v>#REF!</v>
      </c>
    </row>
    <row r="18" spans="1:65">
      <c r="A18" s="6" t="e">
        <f>#REF!</f>
        <v>#REF!</v>
      </c>
      <c r="B18" s="6" t="e">
        <f>#REF!</f>
        <v>#REF!</v>
      </c>
      <c r="C18" s="6" t="e">
        <f>#REF!</f>
        <v>#REF!</v>
      </c>
      <c r="D18" s="6" t="e">
        <f>#REF!</f>
        <v>#REF!</v>
      </c>
      <c r="E18" s="6" t="e">
        <f>#REF!</f>
        <v>#REF!</v>
      </c>
      <c r="F18" s="6" t="e">
        <f>#REF!</f>
        <v>#REF!</v>
      </c>
      <c r="G18" s="6" t="e">
        <f>#REF!</f>
        <v>#REF!</v>
      </c>
      <c r="H18" s="6" t="e">
        <f>#REF!</f>
        <v>#REF!</v>
      </c>
      <c r="I18" s="6" t="e">
        <f>#REF!</f>
        <v>#REF!</v>
      </c>
      <c r="J18" s="6" t="e">
        <f>#REF!</f>
        <v>#REF!</v>
      </c>
      <c r="K18" s="6" t="e">
        <f>#REF!</f>
        <v>#REF!</v>
      </c>
      <c r="L18" s="6" t="e">
        <f>#REF!</f>
        <v>#REF!</v>
      </c>
      <c r="M18" s="6" t="e">
        <f>#REF!</f>
        <v>#REF!</v>
      </c>
      <c r="N18" s="6" t="e">
        <f>#REF!</f>
        <v>#REF!</v>
      </c>
      <c r="O18" s="6" t="e">
        <f>#REF!</f>
        <v>#REF!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  <c r="V18" s="6" t="e">
        <f>#REF!</f>
        <v>#REF!</v>
      </c>
      <c r="W18" s="6" t="e">
        <f>#REF!</f>
        <v>#REF!</v>
      </c>
      <c r="X18" s="6" t="e">
        <f>#REF!</f>
        <v>#REF!</v>
      </c>
      <c r="Y18" s="6" t="e">
        <f>#REF!</f>
        <v>#REF!</v>
      </c>
      <c r="Z18" s="6" t="e">
        <f>#REF!</f>
        <v>#REF!</v>
      </c>
      <c r="AA18" s="6" t="e">
        <f>#REF!</f>
        <v>#REF!</v>
      </c>
      <c r="AB18" s="6" t="e">
        <f>#REF!</f>
        <v>#REF!</v>
      </c>
      <c r="AC18" s="6" t="e">
        <f>#REF!</f>
        <v>#REF!</v>
      </c>
      <c r="AD18" s="6" t="e">
        <f>#REF!</f>
        <v>#REF!</v>
      </c>
      <c r="AE18" s="6" t="e">
        <f>#REF!</f>
        <v>#REF!</v>
      </c>
      <c r="AF18" s="6" t="e">
        <f>#REF!</f>
        <v>#REF!</v>
      </c>
      <c r="AG18" s="6" t="e">
        <f>#REF!</f>
        <v>#REF!</v>
      </c>
      <c r="AH18" s="6" t="e">
        <f>#REF!</f>
        <v>#REF!</v>
      </c>
      <c r="AI18" s="6" t="e">
        <f>#REF!</f>
        <v>#REF!</v>
      </c>
      <c r="AJ18" s="6" t="e">
        <f>#REF!</f>
        <v>#REF!</v>
      </c>
      <c r="AK18" s="6" t="e">
        <f>#REF!</f>
        <v>#REF!</v>
      </c>
      <c r="AL18" s="6" t="e">
        <f>#REF!</f>
        <v>#REF!</v>
      </c>
      <c r="AM18" s="6" t="e">
        <f>#REF!</f>
        <v>#REF!</v>
      </c>
      <c r="AN18" s="6" t="e">
        <f>#REF!</f>
        <v>#REF!</v>
      </c>
      <c r="AO18" s="6" t="e">
        <f>#REF!</f>
        <v>#REF!</v>
      </c>
      <c r="AP18" s="6" t="e">
        <f>#REF!</f>
        <v>#REF!</v>
      </c>
      <c r="AQ18" s="6" t="e">
        <f>#REF!</f>
        <v>#REF!</v>
      </c>
      <c r="AR18" s="6" t="e">
        <f>#REF!</f>
        <v>#REF!</v>
      </c>
      <c r="AS18" s="6" t="e">
        <f>#REF!</f>
        <v>#REF!</v>
      </c>
      <c r="AT18" s="6" t="e">
        <f>#REF!</f>
        <v>#REF!</v>
      </c>
      <c r="AU18" s="6" t="e">
        <f>#REF!</f>
        <v>#REF!</v>
      </c>
      <c r="AV18" s="6" t="e">
        <f>#REF!</f>
        <v>#REF!</v>
      </c>
      <c r="AW18" s="6" t="e">
        <f>#REF!</f>
        <v>#REF!</v>
      </c>
      <c r="AX18" s="6" t="e">
        <f>#REF!</f>
        <v>#REF!</v>
      </c>
      <c r="AY18" s="6" t="e">
        <f>#REF!</f>
        <v>#REF!</v>
      </c>
      <c r="AZ18" s="6" t="e">
        <f>#REF!</f>
        <v>#REF!</v>
      </c>
      <c r="BA18" s="6" t="e">
        <f>#REF!</f>
        <v>#REF!</v>
      </c>
      <c r="BB18" s="6" t="e">
        <f>#REF!</f>
        <v>#REF!</v>
      </c>
      <c r="BC18" s="6" t="e">
        <f>#REF!</f>
        <v>#REF!</v>
      </c>
      <c r="BD18" s="6" t="e">
        <f>#REF!</f>
        <v>#REF!</v>
      </c>
      <c r="BE18" s="6" t="e">
        <f>#REF!</f>
        <v>#REF!</v>
      </c>
      <c r="BF18" s="6" t="e">
        <f>#REF!</f>
        <v>#REF!</v>
      </c>
      <c r="BG18" s="6" t="e">
        <f>#REF!</f>
        <v>#REF!</v>
      </c>
      <c r="BH18" s="6" t="e">
        <f>#REF!</f>
        <v>#REF!</v>
      </c>
      <c r="BI18" s="6" t="e">
        <f>#REF!</f>
        <v>#REF!</v>
      </c>
      <c r="BJ18" s="6" t="e">
        <f>#REF!</f>
        <v>#REF!</v>
      </c>
      <c r="BK18" s="6" t="e">
        <f>#REF!</f>
        <v>#REF!</v>
      </c>
      <c r="BL18" s="6" t="e">
        <f>#REF!</f>
        <v>#REF!</v>
      </c>
      <c r="BM18" s="6" t="e">
        <f>#REF!</f>
        <v>#REF!</v>
      </c>
    </row>
    <row r="19" spans="1:65">
      <c r="A19" s="6" t="e">
        <f>#REF!</f>
        <v>#REF!</v>
      </c>
      <c r="B19" s="6" t="e">
        <f>#REF!</f>
        <v>#REF!</v>
      </c>
      <c r="C19" s="6" t="e">
        <f>#REF!</f>
        <v>#REF!</v>
      </c>
      <c r="D19" s="6" t="e">
        <f>#REF!</f>
        <v>#REF!</v>
      </c>
      <c r="E19" s="6" t="e">
        <f>#REF!</f>
        <v>#REF!</v>
      </c>
      <c r="F19" s="6" t="e">
        <f>#REF!</f>
        <v>#REF!</v>
      </c>
      <c r="G19" s="6" t="e">
        <f>#REF!</f>
        <v>#REF!</v>
      </c>
      <c r="H19" s="6" t="e">
        <f>#REF!</f>
        <v>#REF!</v>
      </c>
      <c r="I19" s="6" t="e">
        <f>#REF!</f>
        <v>#REF!</v>
      </c>
      <c r="J19" s="6" t="e">
        <f>#REF!</f>
        <v>#REF!</v>
      </c>
      <c r="K19" s="6" t="e">
        <f>#REF!</f>
        <v>#REF!</v>
      </c>
      <c r="L19" s="6" t="e">
        <f>#REF!</f>
        <v>#REF!</v>
      </c>
      <c r="M19" s="6" t="e">
        <f>#REF!</f>
        <v>#REF!</v>
      </c>
      <c r="N19" s="6" t="e">
        <f>#REF!</f>
        <v>#REF!</v>
      </c>
      <c r="O19" s="6" t="e">
        <f>#REF!</f>
        <v>#REF!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  <c r="V19" s="6" t="e">
        <f>#REF!</f>
        <v>#REF!</v>
      </c>
      <c r="W19" s="6" t="e">
        <f>#REF!</f>
        <v>#REF!</v>
      </c>
      <c r="X19" s="6" t="e">
        <f>#REF!</f>
        <v>#REF!</v>
      </c>
      <c r="Y19" s="6" t="e">
        <f>#REF!</f>
        <v>#REF!</v>
      </c>
      <c r="Z19" s="6" t="e">
        <f>#REF!</f>
        <v>#REF!</v>
      </c>
      <c r="AA19" s="6" t="e">
        <f>#REF!</f>
        <v>#REF!</v>
      </c>
      <c r="AB19" s="6" t="e">
        <f>#REF!</f>
        <v>#REF!</v>
      </c>
      <c r="AC19" s="6" t="e">
        <f>#REF!</f>
        <v>#REF!</v>
      </c>
      <c r="AD19" s="6" t="e">
        <f>#REF!</f>
        <v>#REF!</v>
      </c>
      <c r="AE19" s="6" t="e">
        <f>#REF!</f>
        <v>#REF!</v>
      </c>
      <c r="AF19" s="6" t="e">
        <f>#REF!</f>
        <v>#REF!</v>
      </c>
      <c r="AG19" s="6" t="e">
        <f>#REF!</f>
        <v>#REF!</v>
      </c>
      <c r="AH19" s="6" t="e">
        <f>#REF!</f>
        <v>#REF!</v>
      </c>
      <c r="AI19" s="6" t="e">
        <f>#REF!</f>
        <v>#REF!</v>
      </c>
      <c r="AJ19" s="6" t="e">
        <f>#REF!</f>
        <v>#REF!</v>
      </c>
      <c r="AK19" s="6" t="e">
        <f>#REF!</f>
        <v>#REF!</v>
      </c>
      <c r="AL19" s="6" t="e">
        <f>#REF!</f>
        <v>#REF!</v>
      </c>
      <c r="AM19" s="6" t="e">
        <f>#REF!</f>
        <v>#REF!</v>
      </c>
      <c r="AN19" s="6" t="e">
        <f>#REF!</f>
        <v>#REF!</v>
      </c>
      <c r="AO19" s="6" t="e">
        <f>#REF!</f>
        <v>#REF!</v>
      </c>
      <c r="AP19" s="6" t="e">
        <f>#REF!</f>
        <v>#REF!</v>
      </c>
      <c r="AQ19" s="6" t="e">
        <f>#REF!</f>
        <v>#REF!</v>
      </c>
      <c r="AR19" s="6" t="e">
        <f>#REF!</f>
        <v>#REF!</v>
      </c>
      <c r="AS19" s="6" t="e">
        <f>#REF!</f>
        <v>#REF!</v>
      </c>
      <c r="AT19" s="6" t="e">
        <f>#REF!</f>
        <v>#REF!</v>
      </c>
      <c r="AU19" s="6" t="e">
        <f>#REF!</f>
        <v>#REF!</v>
      </c>
      <c r="AV19" s="6" t="e">
        <f>#REF!</f>
        <v>#REF!</v>
      </c>
      <c r="AW19" s="6" t="e">
        <f>#REF!</f>
        <v>#REF!</v>
      </c>
      <c r="AX19" s="6" t="e">
        <f>#REF!</f>
        <v>#REF!</v>
      </c>
      <c r="AY19" s="6" t="e">
        <f>#REF!</f>
        <v>#REF!</v>
      </c>
      <c r="AZ19" s="6" t="e">
        <f>#REF!</f>
        <v>#REF!</v>
      </c>
      <c r="BA19" s="6" t="e">
        <f>#REF!</f>
        <v>#REF!</v>
      </c>
      <c r="BB19" s="6" t="e">
        <f>#REF!</f>
        <v>#REF!</v>
      </c>
      <c r="BC19" s="6" t="e">
        <f>#REF!</f>
        <v>#REF!</v>
      </c>
      <c r="BD19" s="6" t="e">
        <f>#REF!</f>
        <v>#REF!</v>
      </c>
      <c r="BE19" s="6" t="e">
        <f>#REF!</f>
        <v>#REF!</v>
      </c>
      <c r="BF19" s="6" t="e">
        <f>#REF!</f>
        <v>#REF!</v>
      </c>
      <c r="BG19" s="6" t="e">
        <f>#REF!</f>
        <v>#REF!</v>
      </c>
      <c r="BH19" s="6" t="e">
        <f>#REF!</f>
        <v>#REF!</v>
      </c>
      <c r="BI19" s="6" t="e">
        <f>#REF!</f>
        <v>#REF!</v>
      </c>
      <c r="BJ19" s="6" t="e">
        <f>#REF!</f>
        <v>#REF!</v>
      </c>
      <c r="BK19" s="6" t="e">
        <f>#REF!</f>
        <v>#REF!</v>
      </c>
      <c r="BL19" s="6" t="e">
        <f>#REF!</f>
        <v>#REF!</v>
      </c>
      <c r="BM19" s="6" t="e">
        <f>#REF!</f>
        <v>#REF!</v>
      </c>
    </row>
    <row r="20" spans="1:65">
      <c r="A20" s="6" t="e">
        <f>#REF!</f>
        <v>#REF!</v>
      </c>
      <c r="B20" s="6" t="e">
        <f>#REF!</f>
        <v>#REF!</v>
      </c>
      <c r="C20" s="6" t="e">
        <f>#REF!</f>
        <v>#REF!</v>
      </c>
      <c r="D20" s="6" t="e">
        <f>#REF!</f>
        <v>#REF!</v>
      </c>
      <c r="E20" s="6" t="e">
        <f>#REF!</f>
        <v>#REF!</v>
      </c>
      <c r="F20" s="6" t="e">
        <f>#REF!</f>
        <v>#REF!</v>
      </c>
      <c r="G20" s="6" t="e">
        <f>#REF!</f>
        <v>#REF!</v>
      </c>
      <c r="H20" s="6" t="e">
        <f>#REF!</f>
        <v>#REF!</v>
      </c>
      <c r="I20" s="6" t="e">
        <f>#REF!</f>
        <v>#REF!</v>
      </c>
      <c r="J20" s="6" t="e">
        <f>#REF!</f>
        <v>#REF!</v>
      </c>
      <c r="K20" s="6" t="e">
        <f>#REF!</f>
        <v>#REF!</v>
      </c>
      <c r="L20" s="6" t="e">
        <f>#REF!</f>
        <v>#REF!</v>
      </c>
      <c r="M20" s="6" t="e">
        <f>#REF!</f>
        <v>#REF!</v>
      </c>
      <c r="N20" s="6" t="e">
        <f>#REF!</f>
        <v>#REF!</v>
      </c>
      <c r="O20" s="6" t="e">
        <f>#REF!</f>
        <v>#REF!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  <c r="V20" s="6" t="e">
        <f>#REF!</f>
        <v>#REF!</v>
      </c>
      <c r="W20" s="6" t="e">
        <f>#REF!</f>
        <v>#REF!</v>
      </c>
      <c r="X20" s="6" t="e">
        <f>#REF!</f>
        <v>#REF!</v>
      </c>
      <c r="Y20" s="6" t="e">
        <f>#REF!</f>
        <v>#REF!</v>
      </c>
      <c r="Z20" s="6" t="e">
        <f>#REF!</f>
        <v>#REF!</v>
      </c>
      <c r="AA20" s="6" t="e">
        <f>#REF!</f>
        <v>#REF!</v>
      </c>
      <c r="AB20" s="6" t="e">
        <f>#REF!</f>
        <v>#REF!</v>
      </c>
      <c r="AC20" s="6" t="e">
        <f>#REF!</f>
        <v>#REF!</v>
      </c>
      <c r="AD20" s="6" t="e">
        <f>#REF!</f>
        <v>#REF!</v>
      </c>
      <c r="AE20" s="6" t="e">
        <f>#REF!</f>
        <v>#REF!</v>
      </c>
      <c r="AF20" s="6" t="e">
        <f>#REF!</f>
        <v>#REF!</v>
      </c>
      <c r="AG20" s="6" t="e">
        <f>#REF!</f>
        <v>#REF!</v>
      </c>
      <c r="AH20" s="6" t="e">
        <f>#REF!</f>
        <v>#REF!</v>
      </c>
      <c r="AI20" s="6" t="e">
        <f>#REF!</f>
        <v>#REF!</v>
      </c>
      <c r="AJ20" s="6" t="e">
        <f>#REF!</f>
        <v>#REF!</v>
      </c>
      <c r="AK20" s="6" t="e">
        <f>#REF!</f>
        <v>#REF!</v>
      </c>
      <c r="AL20" s="6" t="e">
        <f>#REF!</f>
        <v>#REF!</v>
      </c>
      <c r="AM20" s="6" t="e">
        <f>#REF!</f>
        <v>#REF!</v>
      </c>
      <c r="AN20" s="6" t="e">
        <f>#REF!</f>
        <v>#REF!</v>
      </c>
      <c r="AO20" s="6" t="e">
        <f>#REF!</f>
        <v>#REF!</v>
      </c>
      <c r="AP20" s="6" t="e">
        <f>#REF!</f>
        <v>#REF!</v>
      </c>
      <c r="AQ20" s="6" t="e">
        <f>#REF!</f>
        <v>#REF!</v>
      </c>
      <c r="AR20" s="6" t="e">
        <f>#REF!</f>
        <v>#REF!</v>
      </c>
      <c r="AS20" s="6" t="e">
        <f>#REF!</f>
        <v>#REF!</v>
      </c>
      <c r="AT20" s="6" t="e">
        <f>#REF!</f>
        <v>#REF!</v>
      </c>
      <c r="AU20" s="6" t="e">
        <f>#REF!</f>
        <v>#REF!</v>
      </c>
      <c r="AV20" s="6" t="e">
        <f>#REF!</f>
        <v>#REF!</v>
      </c>
      <c r="AW20" s="6" t="e">
        <f>#REF!</f>
        <v>#REF!</v>
      </c>
      <c r="AX20" s="6" t="e">
        <f>#REF!</f>
        <v>#REF!</v>
      </c>
      <c r="AY20" s="6" t="e">
        <f>#REF!</f>
        <v>#REF!</v>
      </c>
      <c r="AZ20" s="6" t="e">
        <f>#REF!</f>
        <v>#REF!</v>
      </c>
      <c r="BA20" s="6" t="e">
        <f>#REF!</f>
        <v>#REF!</v>
      </c>
      <c r="BB20" s="6" t="e">
        <f>#REF!</f>
        <v>#REF!</v>
      </c>
      <c r="BC20" s="6" t="e">
        <f>#REF!</f>
        <v>#REF!</v>
      </c>
      <c r="BD20" s="6" t="e">
        <f>#REF!</f>
        <v>#REF!</v>
      </c>
      <c r="BE20" s="6" t="e">
        <f>#REF!</f>
        <v>#REF!</v>
      </c>
      <c r="BF20" s="6" t="e">
        <f>#REF!</f>
        <v>#REF!</v>
      </c>
      <c r="BG20" s="6" t="e">
        <f>#REF!</f>
        <v>#REF!</v>
      </c>
      <c r="BH20" s="6" t="e">
        <f>#REF!</f>
        <v>#REF!</v>
      </c>
      <c r="BI20" s="6" t="e">
        <f>#REF!</f>
        <v>#REF!</v>
      </c>
      <c r="BJ20" s="6" t="e">
        <f>#REF!</f>
        <v>#REF!</v>
      </c>
      <c r="BK20" s="6" t="e">
        <f>#REF!</f>
        <v>#REF!</v>
      </c>
      <c r="BL20" s="6" t="e">
        <f>#REF!</f>
        <v>#REF!</v>
      </c>
      <c r="BM20" s="6" t="e">
        <f>#REF!</f>
        <v>#REF!</v>
      </c>
    </row>
    <row r="21" spans="1:65">
      <c r="A21" s="6" t="e">
        <f>#REF!</f>
        <v>#REF!</v>
      </c>
      <c r="B21" s="6" t="e">
        <f>#REF!</f>
        <v>#REF!</v>
      </c>
      <c r="C21" s="6" t="e">
        <f>#REF!</f>
        <v>#REF!</v>
      </c>
      <c r="D21" s="6" t="e">
        <f>#REF!</f>
        <v>#REF!</v>
      </c>
      <c r="E21" s="6" t="e">
        <f>#REF!</f>
        <v>#REF!</v>
      </c>
      <c r="F21" s="6" t="e">
        <f>#REF!</f>
        <v>#REF!</v>
      </c>
      <c r="G21" s="6" t="e">
        <f>#REF!</f>
        <v>#REF!</v>
      </c>
      <c r="H21" s="6" t="e">
        <f>#REF!</f>
        <v>#REF!</v>
      </c>
      <c r="I21" s="6" t="e">
        <f>#REF!</f>
        <v>#REF!</v>
      </c>
      <c r="J21" s="6" t="e">
        <f>#REF!</f>
        <v>#REF!</v>
      </c>
      <c r="K21" s="6" t="e">
        <f>#REF!</f>
        <v>#REF!</v>
      </c>
      <c r="L21" s="6" t="e">
        <f>#REF!</f>
        <v>#REF!</v>
      </c>
      <c r="M21" s="6" t="e">
        <f>#REF!</f>
        <v>#REF!</v>
      </c>
      <c r="N21" s="6" t="e">
        <f>#REF!</f>
        <v>#REF!</v>
      </c>
      <c r="O21" s="6" t="e">
        <f>#REF!</f>
        <v>#REF!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  <c r="V21" s="6" t="e">
        <f>#REF!</f>
        <v>#REF!</v>
      </c>
      <c r="W21" s="6" t="e">
        <f>#REF!</f>
        <v>#REF!</v>
      </c>
      <c r="X21" s="6" t="e">
        <f>#REF!</f>
        <v>#REF!</v>
      </c>
      <c r="Y21" s="6" t="e">
        <f>#REF!</f>
        <v>#REF!</v>
      </c>
      <c r="Z21" s="6" t="e">
        <f>#REF!</f>
        <v>#REF!</v>
      </c>
      <c r="AA21" s="6" t="e">
        <f>#REF!</f>
        <v>#REF!</v>
      </c>
      <c r="AB21" s="6" t="e">
        <f>#REF!</f>
        <v>#REF!</v>
      </c>
      <c r="AC21" s="6" t="e">
        <f>#REF!</f>
        <v>#REF!</v>
      </c>
      <c r="AD21" s="6" t="e">
        <f>#REF!</f>
        <v>#REF!</v>
      </c>
      <c r="AE21" s="6" t="e">
        <f>#REF!</f>
        <v>#REF!</v>
      </c>
      <c r="AF21" s="6" t="e">
        <f>#REF!</f>
        <v>#REF!</v>
      </c>
      <c r="AG21" s="6" t="e">
        <f>#REF!</f>
        <v>#REF!</v>
      </c>
      <c r="AH21" s="6" t="e">
        <f>#REF!</f>
        <v>#REF!</v>
      </c>
      <c r="AI21" s="6" t="e">
        <f>#REF!</f>
        <v>#REF!</v>
      </c>
      <c r="AJ21" s="6" t="e">
        <f>#REF!</f>
        <v>#REF!</v>
      </c>
      <c r="AK21" s="6" t="e">
        <f>#REF!</f>
        <v>#REF!</v>
      </c>
      <c r="AL21" s="6" t="e">
        <f>#REF!</f>
        <v>#REF!</v>
      </c>
      <c r="AM21" s="6" t="e">
        <f>#REF!</f>
        <v>#REF!</v>
      </c>
      <c r="AN21" s="6" t="e">
        <f>#REF!</f>
        <v>#REF!</v>
      </c>
      <c r="AO21" s="6" t="e">
        <f>#REF!</f>
        <v>#REF!</v>
      </c>
      <c r="AP21" s="6" t="e">
        <f>#REF!</f>
        <v>#REF!</v>
      </c>
      <c r="AQ21" s="6" t="e">
        <f>#REF!</f>
        <v>#REF!</v>
      </c>
      <c r="AR21" s="6" t="e">
        <f>#REF!</f>
        <v>#REF!</v>
      </c>
      <c r="AS21" s="6" t="e">
        <f>#REF!</f>
        <v>#REF!</v>
      </c>
      <c r="AT21" s="6" t="e">
        <f>#REF!</f>
        <v>#REF!</v>
      </c>
      <c r="AU21" s="6" t="e">
        <f>#REF!</f>
        <v>#REF!</v>
      </c>
      <c r="AV21" s="6" t="e">
        <f>#REF!</f>
        <v>#REF!</v>
      </c>
      <c r="AW21" s="6" t="e">
        <f>#REF!</f>
        <v>#REF!</v>
      </c>
      <c r="AX21" s="6" t="e">
        <f>#REF!</f>
        <v>#REF!</v>
      </c>
      <c r="AY21" s="6" t="e">
        <f>#REF!</f>
        <v>#REF!</v>
      </c>
      <c r="AZ21" s="6" t="e">
        <f>#REF!</f>
        <v>#REF!</v>
      </c>
      <c r="BA21" s="6" t="e">
        <f>#REF!</f>
        <v>#REF!</v>
      </c>
      <c r="BB21" s="6" t="e">
        <f>#REF!</f>
        <v>#REF!</v>
      </c>
      <c r="BC21" s="6" t="e">
        <f>#REF!</f>
        <v>#REF!</v>
      </c>
      <c r="BD21" s="6" t="e">
        <f>#REF!</f>
        <v>#REF!</v>
      </c>
      <c r="BE21" s="6" t="e">
        <f>#REF!</f>
        <v>#REF!</v>
      </c>
      <c r="BF21" s="6" t="e">
        <f>#REF!</f>
        <v>#REF!</v>
      </c>
      <c r="BG21" s="6" t="e">
        <f>#REF!</f>
        <v>#REF!</v>
      </c>
      <c r="BH21" s="6" t="e">
        <f>#REF!</f>
        <v>#REF!</v>
      </c>
      <c r="BI21" s="6" t="e">
        <f>#REF!</f>
        <v>#REF!</v>
      </c>
      <c r="BJ21" s="6" t="e">
        <f>#REF!</f>
        <v>#REF!</v>
      </c>
      <c r="BK21" s="6" t="e">
        <f>#REF!</f>
        <v>#REF!</v>
      </c>
      <c r="BL21" s="6" t="e">
        <f>#REF!</f>
        <v>#REF!</v>
      </c>
      <c r="BM21" s="6" t="e">
        <f>#REF!</f>
        <v>#REF!</v>
      </c>
    </row>
    <row r="22" spans="1:65">
      <c r="A22" s="6" t="e">
        <f>#REF!</f>
        <v>#REF!</v>
      </c>
      <c r="B22" s="6" t="e">
        <f>#REF!</f>
        <v>#REF!</v>
      </c>
      <c r="C22" s="6" t="e">
        <f>#REF!</f>
        <v>#REF!</v>
      </c>
      <c r="D22" s="6" t="e">
        <f>#REF!</f>
        <v>#REF!</v>
      </c>
      <c r="E22" s="6" t="e">
        <f>#REF!</f>
        <v>#REF!</v>
      </c>
      <c r="F22" s="6" t="e">
        <f>#REF!</f>
        <v>#REF!</v>
      </c>
      <c r="G22" s="6" t="e">
        <f>#REF!</f>
        <v>#REF!</v>
      </c>
      <c r="H22" s="6" t="e">
        <f>#REF!</f>
        <v>#REF!</v>
      </c>
      <c r="I22" s="6" t="e">
        <f>#REF!</f>
        <v>#REF!</v>
      </c>
      <c r="J22" s="6" t="e">
        <f>#REF!</f>
        <v>#REF!</v>
      </c>
      <c r="K22" s="6" t="e">
        <f>#REF!</f>
        <v>#REF!</v>
      </c>
      <c r="L22" s="6" t="e">
        <f>#REF!</f>
        <v>#REF!</v>
      </c>
      <c r="M22" s="6" t="e">
        <f>#REF!</f>
        <v>#REF!</v>
      </c>
      <c r="N22" s="6" t="e">
        <f>#REF!</f>
        <v>#REF!</v>
      </c>
      <c r="O22" s="6" t="e">
        <f>#REF!</f>
        <v>#REF!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  <c r="V22" s="6" t="e">
        <f>#REF!</f>
        <v>#REF!</v>
      </c>
      <c r="W22" s="6" t="e">
        <f>#REF!</f>
        <v>#REF!</v>
      </c>
      <c r="X22" s="6" t="e">
        <f>#REF!</f>
        <v>#REF!</v>
      </c>
      <c r="Y22" s="6" t="e">
        <f>#REF!</f>
        <v>#REF!</v>
      </c>
      <c r="Z22" s="6" t="e">
        <f>#REF!</f>
        <v>#REF!</v>
      </c>
      <c r="AA22" s="6" t="e">
        <f>#REF!</f>
        <v>#REF!</v>
      </c>
      <c r="AB22" s="6" t="e">
        <f>#REF!</f>
        <v>#REF!</v>
      </c>
      <c r="AC22" s="6" t="e">
        <f>#REF!</f>
        <v>#REF!</v>
      </c>
      <c r="AD22" s="6" t="e">
        <f>#REF!</f>
        <v>#REF!</v>
      </c>
      <c r="AE22" s="6" t="e">
        <f>#REF!</f>
        <v>#REF!</v>
      </c>
      <c r="AF22" s="6" t="e">
        <f>#REF!</f>
        <v>#REF!</v>
      </c>
      <c r="AG22" s="6" t="e">
        <f>#REF!</f>
        <v>#REF!</v>
      </c>
      <c r="AH22" s="6" t="e">
        <f>#REF!</f>
        <v>#REF!</v>
      </c>
      <c r="AI22" s="6" t="e">
        <f>#REF!</f>
        <v>#REF!</v>
      </c>
      <c r="AJ22" s="6" t="e">
        <f>#REF!</f>
        <v>#REF!</v>
      </c>
      <c r="AK22" s="6" t="e">
        <f>#REF!</f>
        <v>#REF!</v>
      </c>
      <c r="AL22" s="6" t="e">
        <f>#REF!</f>
        <v>#REF!</v>
      </c>
      <c r="AM22" s="6" t="e">
        <f>#REF!</f>
        <v>#REF!</v>
      </c>
      <c r="AN22" s="6" t="e">
        <f>#REF!</f>
        <v>#REF!</v>
      </c>
      <c r="AO22" s="6" t="e">
        <f>#REF!</f>
        <v>#REF!</v>
      </c>
      <c r="AP22" s="6" t="e">
        <f>#REF!</f>
        <v>#REF!</v>
      </c>
      <c r="AQ22" s="6" t="e">
        <f>#REF!</f>
        <v>#REF!</v>
      </c>
      <c r="AR22" s="6" t="e">
        <f>#REF!</f>
        <v>#REF!</v>
      </c>
      <c r="AS22" s="6" t="e">
        <f>#REF!</f>
        <v>#REF!</v>
      </c>
      <c r="AT22" s="6" t="e">
        <f>#REF!</f>
        <v>#REF!</v>
      </c>
      <c r="AU22" s="6" t="e">
        <f>#REF!</f>
        <v>#REF!</v>
      </c>
      <c r="AV22" s="6" t="e">
        <f>#REF!</f>
        <v>#REF!</v>
      </c>
      <c r="AW22" s="6" t="e">
        <f>#REF!</f>
        <v>#REF!</v>
      </c>
      <c r="AX22" s="6" t="e">
        <f>#REF!</f>
        <v>#REF!</v>
      </c>
      <c r="AY22" s="6" t="e">
        <f>#REF!</f>
        <v>#REF!</v>
      </c>
      <c r="AZ22" s="6" t="e">
        <f>#REF!</f>
        <v>#REF!</v>
      </c>
      <c r="BA22" s="6" t="e">
        <f>#REF!</f>
        <v>#REF!</v>
      </c>
      <c r="BB22" s="6" t="e">
        <f>#REF!</f>
        <v>#REF!</v>
      </c>
      <c r="BC22" s="6" t="e">
        <f>#REF!</f>
        <v>#REF!</v>
      </c>
      <c r="BD22" s="6" t="e">
        <f>#REF!</f>
        <v>#REF!</v>
      </c>
      <c r="BE22" s="6" t="e">
        <f>#REF!</f>
        <v>#REF!</v>
      </c>
      <c r="BF22" s="6" t="e">
        <f>#REF!</f>
        <v>#REF!</v>
      </c>
      <c r="BG22" s="6" t="e">
        <f>#REF!</f>
        <v>#REF!</v>
      </c>
      <c r="BH22" s="6" t="e">
        <f>#REF!</f>
        <v>#REF!</v>
      </c>
      <c r="BI22" s="6" t="e">
        <f>#REF!</f>
        <v>#REF!</v>
      </c>
      <c r="BJ22" s="6" t="e">
        <f>#REF!</f>
        <v>#REF!</v>
      </c>
      <c r="BK22" s="6" t="e">
        <f>#REF!</f>
        <v>#REF!</v>
      </c>
      <c r="BL22" s="6" t="e">
        <f>#REF!</f>
        <v>#REF!</v>
      </c>
      <c r="BM22" s="6" t="e">
        <f>#REF!</f>
        <v>#REF!</v>
      </c>
    </row>
    <row r="23" spans="1:65">
      <c r="A23" s="6" t="e">
        <f>#REF!</f>
        <v>#REF!</v>
      </c>
      <c r="B23" s="6" t="e">
        <f>#REF!</f>
        <v>#REF!</v>
      </c>
      <c r="C23" s="6" t="e">
        <f>#REF!</f>
        <v>#REF!</v>
      </c>
      <c r="D23" s="6" t="e">
        <f>#REF!</f>
        <v>#REF!</v>
      </c>
      <c r="E23" s="6" t="e">
        <f>#REF!</f>
        <v>#REF!</v>
      </c>
      <c r="F23" s="6" t="e">
        <f>#REF!</f>
        <v>#REF!</v>
      </c>
      <c r="G23" s="6" t="e">
        <f>#REF!</f>
        <v>#REF!</v>
      </c>
      <c r="H23" s="6" t="e">
        <f>#REF!</f>
        <v>#REF!</v>
      </c>
      <c r="I23" s="6" t="e">
        <f>#REF!</f>
        <v>#REF!</v>
      </c>
      <c r="J23" s="6" t="e">
        <f>#REF!</f>
        <v>#REF!</v>
      </c>
      <c r="K23" s="6" t="e">
        <f>#REF!</f>
        <v>#REF!</v>
      </c>
      <c r="L23" s="6" t="e">
        <f>#REF!</f>
        <v>#REF!</v>
      </c>
      <c r="M23" s="6" t="e">
        <f>#REF!</f>
        <v>#REF!</v>
      </c>
      <c r="N23" s="6" t="e">
        <f>#REF!</f>
        <v>#REF!</v>
      </c>
      <c r="O23" s="6" t="e">
        <f>#REF!</f>
        <v>#REF!</v>
      </c>
      <c r="P23" s="6" t="e">
        <f>#REF!</f>
        <v>#REF!</v>
      </c>
      <c r="Q23" s="6" t="e">
        <f>#REF!</f>
        <v>#REF!</v>
      </c>
      <c r="R23" s="6" t="e">
        <f>#REF!</f>
        <v>#REF!</v>
      </c>
      <c r="S23" s="6" t="e">
        <f>#REF!</f>
        <v>#REF!</v>
      </c>
      <c r="T23" s="6" t="e">
        <f>#REF!</f>
        <v>#REF!</v>
      </c>
      <c r="U23" s="6" t="e">
        <f>#REF!</f>
        <v>#REF!</v>
      </c>
      <c r="V23" s="6" t="e">
        <f>#REF!</f>
        <v>#REF!</v>
      </c>
      <c r="W23" s="6" t="e">
        <f>#REF!</f>
        <v>#REF!</v>
      </c>
      <c r="X23" s="6" t="e">
        <f>#REF!</f>
        <v>#REF!</v>
      </c>
      <c r="Y23" s="6" t="e">
        <f>#REF!</f>
        <v>#REF!</v>
      </c>
      <c r="Z23" s="6" t="e">
        <f>#REF!</f>
        <v>#REF!</v>
      </c>
      <c r="AA23" s="6" t="e">
        <f>#REF!</f>
        <v>#REF!</v>
      </c>
      <c r="AB23" s="6" t="e">
        <f>#REF!</f>
        <v>#REF!</v>
      </c>
      <c r="AC23" s="6" t="e">
        <f>#REF!</f>
        <v>#REF!</v>
      </c>
      <c r="AD23" s="6" t="e">
        <f>#REF!</f>
        <v>#REF!</v>
      </c>
      <c r="AE23" s="6" t="e">
        <f>#REF!</f>
        <v>#REF!</v>
      </c>
      <c r="AF23" s="6" t="e">
        <f>#REF!</f>
        <v>#REF!</v>
      </c>
      <c r="AG23" s="6" t="e">
        <f>#REF!</f>
        <v>#REF!</v>
      </c>
      <c r="AH23" s="6" t="e">
        <f>#REF!</f>
        <v>#REF!</v>
      </c>
      <c r="AI23" s="6" t="e">
        <f>#REF!</f>
        <v>#REF!</v>
      </c>
      <c r="AJ23" s="6" t="e">
        <f>#REF!</f>
        <v>#REF!</v>
      </c>
      <c r="AK23" s="6" t="e">
        <f>#REF!</f>
        <v>#REF!</v>
      </c>
      <c r="AL23" s="6" t="e">
        <f>#REF!</f>
        <v>#REF!</v>
      </c>
      <c r="AM23" s="6" t="e">
        <f>#REF!</f>
        <v>#REF!</v>
      </c>
      <c r="AN23" s="6" t="e">
        <f>#REF!</f>
        <v>#REF!</v>
      </c>
      <c r="AO23" s="6" t="e">
        <f>#REF!</f>
        <v>#REF!</v>
      </c>
      <c r="AP23" s="6" t="e">
        <f>#REF!</f>
        <v>#REF!</v>
      </c>
      <c r="AQ23" s="6" t="e">
        <f>#REF!</f>
        <v>#REF!</v>
      </c>
      <c r="AR23" s="6" t="e">
        <f>#REF!</f>
        <v>#REF!</v>
      </c>
      <c r="AS23" s="6" t="e">
        <f>#REF!</f>
        <v>#REF!</v>
      </c>
      <c r="AT23" s="6" t="e">
        <f>#REF!</f>
        <v>#REF!</v>
      </c>
      <c r="AU23" s="6" t="e">
        <f>#REF!</f>
        <v>#REF!</v>
      </c>
      <c r="AV23" s="6" t="e">
        <f>#REF!</f>
        <v>#REF!</v>
      </c>
      <c r="AW23" s="6" t="e">
        <f>#REF!</f>
        <v>#REF!</v>
      </c>
      <c r="AX23" s="6" t="e">
        <f>#REF!</f>
        <v>#REF!</v>
      </c>
      <c r="AY23" s="6" t="e">
        <f>#REF!</f>
        <v>#REF!</v>
      </c>
      <c r="AZ23" s="6" t="e">
        <f>#REF!</f>
        <v>#REF!</v>
      </c>
      <c r="BA23" s="6" t="e">
        <f>#REF!</f>
        <v>#REF!</v>
      </c>
      <c r="BB23" s="6" t="e">
        <f>#REF!</f>
        <v>#REF!</v>
      </c>
      <c r="BC23" s="6" t="e">
        <f>#REF!</f>
        <v>#REF!</v>
      </c>
      <c r="BD23" s="6" t="e">
        <f>#REF!</f>
        <v>#REF!</v>
      </c>
      <c r="BE23" s="6" t="e">
        <f>#REF!</f>
        <v>#REF!</v>
      </c>
      <c r="BF23" s="6" t="e">
        <f>#REF!</f>
        <v>#REF!</v>
      </c>
      <c r="BG23" s="6" t="e">
        <f>#REF!</f>
        <v>#REF!</v>
      </c>
      <c r="BH23" s="6" t="e">
        <f>#REF!</f>
        <v>#REF!</v>
      </c>
      <c r="BI23" s="6" t="e">
        <f>#REF!</f>
        <v>#REF!</v>
      </c>
      <c r="BJ23" s="6" t="e">
        <f>#REF!</f>
        <v>#REF!</v>
      </c>
      <c r="BK23" s="6" t="e">
        <f>#REF!</f>
        <v>#REF!</v>
      </c>
      <c r="BL23" s="6" t="e">
        <f>#REF!</f>
        <v>#REF!</v>
      </c>
      <c r="BM23" s="6" t="e">
        <f>#REF!</f>
        <v>#REF!</v>
      </c>
    </row>
    <row r="24" spans="1:65">
      <c r="A24" s="6" t="e">
        <f>#REF!</f>
        <v>#REF!</v>
      </c>
      <c r="B24" s="6" t="e">
        <f>#REF!</f>
        <v>#REF!</v>
      </c>
      <c r="C24" s="6" t="e">
        <f>#REF!</f>
        <v>#REF!</v>
      </c>
      <c r="D24" s="6" t="e">
        <f>#REF!</f>
        <v>#REF!</v>
      </c>
      <c r="E24" s="6" t="e">
        <f>#REF!</f>
        <v>#REF!</v>
      </c>
      <c r="F24" s="6" t="e">
        <f>#REF!</f>
        <v>#REF!</v>
      </c>
      <c r="G24" s="6" t="e">
        <f>#REF!</f>
        <v>#REF!</v>
      </c>
      <c r="H24" s="6" t="e">
        <f>#REF!</f>
        <v>#REF!</v>
      </c>
      <c r="I24" s="6" t="e">
        <f>#REF!</f>
        <v>#REF!</v>
      </c>
      <c r="J24" s="6" t="e">
        <f>#REF!</f>
        <v>#REF!</v>
      </c>
      <c r="K24" s="6" t="e">
        <f>#REF!</f>
        <v>#REF!</v>
      </c>
      <c r="L24" s="6" t="e">
        <f>#REF!</f>
        <v>#REF!</v>
      </c>
      <c r="M24" s="6" t="e">
        <f>#REF!</f>
        <v>#REF!</v>
      </c>
      <c r="N24" s="6" t="e">
        <f>#REF!</f>
        <v>#REF!</v>
      </c>
      <c r="O24" s="6" t="e">
        <f>#REF!</f>
        <v>#REF!</v>
      </c>
      <c r="P24" s="6" t="e">
        <f>#REF!</f>
        <v>#REF!</v>
      </c>
      <c r="Q24" s="6" t="e">
        <f>#REF!</f>
        <v>#REF!</v>
      </c>
      <c r="R24" s="6" t="e">
        <f>#REF!</f>
        <v>#REF!</v>
      </c>
      <c r="S24" s="6" t="e">
        <f>#REF!</f>
        <v>#REF!</v>
      </c>
      <c r="T24" s="6" t="e">
        <f>#REF!</f>
        <v>#REF!</v>
      </c>
      <c r="U24" s="6" t="e">
        <f>#REF!</f>
        <v>#REF!</v>
      </c>
      <c r="V24" s="6" t="e">
        <f>#REF!</f>
        <v>#REF!</v>
      </c>
      <c r="W24" s="6" t="e">
        <f>#REF!</f>
        <v>#REF!</v>
      </c>
      <c r="X24" s="6" t="e">
        <f>#REF!</f>
        <v>#REF!</v>
      </c>
      <c r="Y24" s="6" t="e">
        <f>#REF!</f>
        <v>#REF!</v>
      </c>
      <c r="Z24" s="6" t="e">
        <f>#REF!</f>
        <v>#REF!</v>
      </c>
      <c r="AA24" s="6" t="e">
        <f>#REF!</f>
        <v>#REF!</v>
      </c>
      <c r="AB24" s="6" t="e">
        <f>#REF!</f>
        <v>#REF!</v>
      </c>
      <c r="AC24" s="6" t="e">
        <f>#REF!</f>
        <v>#REF!</v>
      </c>
      <c r="AD24" s="6" t="e">
        <f>#REF!</f>
        <v>#REF!</v>
      </c>
      <c r="AE24" s="6" t="e">
        <f>#REF!</f>
        <v>#REF!</v>
      </c>
      <c r="AF24" s="6" t="e">
        <f>#REF!</f>
        <v>#REF!</v>
      </c>
      <c r="AG24" s="6" t="e">
        <f>#REF!</f>
        <v>#REF!</v>
      </c>
      <c r="AH24" s="6" t="e">
        <f>#REF!</f>
        <v>#REF!</v>
      </c>
      <c r="AI24" s="6" t="e">
        <f>#REF!</f>
        <v>#REF!</v>
      </c>
      <c r="AJ24" s="6" t="e">
        <f>#REF!</f>
        <v>#REF!</v>
      </c>
      <c r="AK24" s="6" t="e">
        <f>#REF!</f>
        <v>#REF!</v>
      </c>
      <c r="AL24" s="6" t="e">
        <f>#REF!</f>
        <v>#REF!</v>
      </c>
      <c r="AM24" s="6" t="e">
        <f>#REF!</f>
        <v>#REF!</v>
      </c>
      <c r="AN24" s="6" t="e">
        <f>#REF!</f>
        <v>#REF!</v>
      </c>
      <c r="AO24" s="6" t="e">
        <f>#REF!</f>
        <v>#REF!</v>
      </c>
      <c r="AP24" s="6" t="e">
        <f>#REF!</f>
        <v>#REF!</v>
      </c>
      <c r="AQ24" s="6" t="e">
        <f>#REF!</f>
        <v>#REF!</v>
      </c>
      <c r="AR24" s="6" t="e">
        <f>#REF!</f>
        <v>#REF!</v>
      </c>
      <c r="AS24" s="6" t="e">
        <f>#REF!</f>
        <v>#REF!</v>
      </c>
      <c r="AT24" s="6" t="e">
        <f>#REF!</f>
        <v>#REF!</v>
      </c>
      <c r="AU24" s="6" t="e">
        <f>#REF!</f>
        <v>#REF!</v>
      </c>
      <c r="AV24" s="6" t="e">
        <f>#REF!</f>
        <v>#REF!</v>
      </c>
      <c r="AW24" s="6" t="e">
        <f>#REF!</f>
        <v>#REF!</v>
      </c>
      <c r="AX24" s="6" t="e">
        <f>#REF!</f>
        <v>#REF!</v>
      </c>
      <c r="AY24" s="6" t="e">
        <f>#REF!</f>
        <v>#REF!</v>
      </c>
      <c r="AZ24" s="6" t="e">
        <f>#REF!</f>
        <v>#REF!</v>
      </c>
      <c r="BA24" s="6" t="e">
        <f>#REF!</f>
        <v>#REF!</v>
      </c>
      <c r="BB24" s="6" t="e">
        <f>#REF!</f>
        <v>#REF!</v>
      </c>
      <c r="BC24" s="6" t="e">
        <f>#REF!</f>
        <v>#REF!</v>
      </c>
      <c r="BD24" s="6" t="e">
        <f>#REF!</f>
        <v>#REF!</v>
      </c>
      <c r="BE24" s="6" t="e">
        <f>#REF!</f>
        <v>#REF!</v>
      </c>
      <c r="BF24" s="6" t="e">
        <f>#REF!</f>
        <v>#REF!</v>
      </c>
      <c r="BG24" s="6" t="e">
        <f>#REF!</f>
        <v>#REF!</v>
      </c>
      <c r="BH24" s="6" t="e">
        <f>#REF!</f>
        <v>#REF!</v>
      </c>
      <c r="BI24" s="6" t="e">
        <f>#REF!</f>
        <v>#REF!</v>
      </c>
      <c r="BJ24" s="6" t="e">
        <f>#REF!</f>
        <v>#REF!</v>
      </c>
      <c r="BK24" s="6" t="e">
        <f>#REF!</f>
        <v>#REF!</v>
      </c>
      <c r="BL24" s="6" t="e">
        <f>#REF!</f>
        <v>#REF!</v>
      </c>
      <c r="BM24" s="6" t="e">
        <f>#REF!</f>
        <v>#REF!</v>
      </c>
    </row>
    <row r="25" spans="1:65">
      <c r="A25" s="6" t="e">
        <f>#REF!</f>
        <v>#REF!</v>
      </c>
      <c r="B25" s="6" t="e">
        <f>#REF!</f>
        <v>#REF!</v>
      </c>
      <c r="C25" s="6" t="e">
        <f>#REF!</f>
        <v>#REF!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6" t="e">
        <f>#REF!</f>
        <v>#REF!</v>
      </c>
      <c r="K25" s="6" t="e">
        <f>#REF!</f>
        <v>#REF!</v>
      </c>
      <c r="L25" s="6" t="e">
        <f>#REF!</f>
        <v>#REF!</v>
      </c>
      <c r="M25" s="6" t="e">
        <f>#REF!</f>
        <v>#REF!</v>
      </c>
      <c r="N25" s="6" t="e">
        <f>#REF!</f>
        <v>#REF!</v>
      </c>
      <c r="O25" s="6" t="e">
        <f>#REF!</f>
        <v>#REF!</v>
      </c>
      <c r="P25" s="6" t="e">
        <f>#REF!</f>
        <v>#REF!</v>
      </c>
      <c r="Q25" s="6" t="e">
        <f>#REF!</f>
        <v>#REF!</v>
      </c>
      <c r="R25" s="6" t="e">
        <f>#REF!</f>
        <v>#REF!</v>
      </c>
      <c r="S25" s="6" t="e">
        <f>#REF!</f>
        <v>#REF!</v>
      </c>
      <c r="T25" s="6" t="e">
        <f>#REF!</f>
        <v>#REF!</v>
      </c>
      <c r="U25" s="6" t="e">
        <f>#REF!</f>
        <v>#REF!</v>
      </c>
      <c r="V25" s="6" t="e">
        <f>#REF!</f>
        <v>#REF!</v>
      </c>
      <c r="W25" s="6" t="e">
        <f>#REF!</f>
        <v>#REF!</v>
      </c>
      <c r="X25" s="6" t="e">
        <f>#REF!</f>
        <v>#REF!</v>
      </c>
      <c r="Y25" s="6" t="e">
        <f>#REF!</f>
        <v>#REF!</v>
      </c>
      <c r="Z25" s="6" t="e">
        <f>#REF!</f>
        <v>#REF!</v>
      </c>
      <c r="AA25" s="6" t="e">
        <f>#REF!</f>
        <v>#REF!</v>
      </c>
      <c r="AB25" s="6" t="e">
        <f>#REF!</f>
        <v>#REF!</v>
      </c>
      <c r="AC25" s="6" t="e">
        <f>#REF!</f>
        <v>#REF!</v>
      </c>
      <c r="AD25" s="6" t="e">
        <f>#REF!</f>
        <v>#REF!</v>
      </c>
      <c r="AE25" s="6" t="e">
        <f>#REF!</f>
        <v>#REF!</v>
      </c>
      <c r="AF25" s="6" t="e">
        <f>#REF!</f>
        <v>#REF!</v>
      </c>
      <c r="AG25" s="6" t="e">
        <f>#REF!</f>
        <v>#REF!</v>
      </c>
      <c r="AH25" s="6" t="e">
        <f>#REF!</f>
        <v>#REF!</v>
      </c>
      <c r="AI25" s="6" t="e">
        <f>#REF!</f>
        <v>#REF!</v>
      </c>
      <c r="AJ25" s="6" t="e">
        <f>#REF!</f>
        <v>#REF!</v>
      </c>
      <c r="AK25" s="6" t="e">
        <f>#REF!</f>
        <v>#REF!</v>
      </c>
      <c r="AL25" s="6" t="e">
        <f>#REF!</f>
        <v>#REF!</v>
      </c>
      <c r="AM25" s="6" t="e">
        <f>#REF!</f>
        <v>#REF!</v>
      </c>
      <c r="AN25" s="6" t="e">
        <f>#REF!</f>
        <v>#REF!</v>
      </c>
      <c r="AO25" s="6" t="e">
        <f>#REF!</f>
        <v>#REF!</v>
      </c>
      <c r="AP25" s="6" t="e">
        <f>#REF!</f>
        <v>#REF!</v>
      </c>
      <c r="AQ25" s="6" t="e">
        <f>#REF!</f>
        <v>#REF!</v>
      </c>
      <c r="AR25" s="6" t="e">
        <f>#REF!</f>
        <v>#REF!</v>
      </c>
      <c r="AS25" s="6" t="e">
        <f>#REF!</f>
        <v>#REF!</v>
      </c>
      <c r="AT25" s="6" t="e">
        <f>#REF!</f>
        <v>#REF!</v>
      </c>
      <c r="AU25" s="6" t="e">
        <f>#REF!</f>
        <v>#REF!</v>
      </c>
      <c r="AV25" s="6" t="e">
        <f>#REF!</f>
        <v>#REF!</v>
      </c>
      <c r="AW25" s="6" t="e">
        <f>#REF!</f>
        <v>#REF!</v>
      </c>
      <c r="AX25" s="6" t="e">
        <f>#REF!</f>
        <v>#REF!</v>
      </c>
      <c r="AY25" s="6" t="e">
        <f>#REF!</f>
        <v>#REF!</v>
      </c>
      <c r="AZ25" s="6" t="e">
        <f>#REF!</f>
        <v>#REF!</v>
      </c>
      <c r="BA25" s="6" t="e">
        <f>#REF!</f>
        <v>#REF!</v>
      </c>
      <c r="BB25" s="6" t="e">
        <f>#REF!</f>
        <v>#REF!</v>
      </c>
      <c r="BC25" s="6" t="e">
        <f>#REF!</f>
        <v>#REF!</v>
      </c>
      <c r="BD25" s="6" t="e">
        <f>#REF!</f>
        <v>#REF!</v>
      </c>
      <c r="BE25" s="6" t="e">
        <f>#REF!</f>
        <v>#REF!</v>
      </c>
      <c r="BF25" s="6" t="e">
        <f>#REF!</f>
        <v>#REF!</v>
      </c>
      <c r="BG25" s="6" t="e">
        <f>#REF!</f>
        <v>#REF!</v>
      </c>
      <c r="BH25" s="6" t="e">
        <f>#REF!</f>
        <v>#REF!</v>
      </c>
      <c r="BI25" s="6" t="e">
        <f>#REF!</f>
        <v>#REF!</v>
      </c>
      <c r="BJ25" s="6" t="e">
        <f>#REF!</f>
        <v>#REF!</v>
      </c>
      <c r="BK25" s="6" t="e">
        <f>#REF!</f>
        <v>#REF!</v>
      </c>
      <c r="BL25" s="6" t="e">
        <f>#REF!</f>
        <v>#REF!</v>
      </c>
      <c r="BM25" s="6" t="e">
        <f>#REF!</f>
        <v>#REF!</v>
      </c>
    </row>
    <row r="26" spans="1:65">
      <c r="A26" s="6" t="e">
        <f>#REF!</f>
        <v>#REF!</v>
      </c>
      <c r="B26" s="6" t="e">
        <f>#REF!</f>
        <v>#REF!</v>
      </c>
      <c r="C26" s="6" t="e">
        <f>#REF!</f>
        <v>#REF!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6" t="e">
        <f>#REF!</f>
        <v>#REF!</v>
      </c>
      <c r="K26" s="6" t="e">
        <f>#REF!</f>
        <v>#REF!</v>
      </c>
      <c r="L26" s="6" t="e">
        <f>#REF!</f>
        <v>#REF!</v>
      </c>
      <c r="M26" s="6" t="e">
        <f>#REF!</f>
        <v>#REF!</v>
      </c>
      <c r="N26" s="6" t="e">
        <f>#REF!</f>
        <v>#REF!</v>
      </c>
      <c r="O26" s="6" t="e">
        <f>#REF!</f>
        <v>#REF!</v>
      </c>
      <c r="P26" s="6" t="e">
        <f>#REF!</f>
        <v>#REF!</v>
      </c>
      <c r="Q26" s="6" t="e">
        <f>#REF!</f>
        <v>#REF!</v>
      </c>
      <c r="R26" s="6" t="e">
        <f>#REF!</f>
        <v>#REF!</v>
      </c>
      <c r="S26" s="6" t="e">
        <f>#REF!</f>
        <v>#REF!</v>
      </c>
      <c r="T26" s="6" t="e">
        <f>#REF!</f>
        <v>#REF!</v>
      </c>
      <c r="U26" s="6" t="e">
        <f>#REF!</f>
        <v>#REF!</v>
      </c>
      <c r="V26" s="6" t="e">
        <f>#REF!</f>
        <v>#REF!</v>
      </c>
      <c r="W26" s="6" t="e">
        <f>#REF!</f>
        <v>#REF!</v>
      </c>
      <c r="X26" s="6" t="e">
        <f>#REF!</f>
        <v>#REF!</v>
      </c>
      <c r="Y26" s="6" t="e">
        <f>#REF!</f>
        <v>#REF!</v>
      </c>
      <c r="Z26" s="6" t="e">
        <f>#REF!</f>
        <v>#REF!</v>
      </c>
      <c r="AA26" s="6" t="e">
        <f>#REF!</f>
        <v>#REF!</v>
      </c>
      <c r="AB26" s="6" t="e">
        <f>#REF!</f>
        <v>#REF!</v>
      </c>
      <c r="AC26" s="6" t="e">
        <f>#REF!</f>
        <v>#REF!</v>
      </c>
      <c r="AD26" s="6" t="e">
        <f>#REF!</f>
        <v>#REF!</v>
      </c>
      <c r="AE26" s="6" t="e">
        <f>#REF!</f>
        <v>#REF!</v>
      </c>
      <c r="AF26" s="6" t="e">
        <f>#REF!</f>
        <v>#REF!</v>
      </c>
      <c r="AG26" s="6" t="e">
        <f>#REF!</f>
        <v>#REF!</v>
      </c>
      <c r="AH26" s="6" t="e">
        <f>#REF!</f>
        <v>#REF!</v>
      </c>
      <c r="AI26" s="6" t="e">
        <f>#REF!</f>
        <v>#REF!</v>
      </c>
      <c r="AJ26" s="6" t="e">
        <f>#REF!</f>
        <v>#REF!</v>
      </c>
      <c r="AK26" s="6" t="e">
        <f>#REF!</f>
        <v>#REF!</v>
      </c>
      <c r="AL26" s="6" t="e">
        <f>#REF!</f>
        <v>#REF!</v>
      </c>
      <c r="AM26" s="6" t="e">
        <f>#REF!</f>
        <v>#REF!</v>
      </c>
      <c r="AN26" s="6" t="e">
        <f>#REF!</f>
        <v>#REF!</v>
      </c>
      <c r="AO26" s="6" t="e">
        <f>#REF!</f>
        <v>#REF!</v>
      </c>
      <c r="AP26" s="6" t="e">
        <f>#REF!</f>
        <v>#REF!</v>
      </c>
      <c r="AQ26" s="6" t="e">
        <f>#REF!</f>
        <v>#REF!</v>
      </c>
      <c r="AR26" s="6" t="e">
        <f>#REF!</f>
        <v>#REF!</v>
      </c>
      <c r="AS26" s="6" t="e">
        <f>#REF!</f>
        <v>#REF!</v>
      </c>
      <c r="AT26" s="6" t="e">
        <f>#REF!</f>
        <v>#REF!</v>
      </c>
      <c r="AU26" s="6" t="e">
        <f>#REF!</f>
        <v>#REF!</v>
      </c>
      <c r="AV26" s="6" t="e">
        <f>#REF!</f>
        <v>#REF!</v>
      </c>
      <c r="AW26" s="6" t="e">
        <f>#REF!</f>
        <v>#REF!</v>
      </c>
      <c r="AX26" s="6" t="e">
        <f>#REF!</f>
        <v>#REF!</v>
      </c>
      <c r="AY26" s="6" t="e">
        <f>#REF!</f>
        <v>#REF!</v>
      </c>
      <c r="AZ26" s="6" t="e">
        <f>#REF!</f>
        <v>#REF!</v>
      </c>
      <c r="BA26" s="6" t="e">
        <f>#REF!</f>
        <v>#REF!</v>
      </c>
      <c r="BB26" s="6" t="e">
        <f>#REF!</f>
        <v>#REF!</v>
      </c>
      <c r="BC26" s="6" t="e">
        <f>#REF!</f>
        <v>#REF!</v>
      </c>
      <c r="BD26" s="6" t="e">
        <f>#REF!</f>
        <v>#REF!</v>
      </c>
      <c r="BE26" s="6" t="e">
        <f>#REF!</f>
        <v>#REF!</v>
      </c>
      <c r="BF26" s="6" t="e">
        <f>#REF!</f>
        <v>#REF!</v>
      </c>
      <c r="BG26" s="6" t="e">
        <f>#REF!</f>
        <v>#REF!</v>
      </c>
      <c r="BH26" s="6" t="e">
        <f>#REF!</f>
        <v>#REF!</v>
      </c>
      <c r="BI26" s="6" t="e">
        <f>#REF!</f>
        <v>#REF!</v>
      </c>
      <c r="BJ26" s="6" t="e">
        <f>#REF!</f>
        <v>#REF!</v>
      </c>
      <c r="BK26" s="6" t="e">
        <f>#REF!</f>
        <v>#REF!</v>
      </c>
      <c r="BL26" s="6" t="e">
        <f>#REF!</f>
        <v>#REF!</v>
      </c>
      <c r="BM26" s="6" t="e">
        <f>#REF!</f>
        <v>#REF!</v>
      </c>
    </row>
    <row r="27" spans="1:65">
      <c r="A27" s="6" t="e">
        <f>#REF!</f>
        <v>#REF!</v>
      </c>
      <c r="B27" s="6" t="e">
        <f>#REF!</f>
        <v>#REF!</v>
      </c>
      <c r="C27" s="6" t="e">
        <f>#REF!</f>
        <v>#REF!</v>
      </c>
      <c r="D27" s="6" t="e">
        <f>#REF!</f>
        <v>#REF!</v>
      </c>
      <c r="E27" s="6" t="e">
        <f>#REF!</f>
        <v>#REF!</v>
      </c>
      <c r="F27" s="6" t="e">
        <f>#REF!</f>
        <v>#REF!</v>
      </c>
      <c r="G27" s="6" t="e">
        <f>#REF!</f>
        <v>#REF!</v>
      </c>
      <c r="H27" s="6" t="e">
        <f>#REF!</f>
        <v>#REF!</v>
      </c>
      <c r="I27" s="6" t="e">
        <f>#REF!</f>
        <v>#REF!</v>
      </c>
      <c r="J27" s="6" t="e">
        <f>#REF!</f>
        <v>#REF!</v>
      </c>
      <c r="K27" s="6" t="e">
        <f>#REF!</f>
        <v>#REF!</v>
      </c>
      <c r="L27" s="6" t="e">
        <f>#REF!</f>
        <v>#REF!</v>
      </c>
      <c r="M27" s="6" t="e">
        <f>#REF!</f>
        <v>#REF!</v>
      </c>
      <c r="N27" s="6" t="e">
        <f>#REF!</f>
        <v>#REF!</v>
      </c>
      <c r="O27" s="6" t="e">
        <f>#REF!</f>
        <v>#REF!</v>
      </c>
      <c r="P27" s="6" t="e">
        <f>#REF!</f>
        <v>#REF!</v>
      </c>
      <c r="Q27" s="6" t="e">
        <f>#REF!</f>
        <v>#REF!</v>
      </c>
      <c r="R27" s="6" t="e">
        <f>#REF!</f>
        <v>#REF!</v>
      </c>
      <c r="S27" s="6" t="e">
        <f>#REF!</f>
        <v>#REF!</v>
      </c>
      <c r="T27" s="6" t="e">
        <f>#REF!</f>
        <v>#REF!</v>
      </c>
      <c r="U27" s="6" t="e">
        <f>#REF!</f>
        <v>#REF!</v>
      </c>
      <c r="V27" s="6" t="e">
        <f>#REF!</f>
        <v>#REF!</v>
      </c>
      <c r="W27" s="6" t="e">
        <f>#REF!</f>
        <v>#REF!</v>
      </c>
      <c r="X27" s="6" t="e">
        <f>#REF!</f>
        <v>#REF!</v>
      </c>
      <c r="Y27" s="6" t="e">
        <f>#REF!</f>
        <v>#REF!</v>
      </c>
      <c r="Z27" s="6" t="e">
        <f>#REF!</f>
        <v>#REF!</v>
      </c>
      <c r="AA27" s="6" t="e">
        <f>#REF!</f>
        <v>#REF!</v>
      </c>
      <c r="AB27" s="6" t="e">
        <f>#REF!</f>
        <v>#REF!</v>
      </c>
      <c r="AC27" s="6" t="e">
        <f>#REF!</f>
        <v>#REF!</v>
      </c>
      <c r="AD27" s="6" t="e">
        <f>#REF!</f>
        <v>#REF!</v>
      </c>
      <c r="AE27" s="6" t="e">
        <f>#REF!</f>
        <v>#REF!</v>
      </c>
      <c r="AF27" s="6" t="e">
        <f>#REF!</f>
        <v>#REF!</v>
      </c>
      <c r="AG27" s="6" t="e">
        <f>#REF!</f>
        <v>#REF!</v>
      </c>
      <c r="AH27" s="6" t="e">
        <f>#REF!</f>
        <v>#REF!</v>
      </c>
      <c r="AI27" s="6" t="e">
        <f>#REF!</f>
        <v>#REF!</v>
      </c>
      <c r="AJ27" s="6" t="e">
        <f>#REF!</f>
        <v>#REF!</v>
      </c>
      <c r="AK27" s="6" t="e">
        <f>#REF!</f>
        <v>#REF!</v>
      </c>
      <c r="AL27" s="6" t="e">
        <f>#REF!</f>
        <v>#REF!</v>
      </c>
      <c r="AM27" s="6" t="e">
        <f>#REF!</f>
        <v>#REF!</v>
      </c>
      <c r="AN27" s="6" t="e">
        <f>#REF!</f>
        <v>#REF!</v>
      </c>
      <c r="AO27" s="6" t="e">
        <f>#REF!</f>
        <v>#REF!</v>
      </c>
      <c r="AP27" s="6" t="e">
        <f>#REF!</f>
        <v>#REF!</v>
      </c>
      <c r="AQ27" s="6" t="e">
        <f>#REF!</f>
        <v>#REF!</v>
      </c>
      <c r="AR27" s="6" t="e">
        <f>#REF!</f>
        <v>#REF!</v>
      </c>
      <c r="AS27" s="6" t="e">
        <f>#REF!</f>
        <v>#REF!</v>
      </c>
      <c r="AT27" s="6" t="e">
        <f>#REF!</f>
        <v>#REF!</v>
      </c>
      <c r="AU27" s="6" t="e">
        <f>#REF!</f>
        <v>#REF!</v>
      </c>
      <c r="AV27" s="6" t="e">
        <f>#REF!</f>
        <v>#REF!</v>
      </c>
      <c r="AW27" s="6" t="e">
        <f>#REF!</f>
        <v>#REF!</v>
      </c>
      <c r="AX27" s="6" t="e">
        <f>#REF!</f>
        <v>#REF!</v>
      </c>
      <c r="AY27" s="6" t="e">
        <f>#REF!</f>
        <v>#REF!</v>
      </c>
      <c r="AZ27" s="6" t="e">
        <f>#REF!</f>
        <v>#REF!</v>
      </c>
      <c r="BA27" s="6" t="e">
        <f>#REF!</f>
        <v>#REF!</v>
      </c>
      <c r="BB27" s="6" t="e">
        <f>#REF!</f>
        <v>#REF!</v>
      </c>
      <c r="BC27" s="6" t="e">
        <f>#REF!</f>
        <v>#REF!</v>
      </c>
      <c r="BD27" s="6" t="e">
        <f>#REF!</f>
        <v>#REF!</v>
      </c>
      <c r="BE27" s="6" t="e">
        <f>#REF!</f>
        <v>#REF!</v>
      </c>
      <c r="BF27" s="6" t="e">
        <f>#REF!</f>
        <v>#REF!</v>
      </c>
      <c r="BG27" s="6" t="e">
        <f>#REF!</f>
        <v>#REF!</v>
      </c>
      <c r="BH27" s="6" t="e">
        <f>#REF!</f>
        <v>#REF!</v>
      </c>
      <c r="BI27" s="6" t="e">
        <f>#REF!</f>
        <v>#REF!</v>
      </c>
      <c r="BJ27" s="6" t="e">
        <f>#REF!</f>
        <v>#REF!</v>
      </c>
      <c r="BK27" s="6" t="e">
        <f>#REF!</f>
        <v>#REF!</v>
      </c>
      <c r="BL27" s="6" t="e">
        <f>#REF!</f>
        <v>#REF!</v>
      </c>
      <c r="BM27" s="6" t="e">
        <f>#REF!</f>
        <v>#REF!</v>
      </c>
    </row>
    <row r="28" spans="1:65">
      <c r="A28" s="6" t="e">
        <f>#REF!</f>
        <v>#REF!</v>
      </c>
      <c r="B28" s="6" t="e">
        <f>#REF!</f>
        <v>#REF!</v>
      </c>
      <c r="C28" s="6" t="e">
        <f>#REF!</f>
        <v>#REF!</v>
      </c>
      <c r="D28" s="6" t="e">
        <f>#REF!</f>
        <v>#REF!</v>
      </c>
      <c r="E28" s="6" t="e">
        <f>#REF!</f>
        <v>#REF!</v>
      </c>
      <c r="F28" s="6" t="e">
        <f>#REF!</f>
        <v>#REF!</v>
      </c>
      <c r="G28" s="6" t="e">
        <f>#REF!</f>
        <v>#REF!</v>
      </c>
      <c r="H28" s="6" t="e">
        <f>#REF!</f>
        <v>#REF!</v>
      </c>
      <c r="I28" s="6" t="e">
        <f>#REF!</f>
        <v>#REF!</v>
      </c>
      <c r="J28" s="6" t="e">
        <f>#REF!</f>
        <v>#REF!</v>
      </c>
      <c r="K28" s="6" t="e">
        <f>#REF!</f>
        <v>#REF!</v>
      </c>
      <c r="L28" s="6" t="e">
        <f>#REF!</f>
        <v>#REF!</v>
      </c>
      <c r="M28" s="6" t="e">
        <f>#REF!</f>
        <v>#REF!</v>
      </c>
      <c r="N28" s="6" t="e">
        <f>#REF!</f>
        <v>#REF!</v>
      </c>
      <c r="O28" s="6" t="e">
        <f>#REF!</f>
        <v>#REF!</v>
      </c>
      <c r="P28" s="6" t="e">
        <f>#REF!</f>
        <v>#REF!</v>
      </c>
      <c r="Q28" s="6" t="e">
        <f>#REF!</f>
        <v>#REF!</v>
      </c>
      <c r="R28" s="6" t="e">
        <f>#REF!</f>
        <v>#REF!</v>
      </c>
      <c r="S28" s="6" t="e">
        <f>#REF!</f>
        <v>#REF!</v>
      </c>
      <c r="T28" s="6" t="e">
        <f>#REF!</f>
        <v>#REF!</v>
      </c>
      <c r="U28" s="6" t="e">
        <f>#REF!</f>
        <v>#REF!</v>
      </c>
      <c r="V28" s="6" t="e">
        <f>#REF!</f>
        <v>#REF!</v>
      </c>
      <c r="W28" s="6" t="e">
        <f>#REF!</f>
        <v>#REF!</v>
      </c>
      <c r="X28" s="6" t="e">
        <f>#REF!</f>
        <v>#REF!</v>
      </c>
      <c r="Y28" s="6" t="e">
        <f>#REF!</f>
        <v>#REF!</v>
      </c>
      <c r="Z28" s="6" t="e">
        <f>#REF!</f>
        <v>#REF!</v>
      </c>
      <c r="AA28" s="6" t="e">
        <f>#REF!</f>
        <v>#REF!</v>
      </c>
      <c r="AB28" s="6" t="e">
        <f>#REF!</f>
        <v>#REF!</v>
      </c>
      <c r="AC28" s="6" t="e">
        <f>#REF!</f>
        <v>#REF!</v>
      </c>
      <c r="AD28" s="6" t="e">
        <f>#REF!</f>
        <v>#REF!</v>
      </c>
      <c r="AE28" s="6" t="e">
        <f>#REF!</f>
        <v>#REF!</v>
      </c>
      <c r="AF28" s="6" t="e">
        <f>#REF!</f>
        <v>#REF!</v>
      </c>
      <c r="AG28" s="6" t="e">
        <f>#REF!</f>
        <v>#REF!</v>
      </c>
      <c r="AH28" s="6" t="e">
        <f>#REF!</f>
        <v>#REF!</v>
      </c>
      <c r="AI28" s="6" t="e">
        <f>#REF!</f>
        <v>#REF!</v>
      </c>
      <c r="AJ28" s="6" t="e">
        <f>#REF!</f>
        <v>#REF!</v>
      </c>
      <c r="AK28" s="6" t="e">
        <f>#REF!</f>
        <v>#REF!</v>
      </c>
      <c r="AL28" s="6" t="e">
        <f>#REF!</f>
        <v>#REF!</v>
      </c>
      <c r="AM28" s="6" t="e">
        <f>#REF!</f>
        <v>#REF!</v>
      </c>
      <c r="AN28" s="6" t="e">
        <f>#REF!</f>
        <v>#REF!</v>
      </c>
      <c r="AO28" s="6" t="e">
        <f>#REF!</f>
        <v>#REF!</v>
      </c>
      <c r="AP28" s="6" t="e">
        <f>#REF!</f>
        <v>#REF!</v>
      </c>
      <c r="AQ28" s="6" t="e">
        <f>#REF!</f>
        <v>#REF!</v>
      </c>
      <c r="AR28" s="6" t="e">
        <f>#REF!</f>
        <v>#REF!</v>
      </c>
      <c r="AS28" s="6" t="e">
        <f>#REF!</f>
        <v>#REF!</v>
      </c>
      <c r="AT28" s="6" t="e">
        <f>#REF!</f>
        <v>#REF!</v>
      </c>
      <c r="AU28" s="6" t="e">
        <f>#REF!</f>
        <v>#REF!</v>
      </c>
      <c r="AV28" s="6" t="e">
        <f>#REF!</f>
        <v>#REF!</v>
      </c>
      <c r="AW28" s="6" t="e">
        <f>#REF!</f>
        <v>#REF!</v>
      </c>
      <c r="AX28" s="6" t="e">
        <f>#REF!</f>
        <v>#REF!</v>
      </c>
      <c r="AY28" s="6" t="e">
        <f>#REF!</f>
        <v>#REF!</v>
      </c>
      <c r="AZ28" s="6" t="e">
        <f>#REF!</f>
        <v>#REF!</v>
      </c>
      <c r="BA28" s="6" t="e">
        <f>#REF!</f>
        <v>#REF!</v>
      </c>
      <c r="BB28" s="6" t="e">
        <f>#REF!</f>
        <v>#REF!</v>
      </c>
      <c r="BC28" s="6" t="e">
        <f>#REF!</f>
        <v>#REF!</v>
      </c>
      <c r="BD28" s="6" t="e">
        <f>#REF!</f>
        <v>#REF!</v>
      </c>
      <c r="BE28" s="6" t="e">
        <f>#REF!</f>
        <v>#REF!</v>
      </c>
      <c r="BF28" s="6" t="e">
        <f>#REF!</f>
        <v>#REF!</v>
      </c>
      <c r="BG28" s="6" t="e">
        <f>#REF!</f>
        <v>#REF!</v>
      </c>
      <c r="BH28" s="6" t="e">
        <f>#REF!</f>
        <v>#REF!</v>
      </c>
      <c r="BI28" s="6" t="e">
        <f>#REF!</f>
        <v>#REF!</v>
      </c>
      <c r="BJ28" s="6" t="e">
        <f>#REF!</f>
        <v>#REF!</v>
      </c>
      <c r="BK28" s="6" t="e">
        <f>#REF!</f>
        <v>#REF!</v>
      </c>
      <c r="BL28" s="6" t="e">
        <f>#REF!</f>
        <v>#REF!</v>
      </c>
      <c r="BM28" s="6" t="e">
        <f>#REF!</f>
        <v>#REF!</v>
      </c>
    </row>
    <row r="29" spans="1:65">
      <c r="A29" s="6" t="e">
        <f>#REF!</f>
        <v>#REF!</v>
      </c>
      <c r="B29" s="6" t="e">
        <f>#REF!</f>
        <v>#REF!</v>
      </c>
      <c r="C29" s="6" t="e">
        <f>#REF!</f>
        <v>#REF!</v>
      </c>
      <c r="D29" s="6" t="e">
        <f>#REF!</f>
        <v>#REF!</v>
      </c>
      <c r="E29" s="6" t="e">
        <f>#REF!</f>
        <v>#REF!</v>
      </c>
      <c r="F29" s="6" t="e">
        <f>#REF!</f>
        <v>#REF!</v>
      </c>
      <c r="G29" s="6" t="e">
        <f>#REF!</f>
        <v>#REF!</v>
      </c>
      <c r="H29" s="6" t="e">
        <f>#REF!</f>
        <v>#REF!</v>
      </c>
      <c r="I29" s="6" t="e">
        <f>#REF!</f>
        <v>#REF!</v>
      </c>
      <c r="J29" s="6" t="e">
        <f>#REF!</f>
        <v>#REF!</v>
      </c>
      <c r="K29" s="6" t="e">
        <f>#REF!</f>
        <v>#REF!</v>
      </c>
      <c r="L29" s="6" t="e">
        <f>#REF!</f>
        <v>#REF!</v>
      </c>
      <c r="M29" s="6" t="e">
        <f>#REF!</f>
        <v>#REF!</v>
      </c>
      <c r="N29" s="6" t="e">
        <f>#REF!</f>
        <v>#REF!</v>
      </c>
      <c r="O29" s="6" t="e">
        <f>#REF!</f>
        <v>#REF!</v>
      </c>
      <c r="P29" s="6" t="e">
        <f>#REF!</f>
        <v>#REF!</v>
      </c>
      <c r="Q29" s="6" t="e">
        <f>#REF!</f>
        <v>#REF!</v>
      </c>
      <c r="R29" s="6" t="e">
        <f>#REF!</f>
        <v>#REF!</v>
      </c>
      <c r="S29" s="6" t="e">
        <f>#REF!</f>
        <v>#REF!</v>
      </c>
      <c r="T29" s="6" t="e">
        <f>#REF!</f>
        <v>#REF!</v>
      </c>
      <c r="U29" s="6" t="e">
        <f>#REF!</f>
        <v>#REF!</v>
      </c>
      <c r="V29" s="6" t="e">
        <f>#REF!</f>
        <v>#REF!</v>
      </c>
      <c r="W29" s="6" t="e">
        <f>#REF!</f>
        <v>#REF!</v>
      </c>
      <c r="X29" s="6" t="e">
        <f>#REF!</f>
        <v>#REF!</v>
      </c>
      <c r="Y29" s="6" t="e">
        <f>#REF!</f>
        <v>#REF!</v>
      </c>
      <c r="Z29" s="6" t="e">
        <f>#REF!</f>
        <v>#REF!</v>
      </c>
      <c r="AA29" s="6" t="e">
        <f>#REF!</f>
        <v>#REF!</v>
      </c>
      <c r="AB29" s="6" t="e">
        <f>#REF!</f>
        <v>#REF!</v>
      </c>
      <c r="AC29" s="6" t="e">
        <f>#REF!</f>
        <v>#REF!</v>
      </c>
      <c r="AD29" s="6" t="e">
        <f>#REF!</f>
        <v>#REF!</v>
      </c>
      <c r="AE29" s="6" t="e">
        <f>#REF!</f>
        <v>#REF!</v>
      </c>
      <c r="AF29" s="6" t="e">
        <f>#REF!</f>
        <v>#REF!</v>
      </c>
      <c r="AG29" s="6" t="e">
        <f>#REF!</f>
        <v>#REF!</v>
      </c>
      <c r="AH29" s="6" t="e">
        <f>#REF!</f>
        <v>#REF!</v>
      </c>
      <c r="AI29" s="6" t="e">
        <f>#REF!</f>
        <v>#REF!</v>
      </c>
      <c r="AJ29" s="6" t="e">
        <f>#REF!</f>
        <v>#REF!</v>
      </c>
      <c r="AK29" s="6" t="e">
        <f>#REF!</f>
        <v>#REF!</v>
      </c>
      <c r="AL29" s="6" t="e">
        <f>#REF!</f>
        <v>#REF!</v>
      </c>
      <c r="AM29" s="6" t="e">
        <f>#REF!</f>
        <v>#REF!</v>
      </c>
      <c r="AN29" s="6" t="e">
        <f>#REF!</f>
        <v>#REF!</v>
      </c>
      <c r="AO29" s="6" t="e">
        <f>#REF!</f>
        <v>#REF!</v>
      </c>
      <c r="AP29" s="6" t="e">
        <f>#REF!</f>
        <v>#REF!</v>
      </c>
      <c r="AQ29" s="6" t="e">
        <f>#REF!</f>
        <v>#REF!</v>
      </c>
      <c r="AR29" s="6" t="e">
        <f>#REF!</f>
        <v>#REF!</v>
      </c>
      <c r="AS29" s="6" t="e">
        <f>#REF!</f>
        <v>#REF!</v>
      </c>
      <c r="AT29" s="6" t="e">
        <f>#REF!</f>
        <v>#REF!</v>
      </c>
      <c r="AU29" s="6" t="e">
        <f>#REF!</f>
        <v>#REF!</v>
      </c>
      <c r="AV29" s="6" t="e">
        <f>#REF!</f>
        <v>#REF!</v>
      </c>
      <c r="AW29" s="6" t="e">
        <f>#REF!</f>
        <v>#REF!</v>
      </c>
      <c r="AX29" s="6" t="e">
        <f>#REF!</f>
        <v>#REF!</v>
      </c>
      <c r="AY29" s="6" t="e">
        <f>#REF!</f>
        <v>#REF!</v>
      </c>
      <c r="AZ29" s="6" t="e">
        <f>#REF!</f>
        <v>#REF!</v>
      </c>
      <c r="BA29" s="6" t="e">
        <f>#REF!</f>
        <v>#REF!</v>
      </c>
      <c r="BB29" s="6" t="e">
        <f>#REF!</f>
        <v>#REF!</v>
      </c>
      <c r="BC29" s="6" t="e">
        <f>#REF!</f>
        <v>#REF!</v>
      </c>
      <c r="BD29" s="6" t="e">
        <f>#REF!</f>
        <v>#REF!</v>
      </c>
      <c r="BE29" s="6" t="e">
        <f>#REF!</f>
        <v>#REF!</v>
      </c>
      <c r="BF29" s="6" t="e">
        <f>#REF!</f>
        <v>#REF!</v>
      </c>
      <c r="BG29" s="6" t="e">
        <f>#REF!</f>
        <v>#REF!</v>
      </c>
      <c r="BH29" s="6" t="e">
        <f>#REF!</f>
        <v>#REF!</v>
      </c>
      <c r="BI29" s="6" t="e">
        <f>#REF!</f>
        <v>#REF!</v>
      </c>
      <c r="BJ29" s="6" t="e">
        <f>#REF!</f>
        <v>#REF!</v>
      </c>
      <c r="BK29" s="6" t="e">
        <f>#REF!</f>
        <v>#REF!</v>
      </c>
      <c r="BL29" s="6" t="e">
        <f>#REF!</f>
        <v>#REF!</v>
      </c>
      <c r="BM29" s="6" t="e">
        <f>#REF!</f>
        <v>#REF!</v>
      </c>
    </row>
    <row r="30" spans="1:65">
      <c r="A30" s="6" t="e">
        <f>#REF!</f>
        <v>#REF!</v>
      </c>
      <c r="B30" s="6" t="e">
        <f>#REF!</f>
        <v>#REF!</v>
      </c>
      <c r="C30" s="6" t="e">
        <f>#REF!</f>
        <v>#REF!</v>
      </c>
      <c r="D30" s="6" t="e">
        <f>#REF!</f>
        <v>#REF!</v>
      </c>
      <c r="E30" s="6" t="e">
        <f>#REF!</f>
        <v>#REF!</v>
      </c>
      <c r="F30" s="6" t="e">
        <f>#REF!</f>
        <v>#REF!</v>
      </c>
      <c r="G30" s="6" t="e">
        <f>#REF!</f>
        <v>#REF!</v>
      </c>
      <c r="H30" s="6" t="e">
        <f>#REF!</f>
        <v>#REF!</v>
      </c>
      <c r="I30" s="6" t="e">
        <f>#REF!</f>
        <v>#REF!</v>
      </c>
      <c r="J30" s="6" t="e">
        <f>#REF!</f>
        <v>#REF!</v>
      </c>
      <c r="K30" s="6" t="e">
        <f>#REF!</f>
        <v>#REF!</v>
      </c>
      <c r="L30" s="6" t="e">
        <f>#REF!</f>
        <v>#REF!</v>
      </c>
      <c r="M30" s="6" t="e">
        <f>#REF!</f>
        <v>#REF!</v>
      </c>
      <c r="N30" s="6" t="e">
        <f>#REF!</f>
        <v>#REF!</v>
      </c>
      <c r="O30" s="6" t="e">
        <f>#REF!</f>
        <v>#REF!</v>
      </c>
      <c r="P30" s="6" t="e">
        <f>#REF!</f>
        <v>#REF!</v>
      </c>
      <c r="Q30" s="6" t="e">
        <f>#REF!</f>
        <v>#REF!</v>
      </c>
      <c r="R30" s="6" t="e">
        <f>#REF!</f>
        <v>#REF!</v>
      </c>
      <c r="S30" s="6" t="e">
        <f>#REF!</f>
        <v>#REF!</v>
      </c>
      <c r="T30" s="6" t="e">
        <f>#REF!</f>
        <v>#REF!</v>
      </c>
      <c r="U30" s="6" t="e">
        <f>#REF!</f>
        <v>#REF!</v>
      </c>
      <c r="V30" s="6" t="e">
        <f>#REF!</f>
        <v>#REF!</v>
      </c>
      <c r="W30" s="6" t="e">
        <f>#REF!</f>
        <v>#REF!</v>
      </c>
      <c r="X30" s="6" t="e">
        <f>#REF!</f>
        <v>#REF!</v>
      </c>
      <c r="Y30" s="6" t="e">
        <f>#REF!</f>
        <v>#REF!</v>
      </c>
      <c r="Z30" s="6" t="e">
        <f>#REF!</f>
        <v>#REF!</v>
      </c>
      <c r="AA30" s="6" t="e">
        <f>#REF!</f>
        <v>#REF!</v>
      </c>
      <c r="AB30" s="6" t="e">
        <f>#REF!</f>
        <v>#REF!</v>
      </c>
      <c r="AC30" s="6" t="e">
        <f>#REF!</f>
        <v>#REF!</v>
      </c>
      <c r="AD30" s="6" t="e">
        <f>#REF!</f>
        <v>#REF!</v>
      </c>
      <c r="AE30" s="6" t="e">
        <f>#REF!</f>
        <v>#REF!</v>
      </c>
      <c r="AF30" s="6" t="e">
        <f>#REF!</f>
        <v>#REF!</v>
      </c>
      <c r="AG30" s="6" t="e">
        <f>#REF!</f>
        <v>#REF!</v>
      </c>
      <c r="AH30" s="6" t="e">
        <f>#REF!</f>
        <v>#REF!</v>
      </c>
      <c r="AI30" s="6" t="e">
        <f>#REF!</f>
        <v>#REF!</v>
      </c>
      <c r="AJ30" s="6" t="e">
        <f>#REF!</f>
        <v>#REF!</v>
      </c>
      <c r="AK30" s="6" t="e">
        <f>#REF!</f>
        <v>#REF!</v>
      </c>
      <c r="AL30" s="6" t="e">
        <f>#REF!</f>
        <v>#REF!</v>
      </c>
      <c r="AM30" s="6" t="e">
        <f>#REF!</f>
        <v>#REF!</v>
      </c>
      <c r="AN30" s="6" t="e">
        <f>#REF!</f>
        <v>#REF!</v>
      </c>
      <c r="AO30" s="6" t="e">
        <f>#REF!</f>
        <v>#REF!</v>
      </c>
      <c r="AP30" s="6" t="e">
        <f>#REF!</f>
        <v>#REF!</v>
      </c>
      <c r="AQ30" s="6" t="e">
        <f>#REF!</f>
        <v>#REF!</v>
      </c>
      <c r="AR30" s="6" t="e">
        <f>#REF!</f>
        <v>#REF!</v>
      </c>
      <c r="AS30" s="6" t="e">
        <f>#REF!</f>
        <v>#REF!</v>
      </c>
      <c r="AT30" s="6" t="e">
        <f>#REF!</f>
        <v>#REF!</v>
      </c>
      <c r="AU30" s="6" t="e">
        <f>#REF!</f>
        <v>#REF!</v>
      </c>
      <c r="AV30" s="6" t="e">
        <f>#REF!</f>
        <v>#REF!</v>
      </c>
      <c r="AW30" s="6" t="e">
        <f>#REF!</f>
        <v>#REF!</v>
      </c>
      <c r="AX30" s="6" t="e">
        <f>#REF!</f>
        <v>#REF!</v>
      </c>
      <c r="AY30" s="6" t="e">
        <f>#REF!</f>
        <v>#REF!</v>
      </c>
      <c r="AZ30" s="6" t="e">
        <f>#REF!</f>
        <v>#REF!</v>
      </c>
      <c r="BA30" s="6" t="e">
        <f>#REF!</f>
        <v>#REF!</v>
      </c>
      <c r="BB30" s="6" t="e">
        <f>#REF!</f>
        <v>#REF!</v>
      </c>
      <c r="BC30" s="6" t="e">
        <f>#REF!</f>
        <v>#REF!</v>
      </c>
      <c r="BD30" s="6" t="e">
        <f>#REF!</f>
        <v>#REF!</v>
      </c>
      <c r="BE30" s="6" t="e">
        <f>#REF!</f>
        <v>#REF!</v>
      </c>
      <c r="BF30" s="6" t="e">
        <f>#REF!</f>
        <v>#REF!</v>
      </c>
      <c r="BG30" s="6" t="e">
        <f>#REF!</f>
        <v>#REF!</v>
      </c>
      <c r="BH30" s="6" t="e">
        <f>#REF!</f>
        <v>#REF!</v>
      </c>
      <c r="BI30" s="6" t="e">
        <f>#REF!</f>
        <v>#REF!</v>
      </c>
      <c r="BJ30" s="6" t="e">
        <f>#REF!</f>
        <v>#REF!</v>
      </c>
      <c r="BK30" s="6" t="e">
        <f>#REF!</f>
        <v>#REF!</v>
      </c>
      <c r="BL30" s="6" t="e">
        <f>#REF!</f>
        <v>#REF!</v>
      </c>
      <c r="BM30" s="6" t="e">
        <f>#REF!</f>
        <v>#REF!</v>
      </c>
    </row>
    <row r="31" spans="1:65">
      <c r="A31" s="6" t="e">
        <f>#REF!</f>
        <v>#REF!</v>
      </c>
      <c r="B31" s="6" t="e">
        <f>#REF!</f>
        <v>#REF!</v>
      </c>
      <c r="C31" s="6" t="e">
        <f>#REF!</f>
        <v>#REF!</v>
      </c>
      <c r="D31" s="6" t="e">
        <f>#REF!</f>
        <v>#REF!</v>
      </c>
      <c r="E31" s="6" t="e">
        <f>#REF!</f>
        <v>#REF!</v>
      </c>
      <c r="F31" s="6" t="e">
        <f>#REF!</f>
        <v>#REF!</v>
      </c>
      <c r="G31" s="6" t="e">
        <f>#REF!</f>
        <v>#REF!</v>
      </c>
      <c r="H31" s="6" t="e">
        <f>#REF!</f>
        <v>#REF!</v>
      </c>
      <c r="I31" s="6" t="e">
        <f>#REF!</f>
        <v>#REF!</v>
      </c>
      <c r="J31" s="6" t="e">
        <f>#REF!</f>
        <v>#REF!</v>
      </c>
      <c r="K31" s="6" t="e">
        <f>#REF!</f>
        <v>#REF!</v>
      </c>
      <c r="L31" s="6" t="e">
        <f>#REF!</f>
        <v>#REF!</v>
      </c>
      <c r="M31" s="6" t="e">
        <f>#REF!</f>
        <v>#REF!</v>
      </c>
      <c r="N31" s="6" t="e">
        <f>#REF!</f>
        <v>#REF!</v>
      </c>
      <c r="O31" s="6" t="e">
        <f>#REF!</f>
        <v>#REF!</v>
      </c>
      <c r="P31" s="6" t="e">
        <f>#REF!</f>
        <v>#REF!</v>
      </c>
      <c r="Q31" s="6" t="e">
        <f>#REF!</f>
        <v>#REF!</v>
      </c>
      <c r="R31" s="6" t="e">
        <f>#REF!</f>
        <v>#REF!</v>
      </c>
      <c r="S31" s="6" t="e">
        <f>#REF!</f>
        <v>#REF!</v>
      </c>
      <c r="T31" s="6" t="e">
        <f>#REF!</f>
        <v>#REF!</v>
      </c>
      <c r="U31" s="6" t="e">
        <f>#REF!</f>
        <v>#REF!</v>
      </c>
      <c r="V31" s="6" t="e">
        <f>#REF!</f>
        <v>#REF!</v>
      </c>
      <c r="W31" s="6" t="e">
        <f>#REF!</f>
        <v>#REF!</v>
      </c>
      <c r="X31" s="6" t="e">
        <f>#REF!</f>
        <v>#REF!</v>
      </c>
      <c r="Y31" s="6" t="e">
        <f>#REF!</f>
        <v>#REF!</v>
      </c>
      <c r="Z31" s="6" t="e">
        <f>#REF!</f>
        <v>#REF!</v>
      </c>
      <c r="AA31" s="6" t="e">
        <f>#REF!</f>
        <v>#REF!</v>
      </c>
      <c r="AB31" s="6" t="e">
        <f>#REF!</f>
        <v>#REF!</v>
      </c>
      <c r="AC31" s="6" t="e">
        <f>#REF!</f>
        <v>#REF!</v>
      </c>
      <c r="AD31" s="6" t="e">
        <f>#REF!</f>
        <v>#REF!</v>
      </c>
      <c r="AE31" s="6" t="e">
        <f>#REF!</f>
        <v>#REF!</v>
      </c>
      <c r="AF31" s="6" t="e">
        <f>#REF!</f>
        <v>#REF!</v>
      </c>
      <c r="AG31" s="6" t="e">
        <f>#REF!</f>
        <v>#REF!</v>
      </c>
      <c r="AH31" s="6" t="e">
        <f>#REF!</f>
        <v>#REF!</v>
      </c>
      <c r="AI31" s="6" t="e">
        <f>#REF!</f>
        <v>#REF!</v>
      </c>
      <c r="AJ31" s="6" t="e">
        <f>#REF!</f>
        <v>#REF!</v>
      </c>
      <c r="AK31" s="6" t="e">
        <f>#REF!</f>
        <v>#REF!</v>
      </c>
      <c r="AL31" s="6" t="e">
        <f>#REF!</f>
        <v>#REF!</v>
      </c>
      <c r="AM31" s="6" t="e">
        <f>#REF!</f>
        <v>#REF!</v>
      </c>
      <c r="AN31" s="6" t="e">
        <f>#REF!</f>
        <v>#REF!</v>
      </c>
      <c r="AO31" s="6" t="e">
        <f>#REF!</f>
        <v>#REF!</v>
      </c>
      <c r="AP31" s="6" t="e">
        <f>#REF!</f>
        <v>#REF!</v>
      </c>
      <c r="AQ31" s="6" t="e">
        <f>#REF!</f>
        <v>#REF!</v>
      </c>
      <c r="AR31" s="6" t="e">
        <f>#REF!</f>
        <v>#REF!</v>
      </c>
      <c r="AS31" s="6" t="e">
        <f>#REF!</f>
        <v>#REF!</v>
      </c>
      <c r="AT31" s="6" t="e">
        <f>#REF!</f>
        <v>#REF!</v>
      </c>
      <c r="AU31" s="6" t="e">
        <f>#REF!</f>
        <v>#REF!</v>
      </c>
      <c r="AV31" s="6" t="e">
        <f>#REF!</f>
        <v>#REF!</v>
      </c>
      <c r="AW31" s="6" t="e">
        <f>#REF!</f>
        <v>#REF!</v>
      </c>
      <c r="AX31" s="6" t="e">
        <f>#REF!</f>
        <v>#REF!</v>
      </c>
      <c r="AY31" s="6" t="e">
        <f>#REF!</f>
        <v>#REF!</v>
      </c>
      <c r="AZ31" s="6" t="e">
        <f>#REF!</f>
        <v>#REF!</v>
      </c>
      <c r="BA31" s="6" t="e">
        <f>#REF!</f>
        <v>#REF!</v>
      </c>
      <c r="BB31" s="6" t="e">
        <f>#REF!</f>
        <v>#REF!</v>
      </c>
      <c r="BC31" s="6" t="e">
        <f>#REF!</f>
        <v>#REF!</v>
      </c>
      <c r="BD31" s="6" t="e">
        <f>#REF!</f>
        <v>#REF!</v>
      </c>
      <c r="BE31" s="6" t="e">
        <f>#REF!</f>
        <v>#REF!</v>
      </c>
      <c r="BF31" s="6" t="e">
        <f>#REF!</f>
        <v>#REF!</v>
      </c>
      <c r="BG31" s="6" t="e">
        <f>#REF!</f>
        <v>#REF!</v>
      </c>
      <c r="BH31" s="6" t="e">
        <f>#REF!</f>
        <v>#REF!</v>
      </c>
      <c r="BI31" s="6" t="e">
        <f>#REF!</f>
        <v>#REF!</v>
      </c>
      <c r="BJ31" s="6" t="e">
        <f>#REF!</f>
        <v>#REF!</v>
      </c>
      <c r="BK31" s="6" t="e">
        <f>#REF!</f>
        <v>#REF!</v>
      </c>
      <c r="BL31" s="6" t="e">
        <f>#REF!</f>
        <v>#REF!</v>
      </c>
      <c r="BM31" s="6" t="e">
        <f>#REF!</f>
        <v>#REF!</v>
      </c>
    </row>
    <row r="32" spans="1:65">
      <c r="A32" s="6" t="e">
        <f>#REF!</f>
        <v>#REF!</v>
      </c>
      <c r="B32" s="6" t="e">
        <f>#REF!</f>
        <v>#REF!</v>
      </c>
      <c r="C32" s="6" t="e">
        <f>#REF!</f>
        <v>#REF!</v>
      </c>
      <c r="D32" s="6" t="e">
        <f>#REF!</f>
        <v>#REF!</v>
      </c>
      <c r="E32" s="6" t="e">
        <f>#REF!</f>
        <v>#REF!</v>
      </c>
      <c r="F32" s="6" t="e">
        <f>#REF!</f>
        <v>#REF!</v>
      </c>
      <c r="G32" s="6" t="e">
        <f>#REF!</f>
        <v>#REF!</v>
      </c>
      <c r="H32" s="6" t="e">
        <f>#REF!</f>
        <v>#REF!</v>
      </c>
      <c r="I32" s="6" t="e">
        <f>#REF!</f>
        <v>#REF!</v>
      </c>
      <c r="J32" s="6" t="e">
        <f>#REF!</f>
        <v>#REF!</v>
      </c>
      <c r="K32" s="6" t="e">
        <f>#REF!</f>
        <v>#REF!</v>
      </c>
      <c r="L32" s="6" t="e">
        <f>#REF!</f>
        <v>#REF!</v>
      </c>
      <c r="M32" s="6" t="e">
        <f>#REF!</f>
        <v>#REF!</v>
      </c>
      <c r="N32" s="6" t="e">
        <f>#REF!</f>
        <v>#REF!</v>
      </c>
      <c r="O32" s="6" t="e">
        <f>#REF!</f>
        <v>#REF!</v>
      </c>
      <c r="P32" s="6" t="e">
        <f>#REF!</f>
        <v>#REF!</v>
      </c>
      <c r="Q32" s="6" t="e">
        <f>#REF!</f>
        <v>#REF!</v>
      </c>
      <c r="R32" s="6" t="e">
        <f>#REF!</f>
        <v>#REF!</v>
      </c>
      <c r="S32" s="6" t="e">
        <f>#REF!</f>
        <v>#REF!</v>
      </c>
      <c r="T32" s="6" t="e">
        <f>#REF!</f>
        <v>#REF!</v>
      </c>
      <c r="U32" s="6" t="e">
        <f>#REF!</f>
        <v>#REF!</v>
      </c>
      <c r="V32" s="6" t="e">
        <f>#REF!</f>
        <v>#REF!</v>
      </c>
      <c r="W32" s="6" t="e">
        <f>#REF!</f>
        <v>#REF!</v>
      </c>
      <c r="X32" s="6" t="e">
        <f>#REF!</f>
        <v>#REF!</v>
      </c>
      <c r="Y32" s="6" t="e">
        <f>#REF!</f>
        <v>#REF!</v>
      </c>
      <c r="Z32" s="6" t="e">
        <f>#REF!</f>
        <v>#REF!</v>
      </c>
      <c r="AA32" s="6" t="e">
        <f>#REF!</f>
        <v>#REF!</v>
      </c>
      <c r="AB32" s="6" t="e">
        <f>#REF!</f>
        <v>#REF!</v>
      </c>
      <c r="AC32" s="6" t="e">
        <f>#REF!</f>
        <v>#REF!</v>
      </c>
      <c r="AD32" s="6" t="e">
        <f>#REF!</f>
        <v>#REF!</v>
      </c>
      <c r="AE32" s="6" t="e">
        <f>#REF!</f>
        <v>#REF!</v>
      </c>
      <c r="AF32" s="6" t="e">
        <f>#REF!</f>
        <v>#REF!</v>
      </c>
      <c r="AG32" s="6" t="e">
        <f>#REF!</f>
        <v>#REF!</v>
      </c>
      <c r="AH32" s="6" t="e">
        <f>#REF!</f>
        <v>#REF!</v>
      </c>
      <c r="AI32" s="6" t="e">
        <f>#REF!</f>
        <v>#REF!</v>
      </c>
      <c r="AJ32" s="6" t="e">
        <f>#REF!</f>
        <v>#REF!</v>
      </c>
      <c r="AK32" s="6" t="e">
        <f>#REF!</f>
        <v>#REF!</v>
      </c>
      <c r="AL32" s="6" t="e">
        <f>#REF!</f>
        <v>#REF!</v>
      </c>
      <c r="AM32" s="6" t="e">
        <f>#REF!</f>
        <v>#REF!</v>
      </c>
      <c r="AN32" s="6" t="e">
        <f>#REF!</f>
        <v>#REF!</v>
      </c>
      <c r="AO32" s="6" t="e">
        <f>#REF!</f>
        <v>#REF!</v>
      </c>
      <c r="AP32" s="6" t="e">
        <f>#REF!</f>
        <v>#REF!</v>
      </c>
      <c r="AQ32" s="6" t="e">
        <f>#REF!</f>
        <v>#REF!</v>
      </c>
      <c r="AR32" s="6" t="e">
        <f>#REF!</f>
        <v>#REF!</v>
      </c>
      <c r="AS32" s="6" t="e">
        <f>#REF!</f>
        <v>#REF!</v>
      </c>
      <c r="AT32" s="6" t="e">
        <f>#REF!</f>
        <v>#REF!</v>
      </c>
      <c r="AU32" s="6" t="e">
        <f>#REF!</f>
        <v>#REF!</v>
      </c>
      <c r="AV32" s="6" t="e">
        <f>#REF!</f>
        <v>#REF!</v>
      </c>
      <c r="AW32" s="6" t="e">
        <f>#REF!</f>
        <v>#REF!</v>
      </c>
      <c r="AX32" s="6" t="e">
        <f>#REF!</f>
        <v>#REF!</v>
      </c>
      <c r="AY32" s="6" t="e">
        <f>#REF!</f>
        <v>#REF!</v>
      </c>
      <c r="AZ32" s="6" t="e">
        <f>#REF!</f>
        <v>#REF!</v>
      </c>
      <c r="BA32" s="6" t="e">
        <f>#REF!</f>
        <v>#REF!</v>
      </c>
      <c r="BB32" s="6" t="e">
        <f>#REF!</f>
        <v>#REF!</v>
      </c>
      <c r="BC32" s="6" t="e">
        <f>#REF!</f>
        <v>#REF!</v>
      </c>
      <c r="BD32" s="6" t="e">
        <f>#REF!</f>
        <v>#REF!</v>
      </c>
      <c r="BE32" s="6" t="e">
        <f>#REF!</f>
        <v>#REF!</v>
      </c>
      <c r="BF32" s="6" t="e">
        <f>#REF!</f>
        <v>#REF!</v>
      </c>
      <c r="BG32" s="6" t="e">
        <f>#REF!</f>
        <v>#REF!</v>
      </c>
      <c r="BH32" s="6" t="e">
        <f>#REF!</f>
        <v>#REF!</v>
      </c>
      <c r="BI32" s="6" t="e">
        <f>#REF!</f>
        <v>#REF!</v>
      </c>
      <c r="BJ32" s="6" t="e">
        <f>#REF!</f>
        <v>#REF!</v>
      </c>
      <c r="BK32" s="6" t="e">
        <f>#REF!</f>
        <v>#REF!</v>
      </c>
      <c r="BL32" s="6" t="e">
        <f>#REF!</f>
        <v>#REF!</v>
      </c>
      <c r="BM32" s="6" t="e">
        <f>#REF!</f>
        <v>#REF!</v>
      </c>
    </row>
    <row r="33" spans="1:65">
      <c r="A33" s="6" t="e">
        <f>#REF!</f>
        <v>#REF!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6" t="e">
        <f>#REF!</f>
        <v>#REF!</v>
      </c>
      <c r="N33" s="6" t="e">
        <f>#REF!</f>
        <v>#REF!</v>
      </c>
      <c r="O33" s="6" t="e">
        <f>#REF!</f>
        <v>#REF!</v>
      </c>
      <c r="P33" s="6" t="e">
        <f>#REF!</f>
        <v>#REF!</v>
      </c>
      <c r="Q33" s="6" t="e">
        <f>#REF!</f>
        <v>#REF!</v>
      </c>
      <c r="R33" s="6" t="e">
        <f>#REF!</f>
        <v>#REF!</v>
      </c>
      <c r="S33" s="6" t="e">
        <f>#REF!</f>
        <v>#REF!</v>
      </c>
      <c r="T33" s="6" t="e">
        <f>#REF!</f>
        <v>#REF!</v>
      </c>
      <c r="U33" s="6" t="e">
        <f>#REF!</f>
        <v>#REF!</v>
      </c>
      <c r="V33" s="6" t="e">
        <f>#REF!</f>
        <v>#REF!</v>
      </c>
      <c r="W33" s="6" t="e">
        <f>#REF!</f>
        <v>#REF!</v>
      </c>
      <c r="X33" s="6" t="e">
        <f>#REF!</f>
        <v>#REF!</v>
      </c>
      <c r="Y33" s="6" t="e">
        <f>#REF!</f>
        <v>#REF!</v>
      </c>
      <c r="Z33" s="6" t="e">
        <f>#REF!</f>
        <v>#REF!</v>
      </c>
      <c r="AA33" s="6" t="e">
        <f>#REF!</f>
        <v>#REF!</v>
      </c>
      <c r="AB33" s="6" t="e">
        <f>#REF!</f>
        <v>#REF!</v>
      </c>
      <c r="AC33" s="6" t="e">
        <f>#REF!</f>
        <v>#REF!</v>
      </c>
      <c r="AD33" s="6" t="e">
        <f>#REF!</f>
        <v>#REF!</v>
      </c>
      <c r="AE33" s="6" t="e">
        <f>#REF!</f>
        <v>#REF!</v>
      </c>
      <c r="AF33" s="6" t="e">
        <f>#REF!</f>
        <v>#REF!</v>
      </c>
      <c r="AG33" s="6" t="e">
        <f>#REF!</f>
        <v>#REF!</v>
      </c>
      <c r="AH33" s="6" t="e">
        <f>#REF!</f>
        <v>#REF!</v>
      </c>
      <c r="AI33" s="6" t="e">
        <f>#REF!</f>
        <v>#REF!</v>
      </c>
      <c r="AJ33" s="6" t="e">
        <f>#REF!</f>
        <v>#REF!</v>
      </c>
      <c r="AK33" s="6" t="e">
        <f>#REF!</f>
        <v>#REF!</v>
      </c>
      <c r="AL33" s="6" t="e">
        <f>#REF!</f>
        <v>#REF!</v>
      </c>
      <c r="AM33" s="6" t="e">
        <f>#REF!</f>
        <v>#REF!</v>
      </c>
      <c r="AN33" s="6" t="e">
        <f>#REF!</f>
        <v>#REF!</v>
      </c>
      <c r="AO33" s="6" t="e">
        <f>#REF!</f>
        <v>#REF!</v>
      </c>
      <c r="AP33" s="6" t="e">
        <f>#REF!</f>
        <v>#REF!</v>
      </c>
      <c r="AQ33" s="6" t="e">
        <f>#REF!</f>
        <v>#REF!</v>
      </c>
      <c r="AR33" s="6" t="e">
        <f>#REF!</f>
        <v>#REF!</v>
      </c>
      <c r="AS33" s="6" t="e">
        <f>#REF!</f>
        <v>#REF!</v>
      </c>
      <c r="AT33" s="6" t="e">
        <f>#REF!</f>
        <v>#REF!</v>
      </c>
      <c r="AU33" s="6" t="e">
        <f>#REF!</f>
        <v>#REF!</v>
      </c>
      <c r="AV33" s="6" t="e">
        <f>#REF!</f>
        <v>#REF!</v>
      </c>
      <c r="AW33" s="6" t="e">
        <f>#REF!</f>
        <v>#REF!</v>
      </c>
      <c r="AX33" s="6" t="e">
        <f>#REF!</f>
        <v>#REF!</v>
      </c>
      <c r="AY33" s="6" t="e">
        <f>#REF!</f>
        <v>#REF!</v>
      </c>
      <c r="AZ33" s="6" t="e">
        <f>#REF!</f>
        <v>#REF!</v>
      </c>
      <c r="BA33" s="6" t="e">
        <f>#REF!</f>
        <v>#REF!</v>
      </c>
      <c r="BB33" s="6" t="e">
        <f>#REF!</f>
        <v>#REF!</v>
      </c>
      <c r="BC33" s="6" t="e">
        <f>#REF!</f>
        <v>#REF!</v>
      </c>
      <c r="BD33" s="6" t="e">
        <f>#REF!</f>
        <v>#REF!</v>
      </c>
      <c r="BE33" s="6" t="e">
        <f>#REF!</f>
        <v>#REF!</v>
      </c>
      <c r="BF33" s="6" t="e">
        <f>#REF!</f>
        <v>#REF!</v>
      </c>
      <c r="BG33" s="6" t="e">
        <f>#REF!</f>
        <v>#REF!</v>
      </c>
      <c r="BH33" s="6" t="e">
        <f>#REF!</f>
        <v>#REF!</v>
      </c>
      <c r="BI33" s="6" t="e">
        <f>#REF!</f>
        <v>#REF!</v>
      </c>
      <c r="BJ33" s="6" t="e">
        <f>#REF!</f>
        <v>#REF!</v>
      </c>
      <c r="BK33" s="6" t="e">
        <f>#REF!</f>
        <v>#REF!</v>
      </c>
      <c r="BL33" s="6" t="e">
        <f>#REF!</f>
        <v>#REF!</v>
      </c>
      <c r="BM33" s="6" t="e">
        <f>#REF!</f>
        <v>#REF!</v>
      </c>
    </row>
    <row r="34" spans="1:65">
      <c r="A34" s="6" t="e">
        <f>#REF!</f>
        <v>#REF!</v>
      </c>
      <c r="B34" s="6" t="e">
        <f>#REF!</f>
        <v>#REF!</v>
      </c>
      <c r="C34" s="6" t="e">
        <f>#REF!</f>
        <v>#REF!</v>
      </c>
      <c r="D34" s="6" t="e">
        <f>#REF!</f>
        <v>#REF!</v>
      </c>
      <c r="E34" s="6" t="e">
        <f>#REF!</f>
        <v>#REF!</v>
      </c>
      <c r="F34" s="6" t="e">
        <f>#REF!</f>
        <v>#REF!</v>
      </c>
      <c r="G34" s="6" t="e">
        <f>#REF!</f>
        <v>#REF!</v>
      </c>
      <c r="H34" s="6" t="e">
        <f>#REF!</f>
        <v>#REF!</v>
      </c>
      <c r="I34" s="6" t="e">
        <f>#REF!</f>
        <v>#REF!</v>
      </c>
      <c r="J34" s="6" t="e">
        <f>#REF!</f>
        <v>#REF!</v>
      </c>
      <c r="K34" s="6" t="e">
        <f>#REF!</f>
        <v>#REF!</v>
      </c>
      <c r="L34" s="6" t="e">
        <f>#REF!</f>
        <v>#REF!</v>
      </c>
      <c r="M34" s="6" t="e">
        <f>#REF!</f>
        <v>#REF!</v>
      </c>
      <c r="N34" s="6" t="e">
        <f>#REF!</f>
        <v>#REF!</v>
      </c>
      <c r="O34" s="6" t="e">
        <f>#REF!</f>
        <v>#REF!</v>
      </c>
      <c r="P34" s="6" t="e">
        <f>#REF!</f>
        <v>#REF!</v>
      </c>
      <c r="Q34" s="6" t="e">
        <f>#REF!</f>
        <v>#REF!</v>
      </c>
      <c r="R34" s="6" t="e">
        <f>#REF!</f>
        <v>#REF!</v>
      </c>
      <c r="S34" s="6" t="e">
        <f>#REF!</f>
        <v>#REF!</v>
      </c>
      <c r="T34" s="6" t="e">
        <f>#REF!</f>
        <v>#REF!</v>
      </c>
      <c r="U34" s="6" t="e">
        <f>#REF!</f>
        <v>#REF!</v>
      </c>
      <c r="V34" s="6" t="e">
        <f>#REF!</f>
        <v>#REF!</v>
      </c>
      <c r="W34" s="6" t="e">
        <f>#REF!</f>
        <v>#REF!</v>
      </c>
      <c r="X34" s="6" t="e">
        <f>#REF!</f>
        <v>#REF!</v>
      </c>
      <c r="Y34" s="6" t="e">
        <f>#REF!</f>
        <v>#REF!</v>
      </c>
      <c r="Z34" s="6" t="e">
        <f>#REF!</f>
        <v>#REF!</v>
      </c>
      <c r="AA34" s="6" t="e">
        <f>#REF!</f>
        <v>#REF!</v>
      </c>
      <c r="AB34" s="6" t="e">
        <f>#REF!</f>
        <v>#REF!</v>
      </c>
      <c r="AC34" s="6" t="e">
        <f>#REF!</f>
        <v>#REF!</v>
      </c>
      <c r="AD34" s="6" t="e">
        <f>#REF!</f>
        <v>#REF!</v>
      </c>
      <c r="AE34" s="6" t="e">
        <f>#REF!</f>
        <v>#REF!</v>
      </c>
      <c r="AF34" s="6" t="e">
        <f>#REF!</f>
        <v>#REF!</v>
      </c>
      <c r="AG34" s="6" t="e">
        <f>#REF!</f>
        <v>#REF!</v>
      </c>
      <c r="AH34" s="6" t="e">
        <f>#REF!</f>
        <v>#REF!</v>
      </c>
      <c r="AI34" s="6" t="e">
        <f>#REF!</f>
        <v>#REF!</v>
      </c>
      <c r="AJ34" s="6" t="e">
        <f>#REF!</f>
        <v>#REF!</v>
      </c>
      <c r="AK34" s="6" t="e">
        <f>#REF!</f>
        <v>#REF!</v>
      </c>
      <c r="AL34" s="6" t="e">
        <f>#REF!</f>
        <v>#REF!</v>
      </c>
      <c r="AM34" s="6" t="e">
        <f>#REF!</f>
        <v>#REF!</v>
      </c>
      <c r="AN34" s="6" t="e">
        <f>#REF!</f>
        <v>#REF!</v>
      </c>
      <c r="AO34" s="6" t="e">
        <f>#REF!</f>
        <v>#REF!</v>
      </c>
      <c r="AP34" s="6" t="e">
        <f>#REF!</f>
        <v>#REF!</v>
      </c>
      <c r="AQ34" s="6" t="e">
        <f>#REF!</f>
        <v>#REF!</v>
      </c>
      <c r="AR34" s="6" t="e">
        <f>#REF!</f>
        <v>#REF!</v>
      </c>
      <c r="AS34" s="6" t="e">
        <f>#REF!</f>
        <v>#REF!</v>
      </c>
      <c r="AT34" s="6" t="e">
        <f>#REF!</f>
        <v>#REF!</v>
      </c>
      <c r="AU34" s="6" t="e">
        <f>#REF!</f>
        <v>#REF!</v>
      </c>
      <c r="AV34" s="6" t="e">
        <f>#REF!</f>
        <v>#REF!</v>
      </c>
      <c r="AW34" s="6" t="e">
        <f>#REF!</f>
        <v>#REF!</v>
      </c>
      <c r="AX34" s="6" t="e">
        <f>#REF!</f>
        <v>#REF!</v>
      </c>
      <c r="AY34" s="6" t="e">
        <f>#REF!</f>
        <v>#REF!</v>
      </c>
      <c r="AZ34" s="6" t="e">
        <f>#REF!</f>
        <v>#REF!</v>
      </c>
      <c r="BA34" s="6" t="e">
        <f>#REF!</f>
        <v>#REF!</v>
      </c>
      <c r="BB34" s="6" t="e">
        <f>#REF!</f>
        <v>#REF!</v>
      </c>
      <c r="BC34" s="6" t="e">
        <f>#REF!</f>
        <v>#REF!</v>
      </c>
      <c r="BD34" s="6" t="e">
        <f>#REF!</f>
        <v>#REF!</v>
      </c>
      <c r="BE34" s="6" t="e">
        <f>#REF!</f>
        <v>#REF!</v>
      </c>
      <c r="BF34" s="6" t="e">
        <f>#REF!</f>
        <v>#REF!</v>
      </c>
      <c r="BG34" s="6" t="e">
        <f>#REF!</f>
        <v>#REF!</v>
      </c>
      <c r="BH34" s="6" t="e">
        <f>#REF!</f>
        <v>#REF!</v>
      </c>
      <c r="BI34" s="6" t="e">
        <f>#REF!</f>
        <v>#REF!</v>
      </c>
      <c r="BJ34" s="6" t="e">
        <f>#REF!</f>
        <v>#REF!</v>
      </c>
      <c r="BK34" s="6" t="e">
        <f>#REF!</f>
        <v>#REF!</v>
      </c>
      <c r="BL34" s="6" t="e">
        <f>#REF!</f>
        <v>#REF!</v>
      </c>
      <c r="BM34" s="6" t="e">
        <f>#REF!</f>
        <v>#REF!</v>
      </c>
    </row>
    <row r="35" spans="1:65">
      <c r="A35" s="6" t="e">
        <f>#REF!</f>
        <v>#REF!</v>
      </c>
      <c r="B35" s="6" t="e">
        <f>#REF!</f>
        <v>#REF!</v>
      </c>
      <c r="C35" s="6" t="e">
        <f>#REF!</f>
        <v>#REF!</v>
      </c>
      <c r="D35" s="6" t="e">
        <f>#REF!</f>
        <v>#REF!</v>
      </c>
      <c r="E35" s="6" t="e">
        <f>#REF!</f>
        <v>#REF!</v>
      </c>
      <c r="F35" s="6" t="e">
        <f>#REF!</f>
        <v>#REF!</v>
      </c>
      <c r="G35" s="6" t="e">
        <f>#REF!</f>
        <v>#REF!</v>
      </c>
      <c r="H35" s="6" t="e">
        <f>#REF!</f>
        <v>#REF!</v>
      </c>
      <c r="I35" s="6" t="e">
        <f>#REF!</f>
        <v>#REF!</v>
      </c>
      <c r="J35" s="6" t="e">
        <f>#REF!</f>
        <v>#REF!</v>
      </c>
      <c r="K35" s="6" t="e">
        <f>#REF!</f>
        <v>#REF!</v>
      </c>
      <c r="L35" s="6" t="e">
        <f>#REF!</f>
        <v>#REF!</v>
      </c>
      <c r="M35" s="6" t="e">
        <f>#REF!</f>
        <v>#REF!</v>
      </c>
      <c r="N35" s="6" t="e">
        <f>#REF!</f>
        <v>#REF!</v>
      </c>
      <c r="O35" s="6" t="e">
        <f>#REF!</f>
        <v>#REF!</v>
      </c>
      <c r="P35" s="6" t="e">
        <f>#REF!</f>
        <v>#REF!</v>
      </c>
      <c r="Q35" s="6" t="e">
        <f>#REF!</f>
        <v>#REF!</v>
      </c>
      <c r="R35" s="6" t="e">
        <f>#REF!</f>
        <v>#REF!</v>
      </c>
      <c r="S35" s="6" t="e">
        <f>#REF!</f>
        <v>#REF!</v>
      </c>
      <c r="T35" s="6" t="e">
        <f>#REF!</f>
        <v>#REF!</v>
      </c>
      <c r="U35" s="6" t="e">
        <f>#REF!</f>
        <v>#REF!</v>
      </c>
      <c r="V35" s="6" t="e">
        <f>#REF!</f>
        <v>#REF!</v>
      </c>
      <c r="W35" s="6" t="e">
        <f>#REF!</f>
        <v>#REF!</v>
      </c>
      <c r="X35" s="6" t="e">
        <f>#REF!</f>
        <v>#REF!</v>
      </c>
      <c r="Y35" s="6" t="e">
        <f>#REF!</f>
        <v>#REF!</v>
      </c>
      <c r="Z35" s="6" t="e">
        <f>#REF!</f>
        <v>#REF!</v>
      </c>
      <c r="AA35" s="6" t="e">
        <f>#REF!</f>
        <v>#REF!</v>
      </c>
      <c r="AB35" s="6" t="e">
        <f>#REF!</f>
        <v>#REF!</v>
      </c>
      <c r="AC35" s="6" t="e">
        <f>#REF!</f>
        <v>#REF!</v>
      </c>
      <c r="AD35" s="6" t="e">
        <f>#REF!</f>
        <v>#REF!</v>
      </c>
      <c r="AE35" s="6" t="e">
        <f>#REF!</f>
        <v>#REF!</v>
      </c>
      <c r="AF35" s="6" t="e">
        <f>#REF!</f>
        <v>#REF!</v>
      </c>
      <c r="AG35" s="6" t="e">
        <f>#REF!</f>
        <v>#REF!</v>
      </c>
      <c r="AH35" s="6" t="e">
        <f>#REF!</f>
        <v>#REF!</v>
      </c>
      <c r="AI35" s="6" t="e">
        <f>#REF!</f>
        <v>#REF!</v>
      </c>
      <c r="AJ35" s="6" t="e">
        <f>#REF!</f>
        <v>#REF!</v>
      </c>
      <c r="AK35" s="6" t="e">
        <f>#REF!</f>
        <v>#REF!</v>
      </c>
      <c r="AL35" s="6" t="e">
        <f>#REF!</f>
        <v>#REF!</v>
      </c>
      <c r="AM35" s="6" t="e">
        <f>#REF!</f>
        <v>#REF!</v>
      </c>
      <c r="AN35" s="6" t="e">
        <f>#REF!</f>
        <v>#REF!</v>
      </c>
      <c r="AO35" s="6" t="e">
        <f>#REF!</f>
        <v>#REF!</v>
      </c>
      <c r="AP35" s="6" t="e">
        <f>#REF!</f>
        <v>#REF!</v>
      </c>
      <c r="AQ35" s="6" t="e">
        <f>#REF!</f>
        <v>#REF!</v>
      </c>
      <c r="AR35" s="6" t="e">
        <f>#REF!</f>
        <v>#REF!</v>
      </c>
      <c r="AS35" s="6" t="e">
        <f>#REF!</f>
        <v>#REF!</v>
      </c>
      <c r="AT35" s="6" t="e">
        <f>#REF!</f>
        <v>#REF!</v>
      </c>
      <c r="AU35" s="6" t="e">
        <f>#REF!</f>
        <v>#REF!</v>
      </c>
      <c r="AV35" s="6" t="e">
        <f>#REF!</f>
        <v>#REF!</v>
      </c>
      <c r="AW35" s="6" t="e">
        <f>#REF!</f>
        <v>#REF!</v>
      </c>
      <c r="AX35" s="6" t="e">
        <f>#REF!</f>
        <v>#REF!</v>
      </c>
      <c r="AY35" s="6" t="e">
        <f>#REF!</f>
        <v>#REF!</v>
      </c>
      <c r="AZ35" s="6" t="e">
        <f>#REF!</f>
        <v>#REF!</v>
      </c>
      <c r="BA35" s="6" t="e">
        <f>#REF!</f>
        <v>#REF!</v>
      </c>
      <c r="BB35" s="6" t="e">
        <f>#REF!</f>
        <v>#REF!</v>
      </c>
      <c r="BC35" s="6" t="e">
        <f>#REF!</f>
        <v>#REF!</v>
      </c>
      <c r="BD35" s="6" t="e">
        <f>#REF!</f>
        <v>#REF!</v>
      </c>
      <c r="BE35" s="6" t="e">
        <f>#REF!</f>
        <v>#REF!</v>
      </c>
      <c r="BF35" s="6" t="e">
        <f>#REF!</f>
        <v>#REF!</v>
      </c>
      <c r="BG35" s="6" t="e">
        <f>#REF!</f>
        <v>#REF!</v>
      </c>
      <c r="BH35" s="6" t="e">
        <f>#REF!</f>
        <v>#REF!</v>
      </c>
      <c r="BI35" s="6" t="e">
        <f>#REF!</f>
        <v>#REF!</v>
      </c>
      <c r="BJ35" s="6" t="e">
        <f>#REF!</f>
        <v>#REF!</v>
      </c>
      <c r="BK35" s="6" t="e">
        <f>#REF!</f>
        <v>#REF!</v>
      </c>
      <c r="BL35" s="6" t="e">
        <f>#REF!</f>
        <v>#REF!</v>
      </c>
      <c r="BM35" s="6" t="e">
        <f>#REF!</f>
        <v>#REF!</v>
      </c>
    </row>
    <row r="36" spans="1:65">
      <c r="A36" s="6" t="e">
        <f>#REF!</f>
        <v>#REF!</v>
      </c>
      <c r="B36" s="6" t="e">
        <f>#REF!</f>
        <v>#REF!</v>
      </c>
      <c r="C36" s="6" t="e">
        <f>#REF!</f>
        <v>#REF!</v>
      </c>
      <c r="D36" s="6" t="e">
        <f>#REF!</f>
        <v>#REF!</v>
      </c>
      <c r="E36" s="6" t="e">
        <f>#REF!</f>
        <v>#REF!</v>
      </c>
      <c r="F36" s="6" t="e">
        <f>#REF!</f>
        <v>#REF!</v>
      </c>
      <c r="G36" s="6" t="e">
        <f>#REF!</f>
        <v>#REF!</v>
      </c>
      <c r="H36" s="6" t="e">
        <f>#REF!</f>
        <v>#REF!</v>
      </c>
      <c r="I36" s="6" t="e">
        <f>#REF!</f>
        <v>#REF!</v>
      </c>
      <c r="J36" s="6" t="e">
        <f>#REF!</f>
        <v>#REF!</v>
      </c>
      <c r="K36" s="6" t="e">
        <f>#REF!</f>
        <v>#REF!</v>
      </c>
      <c r="L36" s="6" t="e">
        <f>#REF!</f>
        <v>#REF!</v>
      </c>
      <c r="M36" s="6" t="e">
        <f>#REF!</f>
        <v>#REF!</v>
      </c>
      <c r="N36" s="6" t="e">
        <f>#REF!</f>
        <v>#REF!</v>
      </c>
      <c r="O36" s="6" t="e">
        <f>#REF!</f>
        <v>#REF!</v>
      </c>
      <c r="P36" s="6" t="e">
        <f>#REF!</f>
        <v>#REF!</v>
      </c>
      <c r="Q36" s="6" t="e">
        <f>#REF!</f>
        <v>#REF!</v>
      </c>
      <c r="R36" s="6" t="e">
        <f>#REF!</f>
        <v>#REF!</v>
      </c>
      <c r="S36" s="6" t="e">
        <f>#REF!</f>
        <v>#REF!</v>
      </c>
      <c r="T36" s="6" t="e">
        <f>#REF!</f>
        <v>#REF!</v>
      </c>
      <c r="U36" s="6" t="e">
        <f>#REF!</f>
        <v>#REF!</v>
      </c>
      <c r="V36" s="6" t="e">
        <f>#REF!</f>
        <v>#REF!</v>
      </c>
      <c r="W36" s="6" t="e">
        <f>#REF!</f>
        <v>#REF!</v>
      </c>
      <c r="X36" s="6" t="e">
        <f>#REF!</f>
        <v>#REF!</v>
      </c>
      <c r="Y36" s="6" t="e">
        <f>#REF!</f>
        <v>#REF!</v>
      </c>
      <c r="Z36" s="6" t="e">
        <f>#REF!</f>
        <v>#REF!</v>
      </c>
      <c r="AA36" s="6" t="e">
        <f>#REF!</f>
        <v>#REF!</v>
      </c>
      <c r="AB36" s="6" t="e">
        <f>#REF!</f>
        <v>#REF!</v>
      </c>
      <c r="AC36" s="6" t="e">
        <f>#REF!</f>
        <v>#REF!</v>
      </c>
      <c r="AD36" s="6" t="e">
        <f>#REF!</f>
        <v>#REF!</v>
      </c>
      <c r="AE36" s="6" t="e">
        <f>#REF!</f>
        <v>#REF!</v>
      </c>
      <c r="AF36" s="6" t="e">
        <f>#REF!</f>
        <v>#REF!</v>
      </c>
      <c r="AG36" s="6" t="e">
        <f>#REF!</f>
        <v>#REF!</v>
      </c>
      <c r="AH36" s="6" t="e">
        <f>#REF!</f>
        <v>#REF!</v>
      </c>
      <c r="AI36" s="6" t="e">
        <f>#REF!</f>
        <v>#REF!</v>
      </c>
      <c r="AJ36" s="6" t="e">
        <f>#REF!</f>
        <v>#REF!</v>
      </c>
      <c r="AK36" s="6" t="e">
        <f>#REF!</f>
        <v>#REF!</v>
      </c>
      <c r="AL36" s="6" t="e">
        <f>#REF!</f>
        <v>#REF!</v>
      </c>
      <c r="AM36" s="6" t="e">
        <f>#REF!</f>
        <v>#REF!</v>
      </c>
      <c r="AN36" s="6" t="e">
        <f>#REF!</f>
        <v>#REF!</v>
      </c>
      <c r="AO36" s="6" t="e">
        <f>#REF!</f>
        <v>#REF!</v>
      </c>
      <c r="AP36" s="6" t="e">
        <f>#REF!</f>
        <v>#REF!</v>
      </c>
      <c r="AQ36" s="6" t="e">
        <f>#REF!</f>
        <v>#REF!</v>
      </c>
      <c r="AR36" s="6" t="e">
        <f>#REF!</f>
        <v>#REF!</v>
      </c>
      <c r="AS36" s="6" t="e">
        <f>#REF!</f>
        <v>#REF!</v>
      </c>
      <c r="AT36" s="6" t="e">
        <f>#REF!</f>
        <v>#REF!</v>
      </c>
      <c r="AU36" s="6" t="e">
        <f>#REF!</f>
        <v>#REF!</v>
      </c>
      <c r="AV36" s="6" t="e">
        <f>#REF!</f>
        <v>#REF!</v>
      </c>
      <c r="AW36" s="6" t="e">
        <f>#REF!</f>
        <v>#REF!</v>
      </c>
      <c r="AX36" s="6" t="e">
        <f>#REF!</f>
        <v>#REF!</v>
      </c>
      <c r="AY36" s="6" t="e">
        <f>#REF!</f>
        <v>#REF!</v>
      </c>
      <c r="AZ36" s="6" t="e">
        <f>#REF!</f>
        <v>#REF!</v>
      </c>
      <c r="BA36" s="6" t="e">
        <f>#REF!</f>
        <v>#REF!</v>
      </c>
      <c r="BB36" s="6" t="e">
        <f>#REF!</f>
        <v>#REF!</v>
      </c>
      <c r="BC36" s="6" t="e">
        <f>#REF!</f>
        <v>#REF!</v>
      </c>
      <c r="BD36" s="6" t="e">
        <f>#REF!</f>
        <v>#REF!</v>
      </c>
      <c r="BE36" s="6" t="e">
        <f>#REF!</f>
        <v>#REF!</v>
      </c>
      <c r="BF36" s="6" t="e">
        <f>#REF!</f>
        <v>#REF!</v>
      </c>
      <c r="BG36" s="6" t="e">
        <f>#REF!</f>
        <v>#REF!</v>
      </c>
      <c r="BH36" s="6" t="e">
        <f>#REF!</f>
        <v>#REF!</v>
      </c>
      <c r="BI36" s="6" t="e">
        <f>#REF!</f>
        <v>#REF!</v>
      </c>
      <c r="BJ36" s="6" t="e">
        <f>#REF!</f>
        <v>#REF!</v>
      </c>
      <c r="BK36" s="6" t="e">
        <f>#REF!</f>
        <v>#REF!</v>
      </c>
      <c r="BL36" s="6" t="e">
        <f>#REF!</f>
        <v>#REF!</v>
      </c>
      <c r="BM36" s="6" t="e">
        <f>#REF!</f>
        <v>#REF!</v>
      </c>
    </row>
    <row r="37" spans="1:65">
      <c r="A37" s="6" t="e">
        <f>#REF!</f>
        <v>#REF!</v>
      </c>
      <c r="B37" s="6" t="e">
        <f>#REF!</f>
        <v>#REF!</v>
      </c>
      <c r="C37" s="6" t="e">
        <f>#REF!</f>
        <v>#REF!</v>
      </c>
      <c r="D37" s="6" t="e">
        <f>#REF!</f>
        <v>#REF!</v>
      </c>
      <c r="E37" s="6" t="e">
        <f>#REF!</f>
        <v>#REF!</v>
      </c>
      <c r="F37" s="6" t="e">
        <f>#REF!</f>
        <v>#REF!</v>
      </c>
      <c r="G37" s="6" t="e">
        <f>#REF!</f>
        <v>#REF!</v>
      </c>
      <c r="H37" s="6" t="e">
        <f>#REF!</f>
        <v>#REF!</v>
      </c>
      <c r="I37" s="6" t="e">
        <f>#REF!</f>
        <v>#REF!</v>
      </c>
      <c r="J37" s="6" t="e">
        <f>#REF!</f>
        <v>#REF!</v>
      </c>
      <c r="K37" s="6" t="e">
        <f>#REF!</f>
        <v>#REF!</v>
      </c>
      <c r="L37" s="6" t="e">
        <f>#REF!</f>
        <v>#REF!</v>
      </c>
      <c r="M37" s="6" t="e">
        <f>#REF!</f>
        <v>#REF!</v>
      </c>
      <c r="N37" s="6" t="e">
        <f>#REF!</f>
        <v>#REF!</v>
      </c>
      <c r="O37" s="6" t="e">
        <f>#REF!</f>
        <v>#REF!</v>
      </c>
      <c r="P37" s="6" t="e">
        <f>#REF!</f>
        <v>#REF!</v>
      </c>
      <c r="Q37" s="6" t="e">
        <f>#REF!</f>
        <v>#REF!</v>
      </c>
      <c r="R37" s="6" t="e">
        <f>#REF!</f>
        <v>#REF!</v>
      </c>
      <c r="S37" s="6" t="e">
        <f>#REF!</f>
        <v>#REF!</v>
      </c>
      <c r="T37" s="6" t="e">
        <f>#REF!</f>
        <v>#REF!</v>
      </c>
      <c r="U37" s="6" t="e">
        <f>#REF!</f>
        <v>#REF!</v>
      </c>
      <c r="V37" s="6" t="e">
        <f>#REF!</f>
        <v>#REF!</v>
      </c>
      <c r="W37" s="6" t="e">
        <f>#REF!</f>
        <v>#REF!</v>
      </c>
      <c r="X37" s="6" t="e">
        <f>#REF!</f>
        <v>#REF!</v>
      </c>
      <c r="Y37" s="6" t="e">
        <f>#REF!</f>
        <v>#REF!</v>
      </c>
      <c r="Z37" s="6" t="e">
        <f>#REF!</f>
        <v>#REF!</v>
      </c>
      <c r="AA37" s="6" t="e">
        <f>#REF!</f>
        <v>#REF!</v>
      </c>
      <c r="AB37" s="6" t="e">
        <f>#REF!</f>
        <v>#REF!</v>
      </c>
      <c r="AC37" s="6" t="e">
        <f>#REF!</f>
        <v>#REF!</v>
      </c>
      <c r="AD37" s="6" t="e">
        <f>#REF!</f>
        <v>#REF!</v>
      </c>
      <c r="AE37" s="6" t="e">
        <f>#REF!</f>
        <v>#REF!</v>
      </c>
      <c r="AF37" s="6" t="e">
        <f>#REF!</f>
        <v>#REF!</v>
      </c>
      <c r="AG37" s="6" t="e">
        <f>#REF!</f>
        <v>#REF!</v>
      </c>
      <c r="AH37" s="6" t="e">
        <f>#REF!</f>
        <v>#REF!</v>
      </c>
      <c r="AI37" s="6" t="e">
        <f>#REF!</f>
        <v>#REF!</v>
      </c>
      <c r="AJ37" s="6" t="e">
        <f>#REF!</f>
        <v>#REF!</v>
      </c>
      <c r="AK37" s="6" t="e">
        <f>#REF!</f>
        <v>#REF!</v>
      </c>
      <c r="AL37" s="6" t="e">
        <f>#REF!</f>
        <v>#REF!</v>
      </c>
      <c r="AM37" s="6" t="e">
        <f>#REF!</f>
        <v>#REF!</v>
      </c>
      <c r="AN37" s="6" t="e">
        <f>#REF!</f>
        <v>#REF!</v>
      </c>
      <c r="AO37" s="6" t="e">
        <f>#REF!</f>
        <v>#REF!</v>
      </c>
      <c r="AP37" s="6" t="e">
        <f>#REF!</f>
        <v>#REF!</v>
      </c>
      <c r="AQ37" s="6" t="e">
        <f>#REF!</f>
        <v>#REF!</v>
      </c>
      <c r="AR37" s="6" t="e">
        <f>#REF!</f>
        <v>#REF!</v>
      </c>
      <c r="AS37" s="6" t="e">
        <f>#REF!</f>
        <v>#REF!</v>
      </c>
      <c r="AT37" s="6" t="e">
        <f>#REF!</f>
        <v>#REF!</v>
      </c>
      <c r="AU37" s="6" t="e">
        <f>#REF!</f>
        <v>#REF!</v>
      </c>
      <c r="AV37" s="6" t="e">
        <f>#REF!</f>
        <v>#REF!</v>
      </c>
      <c r="AW37" s="6" t="e">
        <f>#REF!</f>
        <v>#REF!</v>
      </c>
      <c r="AX37" s="6" t="e">
        <f>#REF!</f>
        <v>#REF!</v>
      </c>
      <c r="AY37" s="6" t="e">
        <f>#REF!</f>
        <v>#REF!</v>
      </c>
      <c r="AZ37" s="6" t="e">
        <f>#REF!</f>
        <v>#REF!</v>
      </c>
      <c r="BA37" s="6" t="e">
        <f>#REF!</f>
        <v>#REF!</v>
      </c>
      <c r="BB37" s="6" t="e">
        <f>#REF!</f>
        <v>#REF!</v>
      </c>
      <c r="BC37" s="6" t="e">
        <f>#REF!</f>
        <v>#REF!</v>
      </c>
      <c r="BD37" s="6" t="e">
        <f>#REF!</f>
        <v>#REF!</v>
      </c>
      <c r="BE37" s="6" t="e">
        <f>#REF!</f>
        <v>#REF!</v>
      </c>
      <c r="BF37" s="6" t="e">
        <f>#REF!</f>
        <v>#REF!</v>
      </c>
      <c r="BG37" s="6" t="e">
        <f>#REF!</f>
        <v>#REF!</v>
      </c>
      <c r="BH37" s="6" t="e">
        <f>#REF!</f>
        <v>#REF!</v>
      </c>
      <c r="BI37" s="6" t="e">
        <f>#REF!</f>
        <v>#REF!</v>
      </c>
      <c r="BJ37" s="6" t="e">
        <f>#REF!</f>
        <v>#REF!</v>
      </c>
      <c r="BK37" s="6" t="e">
        <f>#REF!</f>
        <v>#REF!</v>
      </c>
      <c r="BL37" s="6" t="e">
        <f>#REF!</f>
        <v>#REF!</v>
      </c>
      <c r="BM37" s="6" t="e">
        <f>#REF!</f>
        <v>#REF!</v>
      </c>
    </row>
    <row r="38" spans="1:65">
      <c r="A38" s="6" t="e">
        <f>#REF!</f>
        <v>#REF!</v>
      </c>
      <c r="B38" s="6" t="e">
        <f>#REF!</f>
        <v>#REF!</v>
      </c>
      <c r="C38" s="6" t="e">
        <f>#REF!</f>
        <v>#REF!</v>
      </c>
      <c r="D38" s="6" t="e">
        <f>#REF!</f>
        <v>#REF!</v>
      </c>
      <c r="E38" s="6" t="e">
        <f>#REF!</f>
        <v>#REF!</v>
      </c>
      <c r="F38" s="6" t="e">
        <f>#REF!</f>
        <v>#REF!</v>
      </c>
      <c r="G38" s="6" t="e">
        <f>#REF!</f>
        <v>#REF!</v>
      </c>
      <c r="H38" s="6" t="e">
        <f>#REF!</f>
        <v>#REF!</v>
      </c>
      <c r="I38" s="6" t="e">
        <f>#REF!</f>
        <v>#REF!</v>
      </c>
      <c r="J38" s="6" t="e">
        <f>#REF!</f>
        <v>#REF!</v>
      </c>
      <c r="K38" s="6" t="e">
        <f>#REF!</f>
        <v>#REF!</v>
      </c>
      <c r="L38" s="6" t="e">
        <f>#REF!</f>
        <v>#REF!</v>
      </c>
      <c r="M38" s="6" t="e">
        <f>#REF!</f>
        <v>#REF!</v>
      </c>
      <c r="N38" s="6" t="e">
        <f>#REF!</f>
        <v>#REF!</v>
      </c>
      <c r="O38" s="6" t="e">
        <f>#REF!</f>
        <v>#REF!</v>
      </c>
      <c r="P38" s="6" t="e">
        <f>#REF!</f>
        <v>#REF!</v>
      </c>
      <c r="Q38" s="6" t="e">
        <f>#REF!</f>
        <v>#REF!</v>
      </c>
      <c r="R38" s="6" t="e">
        <f>#REF!</f>
        <v>#REF!</v>
      </c>
      <c r="S38" s="6" t="e">
        <f>#REF!</f>
        <v>#REF!</v>
      </c>
      <c r="T38" s="6" t="e">
        <f>#REF!</f>
        <v>#REF!</v>
      </c>
      <c r="U38" s="6" t="e">
        <f>#REF!</f>
        <v>#REF!</v>
      </c>
      <c r="V38" s="6" t="e">
        <f>#REF!</f>
        <v>#REF!</v>
      </c>
      <c r="W38" s="6" t="e">
        <f>#REF!</f>
        <v>#REF!</v>
      </c>
      <c r="X38" s="6" t="e">
        <f>#REF!</f>
        <v>#REF!</v>
      </c>
      <c r="Y38" s="6" t="e">
        <f>#REF!</f>
        <v>#REF!</v>
      </c>
      <c r="Z38" s="6" t="e">
        <f>#REF!</f>
        <v>#REF!</v>
      </c>
      <c r="AA38" s="6" t="e">
        <f>#REF!</f>
        <v>#REF!</v>
      </c>
      <c r="AB38" s="6" t="e">
        <f>#REF!</f>
        <v>#REF!</v>
      </c>
      <c r="AC38" s="6" t="e">
        <f>#REF!</f>
        <v>#REF!</v>
      </c>
      <c r="AD38" s="6" t="e">
        <f>#REF!</f>
        <v>#REF!</v>
      </c>
      <c r="AE38" s="6" t="e">
        <f>#REF!</f>
        <v>#REF!</v>
      </c>
      <c r="AF38" s="6" t="e">
        <f>#REF!</f>
        <v>#REF!</v>
      </c>
      <c r="AG38" s="6" t="e">
        <f>#REF!</f>
        <v>#REF!</v>
      </c>
      <c r="AH38" s="6" t="e">
        <f>#REF!</f>
        <v>#REF!</v>
      </c>
      <c r="AI38" s="6" t="e">
        <f>#REF!</f>
        <v>#REF!</v>
      </c>
      <c r="AJ38" s="6" t="e">
        <f>#REF!</f>
        <v>#REF!</v>
      </c>
      <c r="AK38" s="6" t="e">
        <f>#REF!</f>
        <v>#REF!</v>
      </c>
      <c r="AL38" s="6" t="e">
        <f>#REF!</f>
        <v>#REF!</v>
      </c>
      <c r="AM38" s="6" t="e">
        <f>#REF!</f>
        <v>#REF!</v>
      </c>
      <c r="AN38" s="6" t="e">
        <f>#REF!</f>
        <v>#REF!</v>
      </c>
      <c r="AO38" s="6" t="e">
        <f>#REF!</f>
        <v>#REF!</v>
      </c>
      <c r="AP38" s="6" t="e">
        <f>#REF!</f>
        <v>#REF!</v>
      </c>
      <c r="AQ38" s="6" t="e">
        <f>#REF!</f>
        <v>#REF!</v>
      </c>
      <c r="AR38" s="6" t="e">
        <f>#REF!</f>
        <v>#REF!</v>
      </c>
      <c r="AS38" s="6" t="e">
        <f>#REF!</f>
        <v>#REF!</v>
      </c>
      <c r="AT38" s="6" t="e">
        <f>#REF!</f>
        <v>#REF!</v>
      </c>
      <c r="AU38" s="6" t="e">
        <f>#REF!</f>
        <v>#REF!</v>
      </c>
      <c r="AV38" s="6" t="e">
        <f>#REF!</f>
        <v>#REF!</v>
      </c>
      <c r="AW38" s="6" t="e">
        <f>#REF!</f>
        <v>#REF!</v>
      </c>
      <c r="AX38" s="6" t="e">
        <f>#REF!</f>
        <v>#REF!</v>
      </c>
      <c r="AY38" s="6" t="e">
        <f>#REF!</f>
        <v>#REF!</v>
      </c>
      <c r="AZ38" s="6" t="e">
        <f>#REF!</f>
        <v>#REF!</v>
      </c>
      <c r="BA38" s="6" t="e">
        <f>#REF!</f>
        <v>#REF!</v>
      </c>
      <c r="BB38" s="6" t="e">
        <f>#REF!</f>
        <v>#REF!</v>
      </c>
      <c r="BC38" s="6" t="e">
        <f>#REF!</f>
        <v>#REF!</v>
      </c>
      <c r="BD38" s="6" t="e">
        <f>#REF!</f>
        <v>#REF!</v>
      </c>
      <c r="BE38" s="6" t="e">
        <f>#REF!</f>
        <v>#REF!</v>
      </c>
      <c r="BF38" s="6" t="e">
        <f>#REF!</f>
        <v>#REF!</v>
      </c>
      <c r="BG38" s="6" t="e">
        <f>#REF!</f>
        <v>#REF!</v>
      </c>
      <c r="BH38" s="6" t="e">
        <f>#REF!</f>
        <v>#REF!</v>
      </c>
      <c r="BI38" s="6" t="e">
        <f>#REF!</f>
        <v>#REF!</v>
      </c>
      <c r="BJ38" s="6" t="e">
        <f>#REF!</f>
        <v>#REF!</v>
      </c>
      <c r="BK38" s="6" t="e">
        <f>#REF!</f>
        <v>#REF!</v>
      </c>
      <c r="BL38" s="6" t="e">
        <f>#REF!</f>
        <v>#REF!</v>
      </c>
      <c r="BM38" s="6" t="e">
        <f>#REF!</f>
        <v>#REF!</v>
      </c>
    </row>
    <row r="39" spans="1:65">
      <c r="A39" s="6" t="e">
        <f>#REF!</f>
        <v>#REF!</v>
      </c>
      <c r="B39" s="6" t="e">
        <f>#REF!</f>
        <v>#REF!</v>
      </c>
      <c r="C39" s="6" t="e">
        <f>#REF!</f>
        <v>#REF!</v>
      </c>
      <c r="D39" s="6" t="e">
        <f>#REF!</f>
        <v>#REF!</v>
      </c>
      <c r="E39" s="6" t="e">
        <f>#REF!</f>
        <v>#REF!</v>
      </c>
      <c r="F39" s="6" t="e">
        <f>#REF!</f>
        <v>#REF!</v>
      </c>
      <c r="G39" s="6" t="e">
        <f>#REF!</f>
        <v>#REF!</v>
      </c>
      <c r="H39" s="6" t="e">
        <f>#REF!</f>
        <v>#REF!</v>
      </c>
      <c r="I39" s="6" t="e">
        <f>#REF!</f>
        <v>#REF!</v>
      </c>
      <c r="J39" s="6" t="e">
        <f>#REF!</f>
        <v>#REF!</v>
      </c>
      <c r="K39" s="6" t="e">
        <f>#REF!</f>
        <v>#REF!</v>
      </c>
      <c r="L39" s="6" t="e">
        <f>#REF!</f>
        <v>#REF!</v>
      </c>
      <c r="M39" s="6" t="e">
        <f>#REF!</f>
        <v>#REF!</v>
      </c>
      <c r="N39" s="6" t="e">
        <f>#REF!</f>
        <v>#REF!</v>
      </c>
      <c r="O39" s="6" t="e">
        <f>#REF!</f>
        <v>#REF!</v>
      </c>
      <c r="P39" s="6" t="e">
        <f>#REF!</f>
        <v>#REF!</v>
      </c>
      <c r="Q39" s="6" t="e">
        <f>#REF!</f>
        <v>#REF!</v>
      </c>
      <c r="R39" s="6" t="e">
        <f>#REF!</f>
        <v>#REF!</v>
      </c>
      <c r="S39" s="6" t="e">
        <f>#REF!</f>
        <v>#REF!</v>
      </c>
      <c r="T39" s="6" t="e">
        <f>#REF!</f>
        <v>#REF!</v>
      </c>
      <c r="U39" s="6" t="e">
        <f>#REF!</f>
        <v>#REF!</v>
      </c>
      <c r="V39" s="6" t="e">
        <f>#REF!</f>
        <v>#REF!</v>
      </c>
      <c r="W39" s="6" t="e">
        <f>#REF!</f>
        <v>#REF!</v>
      </c>
      <c r="X39" s="6" t="e">
        <f>#REF!</f>
        <v>#REF!</v>
      </c>
      <c r="Y39" s="6" t="e">
        <f>#REF!</f>
        <v>#REF!</v>
      </c>
      <c r="Z39" s="6" t="e">
        <f>#REF!</f>
        <v>#REF!</v>
      </c>
      <c r="AA39" s="6" t="e">
        <f>#REF!</f>
        <v>#REF!</v>
      </c>
      <c r="AB39" s="6" t="e">
        <f>#REF!</f>
        <v>#REF!</v>
      </c>
      <c r="AC39" s="6" t="e">
        <f>#REF!</f>
        <v>#REF!</v>
      </c>
      <c r="AD39" s="6" t="e">
        <f>#REF!</f>
        <v>#REF!</v>
      </c>
      <c r="AE39" s="6" t="e">
        <f>#REF!</f>
        <v>#REF!</v>
      </c>
      <c r="AF39" s="6" t="e">
        <f>#REF!</f>
        <v>#REF!</v>
      </c>
      <c r="AG39" s="6" t="e">
        <f>#REF!</f>
        <v>#REF!</v>
      </c>
      <c r="AH39" s="6" t="e">
        <f>#REF!</f>
        <v>#REF!</v>
      </c>
      <c r="AI39" s="6" t="e">
        <f>#REF!</f>
        <v>#REF!</v>
      </c>
      <c r="AJ39" s="6" t="e">
        <f>#REF!</f>
        <v>#REF!</v>
      </c>
      <c r="AK39" s="6" t="e">
        <f>#REF!</f>
        <v>#REF!</v>
      </c>
      <c r="AL39" s="6" t="e">
        <f>#REF!</f>
        <v>#REF!</v>
      </c>
      <c r="AM39" s="6" t="e">
        <f>#REF!</f>
        <v>#REF!</v>
      </c>
      <c r="AN39" s="6" t="e">
        <f>#REF!</f>
        <v>#REF!</v>
      </c>
      <c r="AO39" s="6" t="e">
        <f>#REF!</f>
        <v>#REF!</v>
      </c>
      <c r="AP39" s="6" t="e">
        <f>#REF!</f>
        <v>#REF!</v>
      </c>
      <c r="AQ39" s="6" t="e">
        <f>#REF!</f>
        <v>#REF!</v>
      </c>
      <c r="AR39" s="6" t="e">
        <f>#REF!</f>
        <v>#REF!</v>
      </c>
      <c r="AS39" s="6" t="e">
        <f>#REF!</f>
        <v>#REF!</v>
      </c>
      <c r="AT39" s="6" t="e">
        <f>#REF!</f>
        <v>#REF!</v>
      </c>
      <c r="AU39" s="6" t="e">
        <f>#REF!</f>
        <v>#REF!</v>
      </c>
      <c r="AV39" s="6" t="e">
        <f>#REF!</f>
        <v>#REF!</v>
      </c>
      <c r="AW39" s="6" t="e">
        <f>#REF!</f>
        <v>#REF!</v>
      </c>
      <c r="AX39" s="6" t="e">
        <f>#REF!</f>
        <v>#REF!</v>
      </c>
      <c r="AY39" s="6" t="e">
        <f>#REF!</f>
        <v>#REF!</v>
      </c>
      <c r="AZ39" s="6" t="e">
        <f>#REF!</f>
        <v>#REF!</v>
      </c>
      <c r="BA39" s="6" t="e">
        <f>#REF!</f>
        <v>#REF!</v>
      </c>
      <c r="BB39" s="6" t="e">
        <f>#REF!</f>
        <v>#REF!</v>
      </c>
      <c r="BC39" s="6" t="e">
        <f>#REF!</f>
        <v>#REF!</v>
      </c>
      <c r="BD39" s="6" t="e">
        <f>#REF!</f>
        <v>#REF!</v>
      </c>
      <c r="BE39" s="6" t="e">
        <f>#REF!</f>
        <v>#REF!</v>
      </c>
      <c r="BF39" s="6" t="e">
        <f>#REF!</f>
        <v>#REF!</v>
      </c>
      <c r="BG39" s="6" t="e">
        <f>#REF!</f>
        <v>#REF!</v>
      </c>
      <c r="BH39" s="6" t="e">
        <f>#REF!</f>
        <v>#REF!</v>
      </c>
      <c r="BI39" s="6" t="e">
        <f>#REF!</f>
        <v>#REF!</v>
      </c>
      <c r="BJ39" s="6" t="e">
        <f>#REF!</f>
        <v>#REF!</v>
      </c>
      <c r="BK39" s="6" t="e">
        <f>#REF!</f>
        <v>#REF!</v>
      </c>
      <c r="BL39" s="6" t="e">
        <f>#REF!</f>
        <v>#REF!</v>
      </c>
      <c r="BM39" s="6" t="e">
        <f>#REF!</f>
        <v>#REF!</v>
      </c>
    </row>
    <row r="40" spans="1:65">
      <c r="A40" s="6" t="e">
        <f>#REF!</f>
        <v>#REF!</v>
      </c>
      <c r="B40" s="6" t="e">
        <f>#REF!</f>
        <v>#REF!</v>
      </c>
      <c r="C40" s="6" t="e">
        <f>#REF!</f>
        <v>#REF!</v>
      </c>
      <c r="D40" s="6" t="e">
        <f>#REF!</f>
        <v>#REF!</v>
      </c>
      <c r="E40" s="6" t="e">
        <f>#REF!</f>
        <v>#REF!</v>
      </c>
      <c r="F40" s="6" t="e">
        <f>#REF!</f>
        <v>#REF!</v>
      </c>
      <c r="G40" s="6" t="e">
        <f>#REF!</f>
        <v>#REF!</v>
      </c>
      <c r="H40" s="6" t="e">
        <f>#REF!</f>
        <v>#REF!</v>
      </c>
      <c r="I40" s="6" t="e">
        <f>#REF!</f>
        <v>#REF!</v>
      </c>
      <c r="J40" s="6" t="e">
        <f>#REF!</f>
        <v>#REF!</v>
      </c>
      <c r="K40" s="6" t="e">
        <f>#REF!</f>
        <v>#REF!</v>
      </c>
      <c r="L40" s="6" t="e">
        <f>#REF!</f>
        <v>#REF!</v>
      </c>
      <c r="M40" s="6" t="e">
        <f>#REF!</f>
        <v>#REF!</v>
      </c>
      <c r="N40" s="6" t="e">
        <f>#REF!</f>
        <v>#REF!</v>
      </c>
      <c r="O40" s="6" t="e">
        <f>#REF!</f>
        <v>#REF!</v>
      </c>
      <c r="P40" s="6" t="e">
        <f>#REF!</f>
        <v>#REF!</v>
      </c>
      <c r="Q40" s="6" t="e">
        <f>#REF!</f>
        <v>#REF!</v>
      </c>
      <c r="R40" s="6" t="e">
        <f>#REF!</f>
        <v>#REF!</v>
      </c>
      <c r="S40" s="6" t="e">
        <f>#REF!</f>
        <v>#REF!</v>
      </c>
      <c r="T40" s="6" t="e">
        <f>#REF!</f>
        <v>#REF!</v>
      </c>
      <c r="U40" s="6" t="e">
        <f>#REF!</f>
        <v>#REF!</v>
      </c>
      <c r="V40" s="6" t="e">
        <f>#REF!</f>
        <v>#REF!</v>
      </c>
      <c r="W40" s="6" t="e">
        <f>#REF!</f>
        <v>#REF!</v>
      </c>
      <c r="X40" s="6" t="e">
        <f>#REF!</f>
        <v>#REF!</v>
      </c>
      <c r="Y40" s="6" t="e">
        <f>#REF!</f>
        <v>#REF!</v>
      </c>
      <c r="Z40" s="6" t="e">
        <f>#REF!</f>
        <v>#REF!</v>
      </c>
      <c r="AA40" s="6" t="e">
        <f>#REF!</f>
        <v>#REF!</v>
      </c>
      <c r="AB40" s="6" t="e">
        <f>#REF!</f>
        <v>#REF!</v>
      </c>
      <c r="AC40" s="6" t="e">
        <f>#REF!</f>
        <v>#REF!</v>
      </c>
      <c r="AD40" s="6" t="e">
        <f>#REF!</f>
        <v>#REF!</v>
      </c>
      <c r="AE40" s="6" t="e">
        <f>#REF!</f>
        <v>#REF!</v>
      </c>
      <c r="AF40" s="6" t="e">
        <f>#REF!</f>
        <v>#REF!</v>
      </c>
      <c r="AG40" s="6" t="e">
        <f>#REF!</f>
        <v>#REF!</v>
      </c>
      <c r="AH40" s="6" t="e">
        <f>#REF!</f>
        <v>#REF!</v>
      </c>
      <c r="AI40" s="6" t="e">
        <f>#REF!</f>
        <v>#REF!</v>
      </c>
      <c r="AJ40" s="6" t="e">
        <f>#REF!</f>
        <v>#REF!</v>
      </c>
      <c r="AK40" s="6" t="e">
        <f>#REF!</f>
        <v>#REF!</v>
      </c>
      <c r="AL40" s="6" t="e">
        <f>#REF!</f>
        <v>#REF!</v>
      </c>
      <c r="AM40" s="6" t="e">
        <f>#REF!</f>
        <v>#REF!</v>
      </c>
      <c r="AN40" s="6" t="e">
        <f>#REF!</f>
        <v>#REF!</v>
      </c>
      <c r="AO40" s="6" t="e">
        <f>#REF!</f>
        <v>#REF!</v>
      </c>
      <c r="AP40" s="6" t="e">
        <f>#REF!</f>
        <v>#REF!</v>
      </c>
      <c r="AQ40" s="6" t="e">
        <f>#REF!</f>
        <v>#REF!</v>
      </c>
      <c r="AR40" s="6" t="e">
        <f>#REF!</f>
        <v>#REF!</v>
      </c>
      <c r="AS40" s="6" t="e">
        <f>#REF!</f>
        <v>#REF!</v>
      </c>
      <c r="AT40" s="6" t="e">
        <f>#REF!</f>
        <v>#REF!</v>
      </c>
      <c r="AU40" s="6" t="e">
        <f>#REF!</f>
        <v>#REF!</v>
      </c>
      <c r="AV40" s="6" t="e">
        <f>#REF!</f>
        <v>#REF!</v>
      </c>
      <c r="AW40" s="6" t="e">
        <f>#REF!</f>
        <v>#REF!</v>
      </c>
      <c r="AX40" s="6" t="e">
        <f>#REF!</f>
        <v>#REF!</v>
      </c>
      <c r="AY40" s="6" t="e">
        <f>#REF!</f>
        <v>#REF!</v>
      </c>
      <c r="AZ40" s="6" t="e">
        <f>#REF!</f>
        <v>#REF!</v>
      </c>
      <c r="BA40" s="6" t="e">
        <f>#REF!</f>
        <v>#REF!</v>
      </c>
      <c r="BB40" s="6" t="e">
        <f>#REF!</f>
        <v>#REF!</v>
      </c>
      <c r="BC40" s="6" t="e">
        <f>#REF!</f>
        <v>#REF!</v>
      </c>
      <c r="BD40" s="6" t="e">
        <f>#REF!</f>
        <v>#REF!</v>
      </c>
      <c r="BE40" s="6" t="e">
        <f>#REF!</f>
        <v>#REF!</v>
      </c>
      <c r="BF40" s="6" t="e">
        <f>#REF!</f>
        <v>#REF!</v>
      </c>
      <c r="BG40" s="6" t="e">
        <f>#REF!</f>
        <v>#REF!</v>
      </c>
      <c r="BH40" s="6" t="e">
        <f>#REF!</f>
        <v>#REF!</v>
      </c>
      <c r="BI40" s="6" t="e">
        <f>#REF!</f>
        <v>#REF!</v>
      </c>
      <c r="BJ40" s="6" t="e">
        <f>#REF!</f>
        <v>#REF!</v>
      </c>
      <c r="BK40" s="6" t="e">
        <f>#REF!</f>
        <v>#REF!</v>
      </c>
      <c r="BL40" s="6" t="e">
        <f>#REF!</f>
        <v>#REF!</v>
      </c>
      <c r="BM40" s="6" t="e">
        <f>#REF!</f>
        <v>#REF!</v>
      </c>
    </row>
    <row r="41" spans="1:65">
      <c r="A41" s="6" t="e">
        <f>#REF!</f>
        <v>#REF!</v>
      </c>
      <c r="B41" s="6" t="e">
        <f>#REF!</f>
        <v>#REF!</v>
      </c>
      <c r="C41" s="6" t="e">
        <f>#REF!</f>
        <v>#REF!</v>
      </c>
      <c r="D41" s="6" t="e">
        <f>#REF!</f>
        <v>#REF!</v>
      </c>
      <c r="E41" s="6" t="e">
        <f>#REF!</f>
        <v>#REF!</v>
      </c>
      <c r="F41" s="6" t="e">
        <f>#REF!</f>
        <v>#REF!</v>
      </c>
      <c r="G41" s="6" t="e">
        <f>#REF!</f>
        <v>#REF!</v>
      </c>
      <c r="H41" s="6" t="e">
        <f>#REF!</f>
        <v>#REF!</v>
      </c>
      <c r="I41" s="6" t="e">
        <f>#REF!</f>
        <v>#REF!</v>
      </c>
      <c r="J41" s="6" t="e">
        <f>#REF!</f>
        <v>#REF!</v>
      </c>
      <c r="K41" s="6" t="e">
        <f>#REF!</f>
        <v>#REF!</v>
      </c>
      <c r="L41" s="6" t="e">
        <f>#REF!</f>
        <v>#REF!</v>
      </c>
      <c r="M41" s="6" t="e">
        <f>#REF!</f>
        <v>#REF!</v>
      </c>
      <c r="N41" s="6" t="e">
        <f>#REF!</f>
        <v>#REF!</v>
      </c>
      <c r="O41" s="6" t="e">
        <f>#REF!</f>
        <v>#REF!</v>
      </c>
      <c r="P41" s="6" t="e">
        <f>#REF!</f>
        <v>#REF!</v>
      </c>
      <c r="Q41" s="6" t="e">
        <f>#REF!</f>
        <v>#REF!</v>
      </c>
      <c r="R41" s="6" t="e">
        <f>#REF!</f>
        <v>#REF!</v>
      </c>
      <c r="S41" s="6" t="e">
        <f>#REF!</f>
        <v>#REF!</v>
      </c>
      <c r="T41" s="6" t="e">
        <f>#REF!</f>
        <v>#REF!</v>
      </c>
      <c r="U41" s="6" t="e">
        <f>#REF!</f>
        <v>#REF!</v>
      </c>
      <c r="V41" s="6" t="e">
        <f>#REF!</f>
        <v>#REF!</v>
      </c>
      <c r="W41" s="6" t="e">
        <f>#REF!</f>
        <v>#REF!</v>
      </c>
      <c r="X41" s="6" t="e">
        <f>#REF!</f>
        <v>#REF!</v>
      </c>
      <c r="Y41" s="6" t="e">
        <f>#REF!</f>
        <v>#REF!</v>
      </c>
      <c r="Z41" s="6" t="e">
        <f>#REF!</f>
        <v>#REF!</v>
      </c>
      <c r="AA41" s="6" t="e">
        <f>#REF!</f>
        <v>#REF!</v>
      </c>
      <c r="AB41" s="6" t="e">
        <f>#REF!</f>
        <v>#REF!</v>
      </c>
      <c r="AC41" s="6" t="e">
        <f>#REF!</f>
        <v>#REF!</v>
      </c>
      <c r="AD41" s="6" t="e">
        <f>#REF!</f>
        <v>#REF!</v>
      </c>
      <c r="AE41" s="6" t="e">
        <f>#REF!</f>
        <v>#REF!</v>
      </c>
      <c r="AF41" s="6" t="e">
        <f>#REF!</f>
        <v>#REF!</v>
      </c>
      <c r="AG41" s="6" t="e">
        <f>#REF!</f>
        <v>#REF!</v>
      </c>
      <c r="AH41" s="6" t="e">
        <f>#REF!</f>
        <v>#REF!</v>
      </c>
      <c r="AI41" s="6" t="e">
        <f>#REF!</f>
        <v>#REF!</v>
      </c>
      <c r="AJ41" s="6" t="e">
        <f>#REF!</f>
        <v>#REF!</v>
      </c>
      <c r="AK41" s="6" t="e">
        <f>#REF!</f>
        <v>#REF!</v>
      </c>
      <c r="AL41" s="6" t="e">
        <f>#REF!</f>
        <v>#REF!</v>
      </c>
      <c r="AM41" s="6" t="e">
        <f>#REF!</f>
        <v>#REF!</v>
      </c>
      <c r="AN41" s="6" t="e">
        <f>#REF!</f>
        <v>#REF!</v>
      </c>
      <c r="AO41" s="6" t="e">
        <f>#REF!</f>
        <v>#REF!</v>
      </c>
      <c r="AP41" s="6" t="e">
        <f>#REF!</f>
        <v>#REF!</v>
      </c>
      <c r="AQ41" s="6" t="e">
        <f>#REF!</f>
        <v>#REF!</v>
      </c>
      <c r="AR41" s="6" t="e">
        <f>#REF!</f>
        <v>#REF!</v>
      </c>
      <c r="AS41" s="6" t="e">
        <f>#REF!</f>
        <v>#REF!</v>
      </c>
      <c r="AT41" s="6" t="e">
        <f>#REF!</f>
        <v>#REF!</v>
      </c>
      <c r="AU41" s="6" t="e">
        <f>#REF!</f>
        <v>#REF!</v>
      </c>
      <c r="AV41" s="6" t="e">
        <f>#REF!</f>
        <v>#REF!</v>
      </c>
      <c r="AW41" s="6" t="e">
        <f>#REF!</f>
        <v>#REF!</v>
      </c>
      <c r="AX41" s="6" t="e">
        <f>#REF!</f>
        <v>#REF!</v>
      </c>
      <c r="AY41" s="6" t="e">
        <f>#REF!</f>
        <v>#REF!</v>
      </c>
      <c r="AZ41" s="6" t="e">
        <f>#REF!</f>
        <v>#REF!</v>
      </c>
      <c r="BA41" s="6" t="e">
        <f>#REF!</f>
        <v>#REF!</v>
      </c>
      <c r="BB41" s="6" t="e">
        <f>#REF!</f>
        <v>#REF!</v>
      </c>
      <c r="BC41" s="6" t="e">
        <f>#REF!</f>
        <v>#REF!</v>
      </c>
      <c r="BD41" s="6" t="e">
        <f>#REF!</f>
        <v>#REF!</v>
      </c>
      <c r="BE41" s="6" t="e">
        <f>#REF!</f>
        <v>#REF!</v>
      </c>
      <c r="BF41" s="6" t="e">
        <f>#REF!</f>
        <v>#REF!</v>
      </c>
      <c r="BG41" s="6" t="e">
        <f>#REF!</f>
        <v>#REF!</v>
      </c>
      <c r="BH41" s="6" t="e">
        <f>#REF!</f>
        <v>#REF!</v>
      </c>
      <c r="BI41" s="6" t="e">
        <f>#REF!</f>
        <v>#REF!</v>
      </c>
      <c r="BJ41" s="6" t="e">
        <f>#REF!</f>
        <v>#REF!</v>
      </c>
      <c r="BK41" s="6" t="e">
        <f>#REF!</f>
        <v>#REF!</v>
      </c>
      <c r="BL41" s="6" t="e">
        <f>#REF!</f>
        <v>#REF!</v>
      </c>
      <c r="BM41" s="6" t="e">
        <f>#REF!</f>
        <v>#REF!</v>
      </c>
    </row>
    <row r="42" spans="1:65">
      <c r="A42" s="6" t="e">
        <f>#REF!</f>
        <v>#REF!</v>
      </c>
      <c r="B42" s="6" t="e">
        <f>#REF!</f>
        <v>#REF!</v>
      </c>
      <c r="C42" s="6" t="e">
        <f>#REF!</f>
        <v>#REF!</v>
      </c>
      <c r="D42" s="6" t="e">
        <f>#REF!</f>
        <v>#REF!</v>
      </c>
      <c r="E42" s="6" t="e">
        <f>#REF!</f>
        <v>#REF!</v>
      </c>
      <c r="F42" s="6" t="e">
        <f>#REF!</f>
        <v>#REF!</v>
      </c>
      <c r="G42" s="6" t="e">
        <f>#REF!</f>
        <v>#REF!</v>
      </c>
      <c r="H42" s="6" t="e">
        <f>#REF!</f>
        <v>#REF!</v>
      </c>
      <c r="I42" s="6" t="e">
        <f>#REF!</f>
        <v>#REF!</v>
      </c>
      <c r="J42" s="6" t="e">
        <f>#REF!</f>
        <v>#REF!</v>
      </c>
      <c r="K42" s="6" t="e">
        <f>#REF!</f>
        <v>#REF!</v>
      </c>
      <c r="L42" s="6" t="e">
        <f>#REF!</f>
        <v>#REF!</v>
      </c>
      <c r="M42" s="6" t="e">
        <f>#REF!</f>
        <v>#REF!</v>
      </c>
      <c r="N42" s="6" t="e">
        <f>#REF!</f>
        <v>#REF!</v>
      </c>
      <c r="O42" s="6" t="e">
        <f>#REF!</f>
        <v>#REF!</v>
      </c>
      <c r="P42" s="6" t="e">
        <f>#REF!</f>
        <v>#REF!</v>
      </c>
      <c r="Q42" s="6" t="e">
        <f>#REF!</f>
        <v>#REF!</v>
      </c>
      <c r="R42" s="6" t="e">
        <f>#REF!</f>
        <v>#REF!</v>
      </c>
      <c r="S42" s="6" t="e">
        <f>#REF!</f>
        <v>#REF!</v>
      </c>
      <c r="T42" s="6" t="e">
        <f>#REF!</f>
        <v>#REF!</v>
      </c>
      <c r="U42" s="6" t="e">
        <f>#REF!</f>
        <v>#REF!</v>
      </c>
      <c r="V42" s="6" t="e">
        <f>#REF!</f>
        <v>#REF!</v>
      </c>
      <c r="W42" s="6" t="e">
        <f>#REF!</f>
        <v>#REF!</v>
      </c>
      <c r="X42" s="6" t="e">
        <f>#REF!</f>
        <v>#REF!</v>
      </c>
      <c r="Y42" s="6" t="e">
        <f>#REF!</f>
        <v>#REF!</v>
      </c>
      <c r="Z42" s="6" t="e">
        <f>#REF!</f>
        <v>#REF!</v>
      </c>
      <c r="AA42" s="6" t="e">
        <f>#REF!</f>
        <v>#REF!</v>
      </c>
      <c r="AB42" s="6" t="e">
        <f>#REF!</f>
        <v>#REF!</v>
      </c>
      <c r="AC42" s="6" t="e">
        <f>#REF!</f>
        <v>#REF!</v>
      </c>
      <c r="AD42" s="6" t="e">
        <f>#REF!</f>
        <v>#REF!</v>
      </c>
      <c r="AE42" s="6" t="e">
        <f>#REF!</f>
        <v>#REF!</v>
      </c>
      <c r="AF42" s="6" t="e">
        <f>#REF!</f>
        <v>#REF!</v>
      </c>
      <c r="AG42" s="6" t="e">
        <f>#REF!</f>
        <v>#REF!</v>
      </c>
      <c r="AH42" s="6" t="e">
        <f>#REF!</f>
        <v>#REF!</v>
      </c>
      <c r="AI42" s="6" t="e">
        <f>#REF!</f>
        <v>#REF!</v>
      </c>
      <c r="AJ42" s="6" t="e">
        <f>#REF!</f>
        <v>#REF!</v>
      </c>
      <c r="AK42" s="6" t="e">
        <f>#REF!</f>
        <v>#REF!</v>
      </c>
      <c r="AL42" s="6" t="e">
        <f>#REF!</f>
        <v>#REF!</v>
      </c>
      <c r="AM42" s="6" t="e">
        <f>#REF!</f>
        <v>#REF!</v>
      </c>
      <c r="AN42" s="6" t="e">
        <f>#REF!</f>
        <v>#REF!</v>
      </c>
      <c r="AO42" s="6" t="e">
        <f>#REF!</f>
        <v>#REF!</v>
      </c>
      <c r="AP42" s="6" t="e">
        <f>#REF!</f>
        <v>#REF!</v>
      </c>
      <c r="AQ42" s="6" t="e">
        <f>#REF!</f>
        <v>#REF!</v>
      </c>
      <c r="AR42" s="6" t="e">
        <f>#REF!</f>
        <v>#REF!</v>
      </c>
      <c r="AS42" s="6" t="e">
        <f>#REF!</f>
        <v>#REF!</v>
      </c>
      <c r="AT42" s="6" t="e">
        <f>#REF!</f>
        <v>#REF!</v>
      </c>
      <c r="AU42" s="6" t="e">
        <f>#REF!</f>
        <v>#REF!</v>
      </c>
      <c r="AV42" s="6" t="e">
        <f>#REF!</f>
        <v>#REF!</v>
      </c>
      <c r="AW42" s="6" t="e">
        <f>#REF!</f>
        <v>#REF!</v>
      </c>
      <c r="AX42" s="6" t="e">
        <f>#REF!</f>
        <v>#REF!</v>
      </c>
      <c r="AY42" s="6" t="e">
        <f>#REF!</f>
        <v>#REF!</v>
      </c>
      <c r="AZ42" s="6" t="e">
        <f>#REF!</f>
        <v>#REF!</v>
      </c>
      <c r="BA42" s="6" t="e">
        <f>#REF!</f>
        <v>#REF!</v>
      </c>
      <c r="BB42" s="6" t="e">
        <f>#REF!</f>
        <v>#REF!</v>
      </c>
      <c r="BC42" s="6" t="e">
        <f>#REF!</f>
        <v>#REF!</v>
      </c>
      <c r="BD42" s="6" t="e">
        <f>#REF!</f>
        <v>#REF!</v>
      </c>
      <c r="BE42" s="6" t="e">
        <f>#REF!</f>
        <v>#REF!</v>
      </c>
      <c r="BF42" s="6" t="e">
        <f>#REF!</f>
        <v>#REF!</v>
      </c>
      <c r="BG42" s="6" t="e">
        <f>#REF!</f>
        <v>#REF!</v>
      </c>
      <c r="BH42" s="6" t="e">
        <f>#REF!</f>
        <v>#REF!</v>
      </c>
      <c r="BI42" s="6" t="e">
        <f>#REF!</f>
        <v>#REF!</v>
      </c>
      <c r="BJ42" s="6" t="e">
        <f>#REF!</f>
        <v>#REF!</v>
      </c>
      <c r="BK42" s="6" t="e">
        <f>#REF!</f>
        <v>#REF!</v>
      </c>
      <c r="BL42" s="6" t="e">
        <f>#REF!</f>
        <v>#REF!</v>
      </c>
      <c r="BM42" s="6" t="e">
        <f>#REF!</f>
        <v>#REF!</v>
      </c>
    </row>
    <row r="43" spans="1:65">
      <c r="A43" s="6" t="e">
        <f>#REF!</f>
        <v>#REF!</v>
      </c>
      <c r="B43" s="6" t="e">
        <f>#REF!</f>
        <v>#REF!</v>
      </c>
      <c r="C43" s="6" t="e">
        <f>#REF!</f>
        <v>#REF!</v>
      </c>
      <c r="D43" s="6" t="e">
        <f>#REF!</f>
        <v>#REF!</v>
      </c>
      <c r="E43" s="6" t="e">
        <f>#REF!</f>
        <v>#REF!</v>
      </c>
      <c r="F43" s="6" t="e">
        <f>#REF!</f>
        <v>#REF!</v>
      </c>
      <c r="G43" s="6" t="e">
        <f>#REF!</f>
        <v>#REF!</v>
      </c>
      <c r="H43" s="6" t="e">
        <f>#REF!</f>
        <v>#REF!</v>
      </c>
      <c r="I43" s="6" t="e">
        <f>#REF!</f>
        <v>#REF!</v>
      </c>
      <c r="J43" s="6" t="e">
        <f>#REF!</f>
        <v>#REF!</v>
      </c>
      <c r="K43" s="6" t="e">
        <f>#REF!</f>
        <v>#REF!</v>
      </c>
      <c r="L43" s="6" t="e">
        <f>#REF!</f>
        <v>#REF!</v>
      </c>
      <c r="M43" s="6" t="e">
        <f>#REF!</f>
        <v>#REF!</v>
      </c>
      <c r="N43" s="6" t="e">
        <f>#REF!</f>
        <v>#REF!</v>
      </c>
      <c r="O43" s="6" t="e">
        <f>#REF!</f>
        <v>#REF!</v>
      </c>
      <c r="P43" s="6" t="e">
        <f>#REF!</f>
        <v>#REF!</v>
      </c>
      <c r="Q43" s="6" t="e">
        <f>#REF!</f>
        <v>#REF!</v>
      </c>
      <c r="R43" s="6" t="e">
        <f>#REF!</f>
        <v>#REF!</v>
      </c>
      <c r="S43" s="6" t="e">
        <f>#REF!</f>
        <v>#REF!</v>
      </c>
      <c r="T43" s="6" t="e">
        <f>#REF!</f>
        <v>#REF!</v>
      </c>
      <c r="U43" s="6" t="e">
        <f>#REF!</f>
        <v>#REF!</v>
      </c>
      <c r="V43" s="6" t="e">
        <f>#REF!</f>
        <v>#REF!</v>
      </c>
      <c r="W43" s="6" t="e">
        <f>#REF!</f>
        <v>#REF!</v>
      </c>
      <c r="X43" s="6" t="e">
        <f>#REF!</f>
        <v>#REF!</v>
      </c>
      <c r="Y43" s="6" t="e">
        <f>#REF!</f>
        <v>#REF!</v>
      </c>
      <c r="Z43" s="6" t="e">
        <f>#REF!</f>
        <v>#REF!</v>
      </c>
      <c r="AA43" s="6" t="e">
        <f>#REF!</f>
        <v>#REF!</v>
      </c>
      <c r="AB43" s="6" t="e">
        <f>#REF!</f>
        <v>#REF!</v>
      </c>
      <c r="AC43" s="6" t="e">
        <f>#REF!</f>
        <v>#REF!</v>
      </c>
      <c r="AD43" s="6" t="e">
        <f>#REF!</f>
        <v>#REF!</v>
      </c>
      <c r="AE43" s="6" t="e">
        <f>#REF!</f>
        <v>#REF!</v>
      </c>
      <c r="AF43" s="6" t="e">
        <f>#REF!</f>
        <v>#REF!</v>
      </c>
      <c r="AG43" s="6" t="e">
        <f>#REF!</f>
        <v>#REF!</v>
      </c>
      <c r="AH43" s="6" t="e">
        <f>#REF!</f>
        <v>#REF!</v>
      </c>
      <c r="AI43" s="6" t="e">
        <f>#REF!</f>
        <v>#REF!</v>
      </c>
      <c r="AJ43" s="6" t="e">
        <f>#REF!</f>
        <v>#REF!</v>
      </c>
      <c r="AK43" s="6" t="e">
        <f>#REF!</f>
        <v>#REF!</v>
      </c>
      <c r="AL43" s="6" t="e">
        <f>#REF!</f>
        <v>#REF!</v>
      </c>
      <c r="AM43" s="6" t="e">
        <f>#REF!</f>
        <v>#REF!</v>
      </c>
      <c r="AN43" s="6" t="e">
        <f>#REF!</f>
        <v>#REF!</v>
      </c>
      <c r="AO43" s="6" t="e">
        <f>#REF!</f>
        <v>#REF!</v>
      </c>
      <c r="AP43" s="6" t="e">
        <f>#REF!</f>
        <v>#REF!</v>
      </c>
      <c r="AQ43" s="6" t="e">
        <f>#REF!</f>
        <v>#REF!</v>
      </c>
      <c r="AR43" s="6" t="e">
        <f>#REF!</f>
        <v>#REF!</v>
      </c>
      <c r="AS43" s="6" t="e">
        <f>#REF!</f>
        <v>#REF!</v>
      </c>
      <c r="AT43" s="6" t="e">
        <f>#REF!</f>
        <v>#REF!</v>
      </c>
      <c r="AU43" s="6" t="e">
        <f>#REF!</f>
        <v>#REF!</v>
      </c>
      <c r="AV43" s="6" t="e">
        <f>#REF!</f>
        <v>#REF!</v>
      </c>
      <c r="AW43" s="6" t="e">
        <f>#REF!</f>
        <v>#REF!</v>
      </c>
      <c r="AX43" s="6" t="e">
        <f>#REF!</f>
        <v>#REF!</v>
      </c>
      <c r="AY43" s="6" t="e">
        <f>#REF!</f>
        <v>#REF!</v>
      </c>
      <c r="AZ43" s="6" t="e">
        <f>#REF!</f>
        <v>#REF!</v>
      </c>
      <c r="BA43" s="6" t="e">
        <f>#REF!</f>
        <v>#REF!</v>
      </c>
      <c r="BB43" s="6" t="e">
        <f>#REF!</f>
        <v>#REF!</v>
      </c>
      <c r="BC43" s="6" t="e">
        <f>#REF!</f>
        <v>#REF!</v>
      </c>
      <c r="BD43" s="6" t="e">
        <f>#REF!</f>
        <v>#REF!</v>
      </c>
      <c r="BE43" s="6" t="e">
        <f>#REF!</f>
        <v>#REF!</v>
      </c>
      <c r="BF43" s="6" t="e">
        <f>#REF!</f>
        <v>#REF!</v>
      </c>
      <c r="BG43" s="6" t="e">
        <f>#REF!</f>
        <v>#REF!</v>
      </c>
      <c r="BH43" s="6" t="e">
        <f>#REF!</f>
        <v>#REF!</v>
      </c>
      <c r="BI43" s="6" t="e">
        <f>#REF!</f>
        <v>#REF!</v>
      </c>
      <c r="BJ43" s="6" t="e">
        <f>#REF!</f>
        <v>#REF!</v>
      </c>
      <c r="BK43" s="6" t="e">
        <f>#REF!</f>
        <v>#REF!</v>
      </c>
      <c r="BL43" s="6" t="e">
        <f>#REF!</f>
        <v>#REF!</v>
      </c>
      <c r="BM43" s="6" t="e">
        <f>#REF!</f>
        <v>#REF!</v>
      </c>
    </row>
    <row r="44" spans="1:65">
      <c r="A44" s="6" t="e">
        <f>#REF!</f>
        <v>#REF!</v>
      </c>
      <c r="B44" s="6" t="e">
        <f>#REF!</f>
        <v>#REF!</v>
      </c>
      <c r="C44" s="6" t="e">
        <f>#REF!</f>
        <v>#REF!</v>
      </c>
      <c r="D44" s="6" t="e">
        <f>#REF!</f>
        <v>#REF!</v>
      </c>
      <c r="E44" s="6" t="e">
        <f>#REF!</f>
        <v>#REF!</v>
      </c>
      <c r="F44" s="6" t="e">
        <f>#REF!</f>
        <v>#REF!</v>
      </c>
      <c r="G44" s="6" t="e">
        <f>#REF!</f>
        <v>#REF!</v>
      </c>
      <c r="H44" s="6" t="e">
        <f>#REF!</f>
        <v>#REF!</v>
      </c>
      <c r="I44" s="6" t="e">
        <f>#REF!</f>
        <v>#REF!</v>
      </c>
      <c r="J44" s="6" t="e">
        <f>#REF!</f>
        <v>#REF!</v>
      </c>
      <c r="K44" s="6" t="e">
        <f>#REF!</f>
        <v>#REF!</v>
      </c>
      <c r="L44" s="6" t="e">
        <f>#REF!</f>
        <v>#REF!</v>
      </c>
      <c r="M44" s="6" t="e">
        <f>#REF!</f>
        <v>#REF!</v>
      </c>
      <c r="N44" s="6" t="e">
        <f>#REF!</f>
        <v>#REF!</v>
      </c>
      <c r="O44" s="6" t="e">
        <f>#REF!</f>
        <v>#REF!</v>
      </c>
      <c r="P44" s="6" t="e">
        <f>#REF!</f>
        <v>#REF!</v>
      </c>
      <c r="Q44" s="6" t="e">
        <f>#REF!</f>
        <v>#REF!</v>
      </c>
      <c r="R44" s="6" t="e">
        <f>#REF!</f>
        <v>#REF!</v>
      </c>
      <c r="S44" s="6" t="e">
        <f>#REF!</f>
        <v>#REF!</v>
      </c>
      <c r="T44" s="6" t="e">
        <f>#REF!</f>
        <v>#REF!</v>
      </c>
      <c r="U44" s="6" t="e">
        <f>#REF!</f>
        <v>#REF!</v>
      </c>
      <c r="V44" s="6" t="e">
        <f>#REF!</f>
        <v>#REF!</v>
      </c>
      <c r="W44" s="6" t="e">
        <f>#REF!</f>
        <v>#REF!</v>
      </c>
      <c r="X44" s="6" t="e">
        <f>#REF!</f>
        <v>#REF!</v>
      </c>
      <c r="Y44" s="6" t="e">
        <f>#REF!</f>
        <v>#REF!</v>
      </c>
      <c r="Z44" s="6" t="e">
        <f>#REF!</f>
        <v>#REF!</v>
      </c>
      <c r="AA44" s="6" t="e">
        <f>#REF!</f>
        <v>#REF!</v>
      </c>
      <c r="AB44" s="6" t="e">
        <f>#REF!</f>
        <v>#REF!</v>
      </c>
      <c r="AC44" s="6" t="e">
        <f>#REF!</f>
        <v>#REF!</v>
      </c>
      <c r="AD44" s="6" t="e">
        <f>#REF!</f>
        <v>#REF!</v>
      </c>
      <c r="AE44" s="6" t="e">
        <f>#REF!</f>
        <v>#REF!</v>
      </c>
      <c r="AF44" s="6" t="e">
        <f>#REF!</f>
        <v>#REF!</v>
      </c>
      <c r="AG44" s="6" t="e">
        <f>#REF!</f>
        <v>#REF!</v>
      </c>
      <c r="AH44" s="6" t="e">
        <f>#REF!</f>
        <v>#REF!</v>
      </c>
      <c r="AI44" s="6" t="e">
        <f>#REF!</f>
        <v>#REF!</v>
      </c>
      <c r="AJ44" s="6" t="e">
        <f>#REF!</f>
        <v>#REF!</v>
      </c>
      <c r="AK44" s="6" t="e">
        <f>#REF!</f>
        <v>#REF!</v>
      </c>
      <c r="AL44" s="6" t="e">
        <f>#REF!</f>
        <v>#REF!</v>
      </c>
      <c r="AM44" s="6" t="e">
        <f>#REF!</f>
        <v>#REF!</v>
      </c>
      <c r="AN44" s="6" t="e">
        <f>#REF!</f>
        <v>#REF!</v>
      </c>
      <c r="AO44" s="6" t="e">
        <f>#REF!</f>
        <v>#REF!</v>
      </c>
      <c r="AP44" s="6" t="e">
        <f>#REF!</f>
        <v>#REF!</v>
      </c>
      <c r="AQ44" s="6" t="e">
        <f>#REF!</f>
        <v>#REF!</v>
      </c>
      <c r="AR44" s="6" t="e">
        <f>#REF!</f>
        <v>#REF!</v>
      </c>
      <c r="AS44" s="6" t="e">
        <f>#REF!</f>
        <v>#REF!</v>
      </c>
      <c r="AT44" s="6" t="e">
        <f>#REF!</f>
        <v>#REF!</v>
      </c>
      <c r="AU44" s="6" t="e">
        <f>#REF!</f>
        <v>#REF!</v>
      </c>
      <c r="AV44" s="6" t="e">
        <f>#REF!</f>
        <v>#REF!</v>
      </c>
      <c r="AW44" s="6" t="e">
        <f>#REF!</f>
        <v>#REF!</v>
      </c>
      <c r="AX44" s="6" t="e">
        <f>#REF!</f>
        <v>#REF!</v>
      </c>
      <c r="AY44" s="6" t="e">
        <f>#REF!</f>
        <v>#REF!</v>
      </c>
      <c r="AZ44" s="6" t="e">
        <f>#REF!</f>
        <v>#REF!</v>
      </c>
      <c r="BA44" s="6" t="e">
        <f>#REF!</f>
        <v>#REF!</v>
      </c>
      <c r="BB44" s="6" t="e">
        <f>#REF!</f>
        <v>#REF!</v>
      </c>
      <c r="BC44" s="6" t="e">
        <f>#REF!</f>
        <v>#REF!</v>
      </c>
      <c r="BD44" s="6" t="e">
        <f>#REF!</f>
        <v>#REF!</v>
      </c>
      <c r="BE44" s="6" t="e">
        <f>#REF!</f>
        <v>#REF!</v>
      </c>
      <c r="BF44" s="6" t="e">
        <f>#REF!</f>
        <v>#REF!</v>
      </c>
      <c r="BG44" s="6" t="e">
        <f>#REF!</f>
        <v>#REF!</v>
      </c>
      <c r="BH44" s="6" t="e">
        <f>#REF!</f>
        <v>#REF!</v>
      </c>
      <c r="BI44" s="6" t="e">
        <f>#REF!</f>
        <v>#REF!</v>
      </c>
      <c r="BJ44" s="6" t="e">
        <f>#REF!</f>
        <v>#REF!</v>
      </c>
      <c r="BK44" s="6" t="e">
        <f>#REF!</f>
        <v>#REF!</v>
      </c>
      <c r="BL44" s="6" t="e">
        <f>#REF!</f>
        <v>#REF!</v>
      </c>
      <c r="BM44" s="6" t="e">
        <f>#REF!</f>
        <v>#REF!</v>
      </c>
    </row>
    <row r="45" spans="1:65">
      <c r="A45" s="6" t="e">
        <f>#REF!</f>
        <v>#REF!</v>
      </c>
      <c r="B45" s="6" t="e">
        <f>#REF!</f>
        <v>#REF!</v>
      </c>
      <c r="C45" s="6" t="e">
        <f>#REF!</f>
        <v>#REF!</v>
      </c>
      <c r="D45" s="6" t="e">
        <f>#REF!</f>
        <v>#REF!</v>
      </c>
      <c r="E45" s="6" t="e">
        <f>#REF!</f>
        <v>#REF!</v>
      </c>
      <c r="F45" s="6" t="e">
        <f>#REF!</f>
        <v>#REF!</v>
      </c>
      <c r="G45" s="6" t="e">
        <f>#REF!</f>
        <v>#REF!</v>
      </c>
      <c r="H45" s="6" t="e">
        <f>#REF!</f>
        <v>#REF!</v>
      </c>
      <c r="I45" s="6" t="e">
        <f>#REF!</f>
        <v>#REF!</v>
      </c>
      <c r="J45" s="6" t="e">
        <f>#REF!</f>
        <v>#REF!</v>
      </c>
      <c r="K45" s="6" t="e">
        <f>#REF!</f>
        <v>#REF!</v>
      </c>
      <c r="L45" s="6" t="e">
        <f>#REF!</f>
        <v>#REF!</v>
      </c>
      <c r="M45" s="6" t="e">
        <f>#REF!</f>
        <v>#REF!</v>
      </c>
      <c r="N45" s="6" t="e">
        <f>#REF!</f>
        <v>#REF!</v>
      </c>
      <c r="O45" s="6" t="e">
        <f>#REF!</f>
        <v>#REF!</v>
      </c>
      <c r="P45" s="6" t="e">
        <f>#REF!</f>
        <v>#REF!</v>
      </c>
      <c r="Q45" s="6" t="e">
        <f>#REF!</f>
        <v>#REF!</v>
      </c>
      <c r="R45" s="6" t="e">
        <f>#REF!</f>
        <v>#REF!</v>
      </c>
      <c r="S45" s="6" t="e">
        <f>#REF!</f>
        <v>#REF!</v>
      </c>
      <c r="T45" s="6" t="e">
        <f>#REF!</f>
        <v>#REF!</v>
      </c>
      <c r="U45" s="6" t="e">
        <f>#REF!</f>
        <v>#REF!</v>
      </c>
      <c r="V45" s="6" t="e">
        <f>#REF!</f>
        <v>#REF!</v>
      </c>
      <c r="W45" s="6" t="e">
        <f>#REF!</f>
        <v>#REF!</v>
      </c>
      <c r="X45" s="6" t="e">
        <f>#REF!</f>
        <v>#REF!</v>
      </c>
      <c r="Y45" s="6" t="e">
        <f>#REF!</f>
        <v>#REF!</v>
      </c>
      <c r="Z45" s="6" t="e">
        <f>#REF!</f>
        <v>#REF!</v>
      </c>
      <c r="AA45" s="6" t="e">
        <f>#REF!</f>
        <v>#REF!</v>
      </c>
      <c r="AB45" s="6" t="e">
        <f>#REF!</f>
        <v>#REF!</v>
      </c>
      <c r="AC45" s="6" t="e">
        <f>#REF!</f>
        <v>#REF!</v>
      </c>
      <c r="AD45" s="6" t="e">
        <f>#REF!</f>
        <v>#REF!</v>
      </c>
      <c r="AE45" s="6" t="e">
        <f>#REF!</f>
        <v>#REF!</v>
      </c>
      <c r="AF45" s="6" t="e">
        <f>#REF!</f>
        <v>#REF!</v>
      </c>
      <c r="AG45" s="6" t="e">
        <f>#REF!</f>
        <v>#REF!</v>
      </c>
      <c r="AH45" s="6" t="e">
        <f>#REF!</f>
        <v>#REF!</v>
      </c>
      <c r="AI45" s="6" t="e">
        <f>#REF!</f>
        <v>#REF!</v>
      </c>
      <c r="AJ45" s="6" t="e">
        <f>#REF!</f>
        <v>#REF!</v>
      </c>
      <c r="AK45" s="6" t="e">
        <f>#REF!</f>
        <v>#REF!</v>
      </c>
      <c r="AL45" s="6" t="e">
        <f>#REF!</f>
        <v>#REF!</v>
      </c>
      <c r="AM45" s="6" t="e">
        <f>#REF!</f>
        <v>#REF!</v>
      </c>
      <c r="AN45" s="6" t="e">
        <f>#REF!</f>
        <v>#REF!</v>
      </c>
      <c r="AO45" s="6" t="e">
        <f>#REF!</f>
        <v>#REF!</v>
      </c>
      <c r="AP45" s="6" t="e">
        <f>#REF!</f>
        <v>#REF!</v>
      </c>
      <c r="AQ45" s="6" t="e">
        <f>#REF!</f>
        <v>#REF!</v>
      </c>
      <c r="AR45" s="6" t="e">
        <f>#REF!</f>
        <v>#REF!</v>
      </c>
      <c r="AS45" s="6" t="e">
        <f>#REF!</f>
        <v>#REF!</v>
      </c>
      <c r="AT45" s="6" t="e">
        <f>#REF!</f>
        <v>#REF!</v>
      </c>
      <c r="AU45" s="6" t="e">
        <f>#REF!</f>
        <v>#REF!</v>
      </c>
      <c r="AV45" s="6" t="e">
        <f>#REF!</f>
        <v>#REF!</v>
      </c>
      <c r="AW45" s="6" t="e">
        <f>#REF!</f>
        <v>#REF!</v>
      </c>
      <c r="AX45" s="6" t="e">
        <f>#REF!</f>
        <v>#REF!</v>
      </c>
      <c r="AY45" s="6" t="e">
        <f>#REF!</f>
        <v>#REF!</v>
      </c>
      <c r="AZ45" s="6" t="e">
        <f>#REF!</f>
        <v>#REF!</v>
      </c>
      <c r="BA45" s="6" t="e">
        <f>#REF!</f>
        <v>#REF!</v>
      </c>
      <c r="BB45" s="6" t="e">
        <f>#REF!</f>
        <v>#REF!</v>
      </c>
      <c r="BC45" s="6" t="e">
        <f>#REF!</f>
        <v>#REF!</v>
      </c>
      <c r="BD45" s="6" t="e">
        <f>#REF!</f>
        <v>#REF!</v>
      </c>
      <c r="BE45" s="6" t="e">
        <f>#REF!</f>
        <v>#REF!</v>
      </c>
      <c r="BF45" s="6" t="e">
        <f>#REF!</f>
        <v>#REF!</v>
      </c>
      <c r="BG45" s="6" t="e">
        <f>#REF!</f>
        <v>#REF!</v>
      </c>
      <c r="BH45" s="6" t="e">
        <f>#REF!</f>
        <v>#REF!</v>
      </c>
      <c r="BI45" s="6" t="e">
        <f>#REF!</f>
        <v>#REF!</v>
      </c>
      <c r="BJ45" s="6" t="e">
        <f>#REF!</f>
        <v>#REF!</v>
      </c>
      <c r="BK45" s="6" t="e">
        <f>#REF!</f>
        <v>#REF!</v>
      </c>
      <c r="BL45" s="6" t="e">
        <f>#REF!</f>
        <v>#REF!</v>
      </c>
      <c r="BM45" s="6" t="e">
        <f>#REF!</f>
        <v>#REF!</v>
      </c>
    </row>
    <row r="46" spans="1:65">
      <c r="A46" s="6" t="e">
        <f>#REF!</f>
        <v>#REF!</v>
      </c>
      <c r="B46" s="6" t="e">
        <f>#REF!</f>
        <v>#REF!</v>
      </c>
      <c r="C46" s="6" t="e">
        <f>#REF!</f>
        <v>#REF!</v>
      </c>
      <c r="D46" s="6" t="e">
        <f>#REF!</f>
        <v>#REF!</v>
      </c>
      <c r="E46" s="6" t="e">
        <f>#REF!</f>
        <v>#REF!</v>
      </c>
      <c r="F46" s="6" t="e">
        <f>#REF!</f>
        <v>#REF!</v>
      </c>
      <c r="G46" s="6" t="e">
        <f>#REF!</f>
        <v>#REF!</v>
      </c>
      <c r="H46" s="6" t="e">
        <f>#REF!</f>
        <v>#REF!</v>
      </c>
      <c r="I46" s="6" t="e">
        <f>#REF!</f>
        <v>#REF!</v>
      </c>
      <c r="J46" s="6" t="e">
        <f>#REF!</f>
        <v>#REF!</v>
      </c>
      <c r="K46" s="6" t="e">
        <f>#REF!</f>
        <v>#REF!</v>
      </c>
      <c r="L46" s="6" t="e">
        <f>#REF!</f>
        <v>#REF!</v>
      </c>
      <c r="M46" s="6" t="e">
        <f>#REF!</f>
        <v>#REF!</v>
      </c>
      <c r="N46" s="6" t="e">
        <f>#REF!</f>
        <v>#REF!</v>
      </c>
      <c r="O46" s="6" t="e">
        <f>#REF!</f>
        <v>#REF!</v>
      </c>
      <c r="P46" s="6" t="e">
        <f>#REF!</f>
        <v>#REF!</v>
      </c>
      <c r="Q46" s="6" t="e">
        <f>#REF!</f>
        <v>#REF!</v>
      </c>
      <c r="R46" s="6" t="e">
        <f>#REF!</f>
        <v>#REF!</v>
      </c>
      <c r="S46" s="6" t="e">
        <f>#REF!</f>
        <v>#REF!</v>
      </c>
      <c r="T46" s="6" t="e">
        <f>#REF!</f>
        <v>#REF!</v>
      </c>
      <c r="U46" s="6" t="e">
        <f>#REF!</f>
        <v>#REF!</v>
      </c>
      <c r="V46" s="6" t="e">
        <f>#REF!</f>
        <v>#REF!</v>
      </c>
      <c r="W46" s="6" t="e">
        <f>#REF!</f>
        <v>#REF!</v>
      </c>
      <c r="X46" s="6" t="e">
        <f>#REF!</f>
        <v>#REF!</v>
      </c>
      <c r="Y46" s="6" t="e">
        <f>#REF!</f>
        <v>#REF!</v>
      </c>
      <c r="Z46" s="6" t="e">
        <f>#REF!</f>
        <v>#REF!</v>
      </c>
      <c r="AA46" s="6" t="e">
        <f>#REF!</f>
        <v>#REF!</v>
      </c>
      <c r="AB46" s="6" t="e">
        <f>#REF!</f>
        <v>#REF!</v>
      </c>
      <c r="AC46" s="6" t="e">
        <f>#REF!</f>
        <v>#REF!</v>
      </c>
      <c r="AD46" s="6" t="e">
        <f>#REF!</f>
        <v>#REF!</v>
      </c>
      <c r="AE46" s="6" t="e">
        <f>#REF!</f>
        <v>#REF!</v>
      </c>
      <c r="AF46" s="6" t="e">
        <f>#REF!</f>
        <v>#REF!</v>
      </c>
      <c r="AG46" s="6" t="e">
        <f>#REF!</f>
        <v>#REF!</v>
      </c>
      <c r="AH46" s="6" t="e">
        <f>#REF!</f>
        <v>#REF!</v>
      </c>
      <c r="AI46" s="6" t="e">
        <f>#REF!</f>
        <v>#REF!</v>
      </c>
      <c r="AJ46" s="6" t="e">
        <f>#REF!</f>
        <v>#REF!</v>
      </c>
      <c r="AK46" s="6" t="e">
        <f>#REF!</f>
        <v>#REF!</v>
      </c>
      <c r="AL46" s="6" t="e">
        <f>#REF!</f>
        <v>#REF!</v>
      </c>
      <c r="AM46" s="6" t="e">
        <f>#REF!</f>
        <v>#REF!</v>
      </c>
      <c r="AN46" s="6" t="e">
        <f>#REF!</f>
        <v>#REF!</v>
      </c>
      <c r="AO46" s="6" t="e">
        <f>#REF!</f>
        <v>#REF!</v>
      </c>
      <c r="AP46" s="6" t="e">
        <f>#REF!</f>
        <v>#REF!</v>
      </c>
      <c r="AQ46" s="6" t="e">
        <f>#REF!</f>
        <v>#REF!</v>
      </c>
      <c r="AR46" s="6" t="e">
        <f>#REF!</f>
        <v>#REF!</v>
      </c>
      <c r="AS46" s="6" t="e">
        <f>#REF!</f>
        <v>#REF!</v>
      </c>
      <c r="AT46" s="6" t="e">
        <f>#REF!</f>
        <v>#REF!</v>
      </c>
      <c r="AU46" s="6" t="e">
        <f>#REF!</f>
        <v>#REF!</v>
      </c>
      <c r="AV46" s="6" t="e">
        <f>#REF!</f>
        <v>#REF!</v>
      </c>
      <c r="AW46" s="6" t="e">
        <f>#REF!</f>
        <v>#REF!</v>
      </c>
      <c r="AX46" s="6" t="e">
        <f>#REF!</f>
        <v>#REF!</v>
      </c>
      <c r="AY46" s="6" t="e">
        <f>#REF!</f>
        <v>#REF!</v>
      </c>
      <c r="AZ46" s="6" t="e">
        <f>#REF!</f>
        <v>#REF!</v>
      </c>
      <c r="BA46" s="6" t="e">
        <f>#REF!</f>
        <v>#REF!</v>
      </c>
      <c r="BB46" s="6" t="e">
        <f>#REF!</f>
        <v>#REF!</v>
      </c>
      <c r="BC46" s="6" t="e">
        <f>#REF!</f>
        <v>#REF!</v>
      </c>
      <c r="BD46" s="6" t="e">
        <f>#REF!</f>
        <v>#REF!</v>
      </c>
      <c r="BE46" s="6" t="e">
        <f>#REF!</f>
        <v>#REF!</v>
      </c>
      <c r="BF46" s="6" t="e">
        <f>#REF!</f>
        <v>#REF!</v>
      </c>
      <c r="BG46" s="6" t="e">
        <f>#REF!</f>
        <v>#REF!</v>
      </c>
      <c r="BH46" s="6" t="e">
        <f>#REF!</f>
        <v>#REF!</v>
      </c>
      <c r="BI46" s="6" t="e">
        <f>#REF!</f>
        <v>#REF!</v>
      </c>
      <c r="BJ46" s="6" t="e">
        <f>#REF!</f>
        <v>#REF!</v>
      </c>
      <c r="BK46" s="6" t="e">
        <f>#REF!</f>
        <v>#REF!</v>
      </c>
      <c r="BL46" s="6" t="e">
        <f>#REF!</f>
        <v>#REF!</v>
      </c>
      <c r="BM46" s="6" t="e">
        <f>#REF!</f>
        <v>#REF!</v>
      </c>
    </row>
    <row r="47" spans="1:65">
      <c r="A47" s="6" t="e">
        <f>#REF!</f>
        <v>#REF!</v>
      </c>
      <c r="B47" s="6" t="e">
        <f>#REF!</f>
        <v>#REF!</v>
      </c>
      <c r="C47" s="6" t="e">
        <f>#REF!</f>
        <v>#REF!</v>
      </c>
      <c r="D47" s="6" t="e">
        <f>#REF!</f>
        <v>#REF!</v>
      </c>
      <c r="E47" s="6" t="e">
        <f>#REF!</f>
        <v>#REF!</v>
      </c>
      <c r="F47" s="6" t="e">
        <f>#REF!</f>
        <v>#REF!</v>
      </c>
      <c r="G47" s="6" t="e">
        <f>#REF!</f>
        <v>#REF!</v>
      </c>
      <c r="H47" s="6" t="e">
        <f>#REF!</f>
        <v>#REF!</v>
      </c>
      <c r="I47" s="6" t="e">
        <f>#REF!</f>
        <v>#REF!</v>
      </c>
      <c r="J47" s="6" t="e">
        <f>#REF!</f>
        <v>#REF!</v>
      </c>
      <c r="K47" s="6" t="e">
        <f>#REF!</f>
        <v>#REF!</v>
      </c>
      <c r="L47" s="6" t="e">
        <f>#REF!</f>
        <v>#REF!</v>
      </c>
      <c r="M47" s="6" t="e">
        <f>#REF!</f>
        <v>#REF!</v>
      </c>
      <c r="N47" s="6" t="e">
        <f>#REF!</f>
        <v>#REF!</v>
      </c>
      <c r="O47" s="6" t="e">
        <f>#REF!</f>
        <v>#REF!</v>
      </c>
      <c r="P47" s="6" t="e">
        <f>#REF!</f>
        <v>#REF!</v>
      </c>
      <c r="Q47" s="6" t="e">
        <f>#REF!</f>
        <v>#REF!</v>
      </c>
      <c r="R47" s="6" t="e">
        <f>#REF!</f>
        <v>#REF!</v>
      </c>
      <c r="S47" s="6" t="e">
        <f>#REF!</f>
        <v>#REF!</v>
      </c>
      <c r="T47" s="6" t="e">
        <f>#REF!</f>
        <v>#REF!</v>
      </c>
      <c r="U47" s="6" t="e">
        <f>#REF!</f>
        <v>#REF!</v>
      </c>
      <c r="V47" s="6" t="e">
        <f>#REF!</f>
        <v>#REF!</v>
      </c>
      <c r="W47" s="6" t="e">
        <f>#REF!</f>
        <v>#REF!</v>
      </c>
      <c r="X47" s="6" t="e">
        <f>#REF!</f>
        <v>#REF!</v>
      </c>
      <c r="Y47" s="6" t="e">
        <f>#REF!</f>
        <v>#REF!</v>
      </c>
      <c r="Z47" s="6" t="e">
        <f>#REF!</f>
        <v>#REF!</v>
      </c>
      <c r="AA47" s="6" t="e">
        <f>#REF!</f>
        <v>#REF!</v>
      </c>
      <c r="AB47" s="6" t="e">
        <f>#REF!</f>
        <v>#REF!</v>
      </c>
      <c r="AC47" s="6" t="e">
        <f>#REF!</f>
        <v>#REF!</v>
      </c>
      <c r="AD47" s="6" t="e">
        <f>#REF!</f>
        <v>#REF!</v>
      </c>
      <c r="AE47" s="6" t="e">
        <f>#REF!</f>
        <v>#REF!</v>
      </c>
      <c r="AF47" s="6" t="e">
        <f>#REF!</f>
        <v>#REF!</v>
      </c>
      <c r="AG47" s="6" t="e">
        <f>#REF!</f>
        <v>#REF!</v>
      </c>
      <c r="AH47" s="6" t="e">
        <f>#REF!</f>
        <v>#REF!</v>
      </c>
      <c r="AI47" s="6" t="e">
        <f>#REF!</f>
        <v>#REF!</v>
      </c>
      <c r="AJ47" s="6" t="e">
        <f>#REF!</f>
        <v>#REF!</v>
      </c>
      <c r="AK47" s="6" t="e">
        <f>#REF!</f>
        <v>#REF!</v>
      </c>
      <c r="AL47" s="6" t="e">
        <f>#REF!</f>
        <v>#REF!</v>
      </c>
      <c r="AM47" s="6" t="e">
        <f>#REF!</f>
        <v>#REF!</v>
      </c>
      <c r="AN47" s="6" t="e">
        <f>#REF!</f>
        <v>#REF!</v>
      </c>
      <c r="AO47" s="6" t="e">
        <f>#REF!</f>
        <v>#REF!</v>
      </c>
      <c r="AP47" s="6" t="e">
        <f>#REF!</f>
        <v>#REF!</v>
      </c>
      <c r="AQ47" s="6" t="e">
        <f>#REF!</f>
        <v>#REF!</v>
      </c>
      <c r="AR47" s="6" t="e">
        <f>#REF!</f>
        <v>#REF!</v>
      </c>
      <c r="AS47" s="6" t="e">
        <f>#REF!</f>
        <v>#REF!</v>
      </c>
      <c r="AT47" s="6" t="e">
        <f>#REF!</f>
        <v>#REF!</v>
      </c>
      <c r="AU47" s="6" t="e">
        <f>#REF!</f>
        <v>#REF!</v>
      </c>
      <c r="AV47" s="6" t="e">
        <f>#REF!</f>
        <v>#REF!</v>
      </c>
      <c r="AW47" s="6" t="e">
        <f>#REF!</f>
        <v>#REF!</v>
      </c>
      <c r="AX47" s="6" t="e">
        <f>#REF!</f>
        <v>#REF!</v>
      </c>
      <c r="AY47" s="6" t="e">
        <f>#REF!</f>
        <v>#REF!</v>
      </c>
      <c r="AZ47" s="6" t="e">
        <f>#REF!</f>
        <v>#REF!</v>
      </c>
      <c r="BA47" s="6" t="e">
        <f>#REF!</f>
        <v>#REF!</v>
      </c>
      <c r="BB47" s="6" t="e">
        <f>#REF!</f>
        <v>#REF!</v>
      </c>
      <c r="BC47" s="6" t="e">
        <f>#REF!</f>
        <v>#REF!</v>
      </c>
      <c r="BD47" s="6" t="e">
        <f>#REF!</f>
        <v>#REF!</v>
      </c>
      <c r="BE47" s="6" t="e">
        <f>#REF!</f>
        <v>#REF!</v>
      </c>
      <c r="BF47" s="6" t="e">
        <f>#REF!</f>
        <v>#REF!</v>
      </c>
      <c r="BG47" s="6" t="e">
        <f>#REF!</f>
        <v>#REF!</v>
      </c>
      <c r="BH47" s="6" t="e">
        <f>#REF!</f>
        <v>#REF!</v>
      </c>
      <c r="BI47" s="6" t="e">
        <f>#REF!</f>
        <v>#REF!</v>
      </c>
      <c r="BJ47" s="6" t="e">
        <f>#REF!</f>
        <v>#REF!</v>
      </c>
      <c r="BK47" s="6" t="e">
        <f>#REF!</f>
        <v>#REF!</v>
      </c>
      <c r="BL47" s="6" t="e">
        <f>#REF!</f>
        <v>#REF!</v>
      </c>
      <c r="BM47" s="6" t="e">
        <f>#REF!</f>
        <v>#REF!</v>
      </c>
    </row>
    <row r="48" spans="1:65">
      <c r="A48" s="6" t="e">
        <f>#REF!</f>
        <v>#REF!</v>
      </c>
      <c r="B48" s="6" t="e">
        <f>#REF!</f>
        <v>#REF!</v>
      </c>
      <c r="C48" s="6" t="e">
        <f>#REF!</f>
        <v>#REF!</v>
      </c>
      <c r="D48" s="6" t="e">
        <f>#REF!</f>
        <v>#REF!</v>
      </c>
      <c r="E48" s="6" t="e">
        <f>#REF!</f>
        <v>#REF!</v>
      </c>
      <c r="F48" s="6" t="e">
        <f>#REF!</f>
        <v>#REF!</v>
      </c>
      <c r="G48" s="6" t="e">
        <f>#REF!</f>
        <v>#REF!</v>
      </c>
      <c r="H48" s="6" t="e">
        <f>#REF!</f>
        <v>#REF!</v>
      </c>
      <c r="I48" s="6" t="e">
        <f>#REF!</f>
        <v>#REF!</v>
      </c>
      <c r="J48" s="6" t="e">
        <f>#REF!</f>
        <v>#REF!</v>
      </c>
      <c r="K48" s="6" t="e">
        <f>#REF!</f>
        <v>#REF!</v>
      </c>
      <c r="L48" s="6" t="e">
        <f>#REF!</f>
        <v>#REF!</v>
      </c>
      <c r="M48" s="6" t="e">
        <f>#REF!</f>
        <v>#REF!</v>
      </c>
      <c r="N48" s="6" t="e">
        <f>#REF!</f>
        <v>#REF!</v>
      </c>
      <c r="O48" s="6" t="e">
        <f>#REF!</f>
        <v>#REF!</v>
      </c>
      <c r="P48" s="6" t="e">
        <f>#REF!</f>
        <v>#REF!</v>
      </c>
      <c r="Q48" s="6" t="e">
        <f>#REF!</f>
        <v>#REF!</v>
      </c>
      <c r="R48" s="6" t="e">
        <f>#REF!</f>
        <v>#REF!</v>
      </c>
      <c r="S48" s="6" t="e">
        <f>#REF!</f>
        <v>#REF!</v>
      </c>
      <c r="T48" s="6" t="e">
        <f>#REF!</f>
        <v>#REF!</v>
      </c>
      <c r="U48" s="6" t="e">
        <f>#REF!</f>
        <v>#REF!</v>
      </c>
      <c r="V48" s="6" t="e">
        <f>#REF!</f>
        <v>#REF!</v>
      </c>
      <c r="W48" s="6" t="e">
        <f>#REF!</f>
        <v>#REF!</v>
      </c>
      <c r="X48" s="6" t="e">
        <f>#REF!</f>
        <v>#REF!</v>
      </c>
      <c r="Y48" s="6" t="e">
        <f>#REF!</f>
        <v>#REF!</v>
      </c>
      <c r="Z48" s="6" t="e">
        <f>#REF!</f>
        <v>#REF!</v>
      </c>
      <c r="AA48" s="6" t="e">
        <f>#REF!</f>
        <v>#REF!</v>
      </c>
      <c r="AB48" s="6" t="e">
        <f>#REF!</f>
        <v>#REF!</v>
      </c>
      <c r="AC48" s="6" t="e">
        <f>#REF!</f>
        <v>#REF!</v>
      </c>
      <c r="AD48" s="6" t="e">
        <f>#REF!</f>
        <v>#REF!</v>
      </c>
      <c r="AE48" s="6" t="e">
        <f>#REF!</f>
        <v>#REF!</v>
      </c>
      <c r="AF48" s="6" t="e">
        <f>#REF!</f>
        <v>#REF!</v>
      </c>
      <c r="AG48" s="6" t="e">
        <f>#REF!</f>
        <v>#REF!</v>
      </c>
      <c r="AH48" s="6" t="e">
        <f>#REF!</f>
        <v>#REF!</v>
      </c>
      <c r="AI48" s="6" t="e">
        <f>#REF!</f>
        <v>#REF!</v>
      </c>
      <c r="AJ48" s="6" t="e">
        <f>#REF!</f>
        <v>#REF!</v>
      </c>
      <c r="AK48" s="6" t="e">
        <f>#REF!</f>
        <v>#REF!</v>
      </c>
      <c r="AL48" s="6" t="e">
        <f>#REF!</f>
        <v>#REF!</v>
      </c>
      <c r="AM48" s="6" t="e">
        <f>#REF!</f>
        <v>#REF!</v>
      </c>
      <c r="AN48" s="6" t="e">
        <f>#REF!</f>
        <v>#REF!</v>
      </c>
      <c r="AO48" s="6" t="e">
        <f>#REF!</f>
        <v>#REF!</v>
      </c>
      <c r="AP48" s="6" t="e">
        <f>#REF!</f>
        <v>#REF!</v>
      </c>
      <c r="AQ48" s="6" t="e">
        <f>#REF!</f>
        <v>#REF!</v>
      </c>
      <c r="AR48" s="6" t="e">
        <f>#REF!</f>
        <v>#REF!</v>
      </c>
      <c r="AS48" s="6" t="e">
        <f>#REF!</f>
        <v>#REF!</v>
      </c>
      <c r="AT48" s="6" t="e">
        <f>#REF!</f>
        <v>#REF!</v>
      </c>
      <c r="AU48" s="6" t="e">
        <f>#REF!</f>
        <v>#REF!</v>
      </c>
      <c r="AV48" s="6" t="e">
        <f>#REF!</f>
        <v>#REF!</v>
      </c>
      <c r="AW48" s="6" t="e">
        <f>#REF!</f>
        <v>#REF!</v>
      </c>
      <c r="AX48" s="6" t="e">
        <f>#REF!</f>
        <v>#REF!</v>
      </c>
      <c r="AY48" s="6" t="e">
        <f>#REF!</f>
        <v>#REF!</v>
      </c>
      <c r="AZ48" s="6" t="e">
        <f>#REF!</f>
        <v>#REF!</v>
      </c>
      <c r="BA48" s="6" t="e">
        <f>#REF!</f>
        <v>#REF!</v>
      </c>
      <c r="BB48" s="6" t="e">
        <f>#REF!</f>
        <v>#REF!</v>
      </c>
      <c r="BC48" s="6" t="e">
        <f>#REF!</f>
        <v>#REF!</v>
      </c>
      <c r="BD48" s="6" t="e">
        <f>#REF!</f>
        <v>#REF!</v>
      </c>
      <c r="BE48" s="6" t="e">
        <f>#REF!</f>
        <v>#REF!</v>
      </c>
      <c r="BF48" s="6" t="e">
        <f>#REF!</f>
        <v>#REF!</v>
      </c>
      <c r="BG48" s="6" t="e">
        <f>#REF!</f>
        <v>#REF!</v>
      </c>
      <c r="BH48" s="6" t="e">
        <f>#REF!</f>
        <v>#REF!</v>
      </c>
      <c r="BI48" s="6" t="e">
        <f>#REF!</f>
        <v>#REF!</v>
      </c>
      <c r="BJ48" s="6" t="e">
        <f>#REF!</f>
        <v>#REF!</v>
      </c>
      <c r="BK48" s="6" t="e">
        <f>#REF!</f>
        <v>#REF!</v>
      </c>
      <c r="BL48" s="6" t="e">
        <f>#REF!</f>
        <v>#REF!</v>
      </c>
      <c r="BM48" s="6" t="e">
        <f>#REF!</f>
        <v>#REF!</v>
      </c>
    </row>
    <row r="49" spans="1:65">
      <c r="A49" s="6" t="e">
        <f>#REF!</f>
        <v>#REF!</v>
      </c>
      <c r="B49" s="6" t="e">
        <f>#REF!</f>
        <v>#REF!</v>
      </c>
      <c r="C49" s="6" t="e">
        <f>#REF!</f>
        <v>#REF!</v>
      </c>
      <c r="D49" s="6" t="e">
        <f>#REF!</f>
        <v>#REF!</v>
      </c>
      <c r="E49" s="6" t="e">
        <f>#REF!</f>
        <v>#REF!</v>
      </c>
      <c r="F49" s="6" t="e">
        <f>#REF!</f>
        <v>#REF!</v>
      </c>
      <c r="G49" s="6" t="e">
        <f>#REF!</f>
        <v>#REF!</v>
      </c>
      <c r="H49" s="6" t="e">
        <f>#REF!</f>
        <v>#REF!</v>
      </c>
      <c r="I49" s="6" t="e">
        <f>#REF!</f>
        <v>#REF!</v>
      </c>
      <c r="J49" s="6" t="e">
        <f>#REF!</f>
        <v>#REF!</v>
      </c>
      <c r="K49" s="6" t="e">
        <f>#REF!</f>
        <v>#REF!</v>
      </c>
      <c r="L49" s="6" t="e">
        <f>#REF!</f>
        <v>#REF!</v>
      </c>
      <c r="M49" s="6" t="e">
        <f>#REF!</f>
        <v>#REF!</v>
      </c>
      <c r="N49" s="6" t="e">
        <f>#REF!</f>
        <v>#REF!</v>
      </c>
      <c r="O49" s="6" t="e">
        <f>#REF!</f>
        <v>#REF!</v>
      </c>
      <c r="P49" s="6" t="e">
        <f>#REF!</f>
        <v>#REF!</v>
      </c>
      <c r="Q49" s="6" t="e">
        <f>#REF!</f>
        <v>#REF!</v>
      </c>
      <c r="R49" s="6" t="e">
        <f>#REF!</f>
        <v>#REF!</v>
      </c>
      <c r="S49" s="6" t="e">
        <f>#REF!</f>
        <v>#REF!</v>
      </c>
      <c r="T49" s="6" t="e">
        <f>#REF!</f>
        <v>#REF!</v>
      </c>
      <c r="U49" s="6" t="e">
        <f>#REF!</f>
        <v>#REF!</v>
      </c>
      <c r="V49" s="6" t="e">
        <f>#REF!</f>
        <v>#REF!</v>
      </c>
      <c r="W49" s="6" t="e">
        <f>#REF!</f>
        <v>#REF!</v>
      </c>
      <c r="X49" s="6" t="e">
        <f>#REF!</f>
        <v>#REF!</v>
      </c>
      <c r="Y49" s="6" t="e">
        <f>#REF!</f>
        <v>#REF!</v>
      </c>
      <c r="Z49" s="6" t="e">
        <f>#REF!</f>
        <v>#REF!</v>
      </c>
      <c r="AA49" s="6" t="e">
        <f>#REF!</f>
        <v>#REF!</v>
      </c>
      <c r="AB49" s="6" t="e">
        <f>#REF!</f>
        <v>#REF!</v>
      </c>
      <c r="AC49" s="6" t="e">
        <f>#REF!</f>
        <v>#REF!</v>
      </c>
      <c r="AD49" s="6" t="e">
        <f>#REF!</f>
        <v>#REF!</v>
      </c>
      <c r="AE49" s="6" t="e">
        <f>#REF!</f>
        <v>#REF!</v>
      </c>
      <c r="AF49" s="6" t="e">
        <f>#REF!</f>
        <v>#REF!</v>
      </c>
      <c r="AG49" s="6" t="e">
        <f>#REF!</f>
        <v>#REF!</v>
      </c>
      <c r="AH49" s="6" t="e">
        <f>#REF!</f>
        <v>#REF!</v>
      </c>
      <c r="AI49" s="6" t="e">
        <f>#REF!</f>
        <v>#REF!</v>
      </c>
      <c r="AJ49" s="6" t="e">
        <f>#REF!</f>
        <v>#REF!</v>
      </c>
      <c r="AK49" s="6" t="e">
        <f>#REF!</f>
        <v>#REF!</v>
      </c>
      <c r="AL49" s="6" t="e">
        <f>#REF!</f>
        <v>#REF!</v>
      </c>
      <c r="AM49" s="6" t="e">
        <f>#REF!</f>
        <v>#REF!</v>
      </c>
      <c r="AN49" s="6" t="e">
        <f>#REF!</f>
        <v>#REF!</v>
      </c>
      <c r="AO49" s="6" t="e">
        <f>#REF!</f>
        <v>#REF!</v>
      </c>
      <c r="AP49" s="6" t="e">
        <f>#REF!</f>
        <v>#REF!</v>
      </c>
      <c r="AQ49" s="6" t="e">
        <f>#REF!</f>
        <v>#REF!</v>
      </c>
      <c r="AR49" s="6" t="e">
        <f>#REF!</f>
        <v>#REF!</v>
      </c>
      <c r="AS49" s="6" t="e">
        <f>#REF!</f>
        <v>#REF!</v>
      </c>
      <c r="AT49" s="6" t="e">
        <f>#REF!</f>
        <v>#REF!</v>
      </c>
      <c r="AU49" s="6" t="e">
        <f>#REF!</f>
        <v>#REF!</v>
      </c>
      <c r="AV49" s="6" t="e">
        <f>#REF!</f>
        <v>#REF!</v>
      </c>
      <c r="AW49" s="6" t="e">
        <f>#REF!</f>
        <v>#REF!</v>
      </c>
      <c r="AX49" s="6" t="e">
        <f>#REF!</f>
        <v>#REF!</v>
      </c>
      <c r="AY49" s="6" t="e">
        <f>#REF!</f>
        <v>#REF!</v>
      </c>
      <c r="AZ49" s="6" t="e">
        <f>#REF!</f>
        <v>#REF!</v>
      </c>
      <c r="BA49" s="6" t="e">
        <f>#REF!</f>
        <v>#REF!</v>
      </c>
      <c r="BB49" s="6" t="e">
        <f>#REF!</f>
        <v>#REF!</v>
      </c>
      <c r="BC49" s="6" t="e">
        <f>#REF!</f>
        <v>#REF!</v>
      </c>
      <c r="BD49" s="6" t="e">
        <f>#REF!</f>
        <v>#REF!</v>
      </c>
      <c r="BE49" s="6" t="e">
        <f>#REF!</f>
        <v>#REF!</v>
      </c>
      <c r="BF49" s="6" t="e">
        <f>#REF!</f>
        <v>#REF!</v>
      </c>
      <c r="BG49" s="6" t="e">
        <f>#REF!</f>
        <v>#REF!</v>
      </c>
      <c r="BH49" s="6" t="e">
        <f>#REF!</f>
        <v>#REF!</v>
      </c>
      <c r="BI49" s="6" t="e">
        <f>#REF!</f>
        <v>#REF!</v>
      </c>
      <c r="BJ49" s="6" t="e">
        <f>#REF!</f>
        <v>#REF!</v>
      </c>
      <c r="BK49" s="6" t="e">
        <f>#REF!</f>
        <v>#REF!</v>
      </c>
      <c r="BL49" s="6" t="e">
        <f>#REF!</f>
        <v>#REF!</v>
      </c>
      <c r="BM49" s="6" t="e">
        <f>#REF!</f>
        <v>#REF!</v>
      </c>
    </row>
    <row r="50" spans="1:65">
      <c r="A50" s="6" t="e">
        <f>#REF!</f>
        <v>#REF!</v>
      </c>
      <c r="B50" s="6" t="e">
        <f>#REF!</f>
        <v>#REF!</v>
      </c>
      <c r="C50" s="6" t="e">
        <f>#REF!</f>
        <v>#REF!</v>
      </c>
      <c r="D50" s="6" t="e">
        <f>#REF!</f>
        <v>#REF!</v>
      </c>
      <c r="E50" s="6" t="e">
        <f>#REF!</f>
        <v>#REF!</v>
      </c>
      <c r="F50" s="6" t="e">
        <f>#REF!</f>
        <v>#REF!</v>
      </c>
      <c r="G50" s="6" t="e">
        <f>#REF!</f>
        <v>#REF!</v>
      </c>
      <c r="H50" s="6" t="e">
        <f>#REF!</f>
        <v>#REF!</v>
      </c>
      <c r="I50" s="6" t="e">
        <f>#REF!</f>
        <v>#REF!</v>
      </c>
      <c r="J50" s="6" t="e">
        <f>#REF!</f>
        <v>#REF!</v>
      </c>
      <c r="K50" s="6" t="e">
        <f>#REF!</f>
        <v>#REF!</v>
      </c>
      <c r="L50" s="6" t="e">
        <f>#REF!</f>
        <v>#REF!</v>
      </c>
      <c r="M50" s="6" t="e">
        <f>#REF!</f>
        <v>#REF!</v>
      </c>
      <c r="N50" s="6" t="e">
        <f>#REF!</f>
        <v>#REF!</v>
      </c>
      <c r="O50" s="6" t="e">
        <f>#REF!</f>
        <v>#REF!</v>
      </c>
      <c r="P50" s="6" t="e">
        <f>#REF!</f>
        <v>#REF!</v>
      </c>
      <c r="Q50" s="6" t="e">
        <f>#REF!</f>
        <v>#REF!</v>
      </c>
      <c r="R50" s="6" t="e">
        <f>#REF!</f>
        <v>#REF!</v>
      </c>
      <c r="S50" s="6" t="e">
        <f>#REF!</f>
        <v>#REF!</v>
      </c>
      <c r="T50" s="6" t="e">
        <f>#REF!</f>
        <v>#REF!</v>
      </c>
      <c r="U50" s="6" t="e">
        <f>#REF!</f>
        <v>#REF!</v>
      </c>
      <c r="V50" s="6" t="e">
        <f>#REF!</f>
        <v>#REF!</v>
      </c>
      <c r="W50" s="6" t="e">
        <f>#REF!</f>
        <v>#REF!</v>
      </c>
      <c r="X50" s="6" t="e">
        <f>#REF!</f>
        <v>#REF!</v>
      </c>
      <c r="Y50" s="6" t="e">
        <f>#REF!</f>
        <v>#REF!</v>
      </c>
      <c r="Z50" s="6" t="e">
        <f>#REF!</f>
        <v>#REF!</v>
      </c>
      <c r="AA50" s="6" t="e">
        <f>#REF!</f>
        <v>#REF!</v>
      </c>
      <c r="AB50" s="6" t="e">
        <f>#REF!</f>
        <v>#REF!</v>
      </c>
      <c r="AC50" s="6" t="e">
        <f>#REF!</f>
        <v>#REF!</v>
      </c>
      <c r="AD50" s="6" t="e">
        <f>#REF!</f>
        <v>#REF!</v>
      </c>
      <c r="AE50" s="6" t="e">
        <f>#REF!</f>
        <v>#REF!</v>
      </c>
      <c r="AF50" s="6" t="e">
        <f>#REF!</f>
        <v>#REF!</v>
      </c>
      <c r="AG50" s="6" t="e">
        <f>#REF!</f>
        <v>#REF!</v>
      </c>
      <c r="AH50" s="6" t="e">
        <f>#REF!</f>
        <v>#REF!</v>
      </c>
      <c r="AI50" s="6" t="e">
        <f>#REF!</f>
        <v>#REF!</v>
      </c>
      <c r="AJ50" s="6" t="e">
        <f>#REF!</f>
        <v>#REF!</v>
      </c>
      <c r="AK50" s="6" t="e">
        <f>#REF!</f>
        <v>#REF!</v>
      </c>
      <c r="AL50" s="6" t="e">
        <f>#REF!</f>
        <v>#REF!</v>
      </c>
      <c r="AM50" s="6" t="e">
        <f>#REF!</f>
        <v>#REF!</v>
      </c>
      <c r="AN50" s="6" t="e">
        <f>#REF!</f>
        <v>#REF!</v>
      </c>
      <c r="AO50" s="6" t="e">
        <f>#REF!</f>
        <v>#REF!</v>
      </c>
      <c r="AP50" s="6" t="e">
        <f>#REF!</f>
        <v>#REF!</v>
      </c>
      <c r="AQ50" s="6" t="e">
        <f>#REF!</f>
        <v>#REF!</v>
      </c>
      <c r="AR50" s="6" t="e">
        <f>#REF!</f>
        <v>#REF!</v>
      </c>
      <c r="AS50" s="6" t="e">
        <f>#REF!</f>
        <v>#REF!</v>
      </c>
      <c r="AT50" s="6" t="e">
        <f>#REF!</f>
        <v>#REF!</v>
      </c>
      <c r="AU50" s="6" t="e">
        <f>#REF!</f>
        <v>#REF!</v>
      </c>
      <c r="AV50" s="6" t="e">
        <f>#REF!</f>
        <v>#REF!</v>
      </c>
      <c r="AW50" s="6" t="e">
        <f>#REF!</f>
        <v>#REF!</v>
      </c>
      <c r="AX50" s="6" t="e">
        <f>#REF!</f>
        <v>#REF!</v>
      </c>
      <c r="AY50" s="6" t="e">
        <f>#REF!</f>
        <v>#REF!</v>
      </c>
      <c r="AZ50" s="6" t="e">
        <f>#REF!</f>
        <v>#REF!</v>
      </c>
      <c r="BA50" s="6" t="e">
        <f>#REF!</f>
        <v>#REF!</v>
      </c>
      <c r="BB50" s="6" t="e">
        <f>#REF!</f>
        <v>#REF!</v>
      </c>
      <c r="BC50" s="6" t="e">
        <f>#REF!</f>
        <v>#REF!</v>
      </c>
      <c r="BD50" s="6" t="e">
        <f>#REF!</f>
        <v>#REF!</v>
      </c>
      <c r="BE50" s="6" t="e">
        <f>#REF!</f>
        <v>#REF!</v>
      </c>
      <c r="BF50" s="6" t="e">
        <f>#REF!</f>
        <v>#REF!</v>
      </c>
      <c r="BG50" s="6" t="e">
        <f>#REF!</f>
        <v>#REF!</v>
      </c>
      <c r="BH50" s="6" t="e">
        <f>#REF!</f>
        <v>#REF!</v>
      </c>
      <c r="BI50" s="6" t="e">
        <f>#REF!</f>
        <v>#REF!</v>
      </c>
      <c r="BJ50" s="6" t="e">
        <f>#REF!</f>
        <v>#REF!</v>
      </c>
      <c r="BK50" s="6" t="e">
        <f>#REF!</f>
        <v>#REF!</v>
      </c>
      <c r="BL50" s="6" t="e">
        <f>#REF!</f>
        <v>#REF!</v>
      </c>
      <c r="BM50" s="6" t="e">
        <f>#REF!</f>
        <v>#REF!</v>
      </c>
    </row>
    <row r="51" spans="1:65">
      <c r="A51" s="6" t="e">
        <f>#REF!</f>
        <v>#REF!</v>
      </c>
      <c r="B51" s="6" t="e">
        <f>#REF!</f>
        <v>#REF!</v>
      </c>
      <c r="C51" s="6" t="e">
        <f>#REF!</f>
        <v>#REF!</v>
      </c>
      <c r="D51" s="6" t="e">
        <f>#REF!</f>
        <v>#REF!</v>
      </c>
      <c r="E51" s="6" t="e">
        <f>#REF!</f>
        <v>#REF!</v>
      </c>
      <c r="F51" s="6" t="e">
        <f>#REF!</f>
        <v>#REF!</v>
      </c>
      <c r="G51" s="6" t="e">
        <f>#REF!</f>
        <v>#REF!</v>
      </c>
      <c r="H51" s="6" t="e">
        <f>#REF!</f>
        <v>#REF!</v>
      </c>
      <c r="I51" s="6" t="e">
        <f>#REF!</f>
        <v>#REF!</v>
      </c>
      <c r="J51" s="6" t="e">
        <f>#REF!</f>
        <v>#REF!</v>
      </c>
      <c r="K51" s="6" t="e">
        <f>#REF!</f>
        <v>#REF!</v>
      </c>
      <c r="L51" s="6" t="e">
        <f>#REF!</f>
        <v>#REF!</v>
      </c>
      <c r="M51" s="6" t="e">
        <f>#REF!</f>
        <v>#REF!</v>
      </c>
      <c r="N51" s="6" t="e">
        <f>#REF!</f>
        <v>#REF!</v>
      </c>
      <c r="O51" s="6" t="e">
        <f>#REF!</f>
        <v>#REF!</v>
      </c>
      <c r="P51" s="6" t="e">
        <f>#REF!</f>
        <v>#REF!</v>
      </c>
      <c r="Q51" s="6" t="e">
        <f>#REF!</f>
        <v>#REF!</v>
      </c>
      <c r="R51" s="6" t="e">
        <f>#REF!</f>
        <v>#REF!</v>
      </c>
      <c r="S51" s="6" t="e">
        <f>#REF!</f>
        <v>#REF!</v>
      </c>
      <c r="T51" s="6" t="e">
        <f>#REF!</f>
        <v>#REF!</v>
      </c>
      <c r="U51" s="6" t="e">
        <f>#REF!</f>
        <v>#REF!</v>
      </c>
      <c r="V51" s="6" t="e">
        <f>#REF!</f>
        <v>#REF!</v>
      </c>
      <c r="W51" s="6" t="e">
        <f>#REF!</f>
        <v>#REF!</v>
      </c>
      <c r="X51" s="6" t="e">
        <f>#REF!</f>
        <v>#REF!</v>
      </c>
      <c r="Y51" s="6" t="e">
        <f>#REF!</f>
        <v>#REF!</v>
      </c>
      <c r="Z51" s="6" t="e">
        <f>#REF!</f>
        <v>#REF!</v>
      </c>
      <c r="AA51" s="6" t="e">
        <f>#REF!</f>
        <v>#REF!</v>
      </c>
      <c r="AB51" s="6" t="e">
        <f>#REF!</f>
        <v>#REF!</v>
      </c>
      <c r="AC51" s="6" t="e">
        <f>#REF!</f>
        <v>#REF!</v>
      </c>
      <c r="AD51" s="6" t="e">
        <f>#REF!</f>
        <v>#REF!</v>
      </c>
      <c r="AE51" s="6" t="e">
        <f>#REF!</f>
        <v>#REF!</v>
      </c>
      <c r="AF51" s="6" t="e">
        <f>#REF!</f>
        <v>#REF!</v>
      </c>
      <c r="AG51" s="6" t="e">
        <f>#REF!</f>
        <v>#REF!</v>
      </c>
      <c r="AH51" s="6" t="e">
        <f>#REF!</f>
        <v>#REF!</v>
      </c>
      <c r="AI51" s="6" t="e">
        <f>#REF!</f>
        <v>#REF!</v>
      </c>
      <c r="AJ51" s="6" t="e">
        <f>#REF!</f>
        <v>#REF!</v>
      </c>
      <c r="AK51" s="6" t="e">
        <f>#REF!</f>
        <v>#REF!</v>
      </c>
      <c r="AL51" s="6" t="e">
        <f>#REF!</f>
        <v>#REF!</v>
      </c>
      <c r="AM51" s="6" t="e">
        <f>#REF!</f>
        <v>#REF!</v>
      </c>
      <c r="AN51" s="6" t="e">
        <f>#REF!</f>
        <v>#REF!</v>
      </c>
      <c r="AO51" s="6" t="e">
        <f>#REF!</f>
        <v>#REF!</v>
      </c>
      <c r="AP51" s="6" t="e">
        <f>#REF!</f>
        <v>#REF!</v>
      </c>
      <c r="AQ51" s="6" t="e">
        <f>#REF!</f>
        <v>#REF!</v>
      </c>
      <c r="AR51" s="6" t="e">
        <f>#REF!</f>
        <v>#REF!</v>
      </c>
      <c r="AS51" s="6" t="e">
        <f>#REF!</f>
        <v>#REF!</v>
      </c>
      <c r="AT51" s="6" t="e">
        <f>#REF!</f>
        <v>#REF!</v>
      </c>
      <c r="AU51" s="6" t="e">
        <f>#REF!</f>
        <v>#REF!</v>
      </c>
      <c r="AV51" s="6" t="e">
        <f>#REF!</f>
        <v>#REF!</v>
      </c>
      <c r="AW51" s="6" t="e">
        <f>#REF!</f>
        <v>#REF!</v>
      </c>
      <c r="AX51" s="6" t="e">
        <f>#REF!</f>
        <v>#REF!</v>
      </c>
      <c r="AY51" s="6" t="e">
        <f>#REF!</f>
        <v>#REF!</v>
      </c>
      <c r="AZ51" s="6" t="e">
        <f>#REF!</f>
        <v>#REF!</v>
      </c>
      <c r="BA51" s="6" t="e">
        <f>#REF!</f>
        <v>#REF!</v>
      </c>
      <c r="BB51" s="6" t="e">
        <f>#REF!</f>
        <v>#REF!</v>
      </c>
      <c r="BC51" s="6" t="e">
        <f>#REF!</f>
        <v>#REF!</v>
      </c>
      <c r="BD51" s="6" t="e">
        <f>#REF!</f>
        <v>#REF!</v>
      </c>
      <c r="BE51" s="6" t="e">
        <f>#REF!</f>
        <v>#REF!</v>
      </c>
      <c r="BF51" s="6" t="e">
        <f>#REF!</f>
        <v>#REF!</v>
      </c>
      <c r="BG51" s="6" t="e">
        <f>#REF!</f>
        <v>#REF!</v>
      </c>
      <c r="BH51" s="6" t="e">
        <f>#REF!</f>
        <v>#REF!</v>
      </c>
      <c r="BI51" s="6" t="e">
        <f>#REF!</f>
        <v>#REF!</v>
      </c>
      <c r="BJ51" s="6" t="e">
        <f>#REF!</f>
        <v>#REF!</v>
      </c>
      <c r="BK51" s="6" t="e">
        <f>#REF!</f>
        <v>#REF!</v>
      </c>
      <c r="BL51" s="6" t="e">
        <f>#REF!</f>
        <v>#REF!</v>
      </c>
      <c r="BM51" s="6" t="e">
        <f>#REF!</f>
        <v>#REF!</v>
      </c>
    </row>
    <row r="52" spans="1:65">
      <c r="A52" s="6" t="e">
        <f>#REF!</f>
        <v>#REF!</v>
      </c>
      <c r="B52" s="6" t="e">
        <f>#REF!</f>
        <v>#REF!</v>
      </c>
      <c r="C52" s="6" t="e">
        <f>#REF!</f>
        <v>#REF!</v>
      </c>
      <c r="D52" s="6" t="e">
        <f>#REF!</f>
        <v>#REF!</v>
      </c>
      <c r="E52" s="6" t="e">
        <f>#REF!</f>
        <v>#REF!</v>
      </c>
      <c r="F52" s="6" t="e">
        <f>#REF!</f>
        <v>#REF!</v>
      </c>
      <c r="G52" s="6" t="e">
        <f>#REF!</f>
        <v>#REF!</v>
      </c>
      <c r="H52" s="6" t="e">
        <f>#REF!</f>
        <v>#REF!</v>
      </c>
      <c r="I52" s="6" t="e">
        <f>#REF!</f>
        <v>#REF!</v>
      </c>
      <c r="J52" s="6" t="e">
        <f>#REF!</f>
        <v>#REF!</v>
      </c>
      <c r="K52" s="6" t="e">
        <f>#REF!</f>
        <v>#REF!</v>
      </c>
      <c r="L52" s="6" t="e">
        <f>#REF!</f>
        <v>#REF!</v>
      </c>
      <c r="M52" s="6" t="e">
        <f>#REF!</f>
        <v>#REF!</v>
      </c>
      <c r="N52" s="6" t="e">
        <f>#REF!</f>
        <v>#REF!</v>
      </c>
      <c r="O52" s="6" t="e">
        <f>#REF!</f>
        <v>#REF!</v>
      </c>
      <c r="P52" s="6" t="e">
        <f>#REF!</f>
        <v>#REF!</v>
      </c>
      <c r="Q52" s="6" t="e">
        <f>#REF!</f>
        <v>#REF!</v>
      </c>
      <c r="R52" s="6" t="e">
        <f>#REF!</f>
        <v>#REF!</v>
      </c>
      <c r="S52" s="6" t="e">
        <f>#REF!</f>
        <v>#REF!</v>
      </c>
      <c r="T52" s="6" t="e">
        <f>#REF!</f>
        <v>#REF!</v>
      </c>
      <c r="U52" s="6" t="e">
        <f>#REF!</f>
        <v>#REF!</v>
      </c>
      <c r="V52" s="6" t="e">
        <f>#REF!</f>
        <v>#REF!</v>
      </c>
      <c r="W52" s="6" t="e">
        <f>#REF!</f>
        <v>#REF!</v>
      </c>
      <c r="X52" s="6" t="e">
        <f>#REF!</f>
        <v>#REF!</v>
      </c>
      <c r="Y52" s="6" t="e">
        <f>#REF!</f>
        <v>#REF!</v>
      </c>
      <c r="Z52" s="6" t="e">
        <f>#REF!</f>
        <v>#REF!</v>
      </c>
      <c r="AA52" s="6" t="e">
        <f>#REF!</f>
        <v>#REF!</v>
      </c>
      <c r="AB52" s="6" t="e">
        <f>#REF!</f>
        <v>#REF!</v>
      </c>
      <c r="AC52" s="6" t="e">
        <f>#REF!</f>
        <v>#REF!</v>
      </c>
      <c r="AD52" s="6" t="e">
        <f>#REF!</f>
        <v>#REF!</v>
      </c>
      <c r="AE52" s="6" t="e">
        <f>#REF!</f>
        <v>#REF!</v>
      </c>
      <c r="AF52" s="6" t="e">
        <f>#REF!</f>
        <v>#REF!</v>
      </c>
      <c r="AG52" s="6" t="e">
        <f>#REF!</f>
        <v>#REF!</v>
      </c>
      <c r="AH52" s="6" t="e">
        <f>#REF!</f>
        <v>#REF!</v>
      </c>
      <c r="AI52" s="6" t="e">
        <f>#REF!</f>
        <v>#REF!</v>
      </c>
      <c r="AJ52" s="6" t="e">
        <f>#REF!</f>
        <v>#REF!</v>
      </c>
      <c r="AK52" s="6" t="e">
        <f>#REF!</f>
        <v>#REF!</v>
      </c>
      <c r="AL52" s="6" t="e">
        <f>#REF!</f>
        <v>#REF!</v>
      </c>
      <c r="AM52" s="6" t="e">
        <f>#REF!</f>
        <v>#REF!</v>
      </c>
      <c r="AN52" s="6" t="e">
        <f>#REF!</f>
        <v>#REF!</v>
      </c>
      <c r="AO52" s="6" t="e">
        <f>#REF!</f>
        <v>#REF!</v>
      </c>
      <c r="AP52" s="6" t="e">
        <f>#REF!</f>
        <v>#REF!</v>
      </c>
      <c r="AQ52" s="6" t="e">
        <f>#REF!</f>
        <v>#REF!</v>
      </c>
      <c r="AR52" s="6" t="e">
        <f>#REF!</f>
        <v>#REF!</v>
      </c>
      <c r="AS52" s="6" t="e">
        <f>#REF!</f>
        <v>#REF!</v>
      </c>
      <c r="AT52" s="6" t="e">
        <f>#REF!</f>
        <v>#REF!</v>
      </c>
      <c r="AU52" s="6" t="e">
        <f>#REF!</f>
        <v>#REF!</v>
      </c>
      <c r="AV52" s="6" t="e">
        <f>#REF!</f>
        <v>#REF!</v>
      </c>
      <c r="AW52" s="6" t="e">
        <f>#REF!</f>
        <v>#REF!</v>
      </c>
      <c r="AX52" s="6" t="e">
        <f>#REF!</f>
        <v>#REF!</v>
      </c>
      <c r="AY52" s="6" t="e">
        <f>#REF!</f>
        <v>#REF!</v>
      </c>
      <c r="AZ52" s="6" t="e">
        <f>#REF!</f>
        <v>#REF!</v>
      </c>
      <c r="BA52" s="6" t="e">
        <f>#REF!</f>
        <v>#REF!</v>
      </c>
      <c r="BB52" s="6" t="e">
        <f>#REF!</f>
        <v>#REF!</v>
      </c>
      <c r="BC52" s="6" t="e">
        <f>#REF!</f>
        <v>#REF!</v>
      </c>
      <c r="BD52" s="6" t="e">
        <f>#REF!</f>
        <v>#REF!</v>
      </c>
      <c r="BE52" s="6" t="e">
        <f>#REF!</f>
        <v>#REF!</v>
      </c>
      <c r="BF52" s="6" t="e">
        <f>#REF!</f>
        <v>#REF!</v>
      </c>
      <c r="BG52" s="6" t="e">
        <f>#REF!</f>
        <v>#REF!</v>
      </c>
      <c r="BH52" s="6" t="e">
        <f>#REF!</f>
        <v>#REF!</v>
      </c>
      <c r="BI52" s="6" t="e">
        <f>#REF!</f>
        <v>#REF!</v>
      </c>
      <c r="BJ52" s="6" t="e">
        <f>#REF!</f>
        <v>#REF!</v>
      </c>
      <c r="BK52" s="6" t="e">
        <f>#REF!</f>
        <v>#REF!</v>
      </c>
      <c r="BL52" s="6" t="e">
        <f>#REF!</f>
        <v>#REF!</v>
      </c>
      <c r="BM52" s="6" t="e">
        <f>#REF!</f>
        <v>#REF!</v>
      </c>
    </row>
    <row r="53" spans="1:65">
      <c r="A53" s="6" t="e">
        <f>#REF!</f>
        <v>#REF!</v>
      </c>
      <c r="B53" s="6" t="e">
        <f>#REF!</f>
        <v>#REF!</v>
      </c>
      <c r="C53" s="6" t="e">
        <f>#REF!</f>
        <v>#REF!</v>
      </c>
      <c r="D53" s="6" t="e">
        <f>#REF!</f>
        <v>#REF!</v>
      </c>
      <c r="E53" s="6" t="e">
        <f>#REF!</f>
        <v>#REF!</v>
      </c>
      <c r="F53" s="6" t="e">
        <f>#REF!</f>
        <v>#REF!</v>
      </c>
      <c r="G53" s="6" t="e">
        <f>#REF!</f>
        <v>#REF!</v>
      </c>
      <c r="H53" s="6" t="e">
        <f>#REF!</f>
        <v>#REF!</v>
      </c>
      <c r="I53" s="6" t="e">
        <f>#REF!</f>
        <v>#REF!</v>
      </c>
      <c r="J53" s="6" t="e">
        <f>#REF!</f>
        <v>#REF!</v>
      </c>
      <c r="K53" s="6" t="e">
        <f>#REF!</f>
        <v>#REF!</v>
      </c>
      <c r="L53" s="6" t="e">
        <f>#REF!</f>
        <v>#REF!</v>
      </c>
      <c r="M53" s="6" t="e">
        <f>#REF!</f>
        <v>#REF!</v>
      </c>
      <c r="N53" s="6" t="e">
        <f>#REF!</f>
        <v>#REF!</v>
      </c>
      <c r="O53" s="6" t="e">
        <f>#REF!</f>
        <v>#REF!</v>
      </c>
      <c r="P53" s="6" t="e">
        <f>#REF!</f>
        <v>#REF!</v>
      </c>
      <c r="Q53" s="6" t="e">
        <f>#REF!</f>
        <v>#REF!</v>
      </c>
      <c r="R53" s="6" t="e">
        <f>#REF!</f>
        <v>#REF!</v>
      </c>
      <c r="S53" s="6" t="e">
        <f>#REF!</f>
        <v>#REF!</v>
      </c>
      <c r="T53" s="6" t="e">
        <f>#REF!</f>
        <v>#REF!</v>
      </c>
      <c r="U53" s="6" t="e">
        <f>#REF!</f>
        <v>#REF!</v>
      </c>
      <c r="V53" s="6" t="e">
        <f>#REF!</f>
        <v>#REF!</v>
      </c>
      <c r="W53" s="6" t="e">
        <f>#REF!</f>
        <v>#REF!</v>
      </c>
      <c r="X53" s="6" t="e">
        <f>#REF!</f>
        <v>#REF!</v>
      </c>
      <c r="Y53" s="6" t="e">
        <f>#REF!</f>
        <v>#REF!</v>
      </c>
      <c r="Z53" s="6" t="e">
        <f>#REF!</f>
        <v>#REF!</v>
      </c>
      <c r="AA53" s="6" t="e">
        <f>#REF!</f>
        <v>#REF!</v>
      </c>
      <c r="AB53" s="6" t="e">
        <f>#REF!</f>
        <v>#REF!</v>
      </c>
      <c r="AC53" s="6" t="e">
        <f>#REF!</f>
        <v>#REF!</v>
      </c>
      <c r="AD53" s="6" t="e">
        <f>#REF!</f>
        <v>#REF!</v>
      </c>
      <c r="AE53" s="6" t="e">
        <f>#REF!</f>
        <v>#REF!</v>
      </c>
      <c r="AF53" s="6" t="e">
        <f>#REF!</f>
        <v>#REF!</v>
      </c>
      <c r="AG53" s="6" t="e">
        <f>#REF!</f>
        <v>#REF!</v>
      </c>
      <c r="AH53" s="6" t="e">
        <f>#REF!</f>
        <v>#REF!</v>
      </c>
      <c r="AI53" s="6" t="e">
        <f>#REF!</f>
        <v>#REF!</v>
      </c>
      <c r="AJ53" s="6" t="e">
        <f>#REF!</f>
        <v>#REF!</v>
      </c>
      <c r="AK53" s="6" t="e">
        <f>#REF!</f>
        <v>#REF!</v>
      </c>
      <c r="AL53" s="6" t="e">
        <f>#REF!</f>
        <v>#REF!</v>
      </c>
      <c r="AM53" s="6" t="e">
        <f>#REF!</f>
        <v>#REF!</v>
      </c>
      <c r="AN53" s="6" t="e">
        <f>#REF!</f>
        <v>#REF!</v>
      </c>
      <c r="AO53" s="6" t="e">
        <f>#REF!</f>
        <v>#REF!</v>
      </c>
      <c r="AP53" s="6" t="e">
        <f>#REF!</f>
        <v>#REF!</v>
      </c>
      <c r="AQ53" s="6" t="e">
        <f>#REF!</f>
        <v>#REF!</v>
      </c>
      <c r="AR53" s="6" t="e">
        <f>#REF!</f>
        <v>#REF!</v>
      </c>
      <c r="AS53" s="6" t="e">
        <f>#REF!</f>
        <v>#REF!</v>
      </c>
      <c r="AT53" s="6" t="e">
        <f>#REF!</f>
        <v>#REF!</v>
      </c>
      <c r="AU53" s="6" t="e">
        <f>#REF!</f>
        <v>#REF!</v>
      </c>
      <c r="AV53" s="6" t="e">
        <f>#REF!</f>
        <v>#REF!</v>
      </c>
      <c r="AW53" s="6" t="e">
        <f>#REF!</f>
        <v>#REF!</v>
      </c>
      <c r="AX53" s="6" t="e">
        <f>#REF!</f>
        <v>#REF!</v>
      </c>
      <c r="AY53" s="6" t="e">
        <f>#REF!</f>
        <v>#REF!</v>
      </c>
      <c r="AZ53" s="6" t="e">
        <f>#REF!</f>
        <v>#REF!</v>
      </c>
      <c r="BA53" s="6" t="e">
        <f>#REF!</f>
        <v>#REF!</v>
      </c>
      <c r="BB53" s="6" t="e">
        <f>#REF!</f>
        <v>#REF!</v>
      </c>
      <c r="BC53" s="6" t="e">
        <f>#REF!</f>
        <v>#REF!</v>
      </c>
      <c r="BD53" s="6" t="e">
        <f>#REF!</f>
        <v>#REF!</v>
      </c>
      <c r="BE53" s="6" t="e">
        <f>#REF!</f>
        <v>#REF!</v>
      </c>
      <c r="BF53" s="6" t="e">
        <f>#REF!</f>
        <v>#REF!</v>
      </c>
      <c r="BG53" s="6" t="e">
        <f>#REF!</f>
        <v>#REF!</v>
      </c>
      <c r="BH53" s="6" t="e">
        <f>#REF!</f>
        <v>#REF!</v>
      </c>
      <c r="BI53" s="6" t="e">
        <f>#REF!</f>
        <v>#REF!</v>
      </c>
      <c r="BJ53" s="6" t="e">
        <f>#REF!</f>
        <v>#REF!</v>
      </c>
      <c r="BK53" s="6" t="e">
        <f>#REF!</f>
        <v>#REF!</v>
      </c>
      <c r="BL53" s="6" t="e">
        <f>#REF!</f>
        <v>#REF!</v>
      </c>
      <c r="BM53" s="6" t="e">
        <f>#REF!</f>
        <v>#REF!</v>
      </c>
    </row>
    <row r="54" spans="1:65">
      <c r="A54" s="6" t="e">
        <f>#REF!</f>
        <v>#REF!</v>
      </c>
      <c r="B54" s="6" t="e">
        <f>#REF!</f>
        <v>#REF!</v>
      </c>
      <c r="C54" s="6" t="e">
        <f>#REF!</f>
        <v>#REF!</v>
      </c>
      <c r="D54" s="6" t="e">
        <f>#REF!</f>
        <v>#REF!</v>
      </c>
      <c r="E54" s="6" t="e">
        <f>#REF!</f>
        <v>#REF!</v>
      </c>
      <c r="F54" s="6" t="e">
        <f>#REF!</f>
        <v>#REF!</v>
      </c>
      <c r="G54" s="6" t="e">
        <f>#REF!</f>
        <v>#REF!</v>
      </c>
      <c r="H54" s="6" t="e">
        <f>#REF!</f>
        <v>#REF!</v>
      </c>
      <c r="I54" s="6" t="e">
        <f>#REF!</f>
        <v>#REF!</v>
      </c>
      <c r="J54" s="6" t="e">
        <f>#REF!</f>
        <v>#REF!</v>
      </c>
      <c r="K54" s="6" t="e">
        <f>#REF!</f>
        <v>#REF!</v>
      </c>
      <c r="L54" s="6" t="e">
        <f>#REF!</f>
        <v>#REF!</v>
      </c>
      <c r="M54" s="6" t="e">
        <f>#REF!</f>
        <v>#REF!</v>
      </c>
      <c r="N54" s="6" t="e">
        <f>#REF!</f>
        <v>#REF!</v>
      </c>
      <c r="O54" s="6" t="e">
        <f>#REF!</f>
        <v>#REF!</v>
      </c>
      <c r="P54" s="6" t="e">
        <f>#REF!</f>
        <v>#REF!</v>
      </c>
      <c r="Q54" s="6" t="e">
        <f>#REF!</f>
        <v>#REF!</v>
      </c>
      <c r="R54" s="6" t="e">
        <f>#REF!</f>
        <v>#REF!</v>
      </c>
      <c r="S54" s="6" t="e">
        <f>#REF!</f>
        <v>#REF!</v>
      </c>
      <c r="T54" s="6" t="e">
        <f>#REF!</f>
        <v>#REF!</v>
      </c>
      <c r="U54" s="6" t="e">
        <f>#REF!</f>
        <v>#REF!</v>
      </c>
      <c r="V54" s="6" t="e">
        <f>#REF!</f>
        <v>#REF!</v>
      </c>
      <c r="W54" s="6" t="e">
        <f>#REF!</f>
        <v>#REF!</v>
      </c>
      <c r="X54" s="6" t="e">
        <f>#REF!</f>
        <v>#REF!</v>
      </c>
      <c r="Y54" s="6" t="e">
        <f>#REF!</f>
        <v>#REF!</v>
      </c>
      <c r="Z54" s="6" t="e">
        <f>#REF!</f>
        <v>#REF!</v>
      </c>
      <c r="AA54" s="6" t="e">
        <f>#REF!</f>
        <v>#REF!</v>
      </c>
      <c r="AB54" s="6" t="e">
        <f>#REF!</f>
        <v>#REF!</v>
      </c>
      <c r="AC54" s="6" t="e">
        <f>#REF!</f>
        <v>#REF!</v>
      </c>
      <c r="AD54" s="6" t="e">
        <f>#REF!</f>
        <v>#REF!</v>
      </c>
      <c r="AE54" s="6" t="e">
        <f>#REF!</f>
        <v>#REF!</v>
      </c>
      <c r="AF54" s="6" t="e">
        <f>#REF!</f>
        <v>#REF!</v>
      </c>
      <c r="AG54" s="6" t="e">
        <f>#REF!</f>
        <v>#REF!</v>
      </c>
      <c r="AH54" s="6" t="e">
        <f>#REF!</f>
        <v>#REF!</v>
      </c>
      <c r="AI54" s="6" t="e">
        <f>#REF!</f>
        <v>#REF!</v>
      </c>
      <c r="AJ54" s="6" t="e">
        <f>#REF!</f>
        <v>#REF!</v>
      </c>
      <c r="AK54" s="6" t="e">
        <f>#REF!</f>
        <v>#REF!</v>
      </c>
      <c r="AL54" s="6" t="e">
        <f>#REF!</f>
        <v>#REF!</v>
      </c>
      <c r="AM54" s="6" t="e">
        <f>#REF!</f>
        <v>#REF!</v>
      </c>
      <c r="AN54" s="6" t="e">
        <f>#REF!</f>
        <v>#REF!</v>
      </c>
      <c r="AO54" s="6" t="e">
        <f>#REF!</f>
        <v>#REF!</v>
      </c>
      <c r="AP54" s="6" t="e">
        <f>#REF!</f>
        <v>#REF!</v>
      </c>
      <c r="AQ54" s="6" t="e">
        <f>#REF!</f>
        <v>#REF!</v>
      </c>
      <c r="AR54" s="6" t="e">
        <f>#REF!</f>
        <v>#REF!</v>
      </c>
      <c r="AS54" s="6" t="e">
        <f>#REF!</f>
        <v>#REF!</v>
      </c>
      <c r="AT54" s="6" t="e">
        <f>#REF!</f>
        <v>#REF!</v>
      </c>
      <c r="AU54" s="6" t="e">
        <f>#REF!</f>
        <v>#REF!</v>
      </c>
      <c r="AV54" s="6" t="e">
        <f>#REF!</f>
        <v>#REF!</v>
      </c>
      <c r="AW54" s="6" t="e">
        <f>#REF!</f>
        <v>#REF!</v>
      </c>
      <c r="AX54" s="6" t="e">
        <f>#REF!</f>
        <v>#REF!</v>
      </c>
      <c r="AY54" s="6" t="e">
        <f>#REF!</f>
        <v>#REF!</v>
      </c>
      <c r="AZ54" s="6" t="e">
        <f>#REF!</f>
        <v>#REF!</v>
      </c>
      <c r="BA54" s="6" t="e">
        <f>#REF!</f>
        <v>#REF!</v>
      </c>
      <c r="BB54" s="6" t="e">
        <f>#REF!</f>
        <v>#REF!</v>
      </c>
      <c r="BC54" s="6" t="e">
        <f>#REF!</f>
        <v>#REF!</v>
      </c>
      <c r="BD54" s="6" t="e">
        <f>#REF!</f>
        <v>#REF!</v>
      </c>
      <c r="BE54" s="6" t="e">
        <f>#REF!</f>
        <v>#REF!</v>
      </c>
      <c r="BF54" s="6" t="e">
        <f>#REF!</f>
        <v>#REF!</v>
      </c>
      <c r="BG54" s="6" t="e">
        <f>#REF!</f>
        <v>#REF!</v>
      </c>
      <c r="BH54" s="6" t="e">
        <f>#REF!</f>
        <v>#REF!</v>
      </c>
      <c r="BI54" s="6" t="e">
        <f>#REF!</f>
        <v>#REF!</v>
      </c>
      <c r="BJ54" s="6" t="e">
        <f>#REF!</f>
        <v>#REF!</v>
      </c>
      <c r="BK54" s="6" t="e">
        <f>#REF!</f>
        <v>#REF!</v>
      </c>
      <c r="BL54" s="6" t="e">
        <f>#REF!</f>
        <v>#REF!</v>
      </c>
      <c r="BM54" s="6" t="e">
        <f>#REF!</f>
        <v>#REF!</v>
      </c>
    </row>
    <row r="55" spans="1:65">
      <c r="A55" s="6" t="e">
        <f>#REF!</f>
        <v>#REF!</v>
      </c>
      <c r="B55" s="6" t="e">
        <f>#REF!</f>
        <v>#REF!</v>
      </c>
      <c r="C55" s="6" t="e">
        <f>#REF!</f>
        <v>#REF!</v>
      </c>
      <c r="D55" s="6" t="e">
        <f>#REF!</f>
        <v>#REF!</v>
      </c>
      <c r="E55" s="6" t="e">
        <f>#REF!</f>
        <v>#REF!</v>
      </c>
      <c r="F55" s="6" t="e">
        <f>#REF!</f>
        <v>#REF!</v>
      </c>
      <c r="G55" s="6" t="e">
        <f>#REF!</f>
        <v>#REF!</v>
      </c>
      <c r="H55" s="6" t="e">
        <f>#REF!</f>
        <v>#REF!</v>
      </c>
      <c r="I55" s="6" t="e">
        <f>#REF!</f>
        <v>#REF!</v>
      </c>
      <c r="J55" s="6" t="e">
        <f>#REF!</f>
        <v>#REF!</v>
      </c>
      <c r="K55" s="6" t="e">
        <f>#REF!</f>
        <v>#REF!</v>
      </c>
      <c r="L55" s="6" t="e">
        <f>#REF!</f>
        <v>#REF!</v>
      </c>
      <c r="M55" s="6" t="e">
        <f>#REF!</f>
        <v>#REF!</v>
      </c>
      <c r="N55" s="6" t="e">
        <f>#REF!</f>
        <v>#REF!</v>
      </c>
      <c r="O55" s="6" t="e">
        <f>#REF!</f>
        <v>#REF!</v>
      </c>
      <c r="P55" s="6" t="e">
        <f>#REF!</f>
        <v>#REF!</v>
      </c>
      <c r="Q55" s="6" t="e">
        <f>#REF!</f>
        <v>#REF!</v>
      </c>
      <c r="R55" s="6" t="e">
        <f>#REF!</f>
        <v>#REF!</v>
      </c>
      <c r="S55" s="6" t="e">
        <f>#REF!</f>
        <v>#REF!</v>
      </c>
      <c r="T55" s="6" t="e">
        <f>#REF!</f>
        <v>#REF!</v>
      </c>
      <c r="U55" s="6" t="e">
        <f>#REF!</f>
        <v>#REF!</v>
      </c>
      <c r="V55" s="6" t="e">
        <f>#REF!</f>
        <v>#REF!</v>
      </c>
      <c r="W55" s="6" t="e">
        <f>#REF!</f>
        <v>#REF!</v>
      </c>
      <c r="X55" s="6" t="e">
        <f>#REF!</f>
        <v>#REF!</v>
      </c>
      <c r="Y55" s="6" t="e">
        <f>#REF!</f>
        <v>#REF!</v>
      </c>
      <c r="Z55" s="6" t="e">
        <f>#REF!</f>
        <v>#REF!</v>
      </c>
      <c r="AA55" s="6" t="e">
        <f>#REF!</f>
        <v>#REF!</v>
      </c>
      <c r="AB55" s="6" t="e">
        <f>#REF!</f>
        <v>#REF!</v>
      </c>
      <c r="AC55" s="6" t="e">
        <f>#REF!</f>
        <v>#REF!</v>
      </c>
      <c r="AD55" s="6" t="e">
        <f>#REF!</f>
        <v>#REF!</v>
      </c>
      <c r="AE55" s="6" t="e">
        <f>#REF!</f>
        <v>#REF!</v>
      </c>
      <c r="AF55" s="6" t="e">
        <f>#REF!</f>
        <v>#REF!</v>
      </c>
      <c r="AG55" s="6" t="e">
        <f>#REF!</f>
        <v>#REF!</v>
      </c>
      <c r="AH55" s="6" t="e">
        <f>#REF!</f>
        <v>#REF!</v>
      </c>
      <c r="AI55" s="6" t="e">
        <f>#REF!</f>
        <v>#REF!</v>
      </c>
      <c r="AJ55" s="6" t="e">
        <f>#REF!</f>
        <v>#REF!</v>
      </c>
      <c r="AK55" s="6" t="e">
        <f>#REF!</f>
        <v>#REF!</v>
      </c>
      <c r="AL55" s="6" t="e">
        <f>#REF!</f>
        <v>#REF!</v>
      </c>
      <c r="AM55" s="6" t="e">
        <f>#REF!</f>
        <v>#REF!</v>
      </c>
      <c r="AN55" s="6" t="e">
        <f>#REF!</f>
        <v>#REF!</v>
      </c>
      <c r="AO55" s="6" t="e">
        <f>#REF!</f>
        <v>#REF!</v>
      </c>
      <c r="AP55" s="6" t="e">
        <f>#REF!</f>
        <v>#REF!</v>
      </c>
      <c r="AQ55" s="6" t="e">
        <f>#REF!</f>
        <v>#REF!</v>
      </c>
      <c r="AR55" s="6" t="e">
        <f>#REF!</f>
        <v>#REF!</v>
      </c>
      <c r="AS55" s="6" t="e">
        <f>#REF!</f>
        <v>#REF!</v>
      </c>
      <c r="AT55" s="6" t="e">
        <f>#REF!</f>
        <v>#REF!</v>
      </c>
      <c r="AU55" s="6" t="e">
        <f>#REF!</f>
        <v>#REF!</v>
      </c>
      <c r="AV55" s="6" t="e">
        <f>#REF!</f>
        <v>#REF!</v>
      </c>
      <c r="AW55" s="6" t="e">
        <f>#REF!</f>
        <v>#REF!</v>
      </c>
      <c r="AX55" s="6" t="e">
        <f>#REF!</f>
        <v>#REF!</v>
      </c>
      <c r="AY55" s="6" t="e">
        <f>#REF!</f>
        <v>#REF!</v>
      </c>
      <c r="AZ55" s="6" t="e">
        <f>#REF!</f>
        <v>#REF!</v>
      </c>
      <c r="BA55" s="6" t="e">
        <f>#REF!</f>
        <v>#REF!</v>
      </c>
      <c r="BB55" s="6" t="e">
        <f>#REF!</f>
        <v>#REF!</v>
      </c>
      <c r="BC55" s="6" t="e">
        <f>#REF!</f>
        <v>#REF!</v>
      </c>
      <c r="BD55" s="6" t="e">
        <f>#REF!</f>
        <v>#REF!</v>
      </c>
      <c r="BE55" s="6" t="e">
        <f>#REF!</f>
        <v>#REF!</v>
      </c>
      <c r="BF55" s="6" t="e">
        <f>#REF!</f>
        <v>#REF!</v>
      </c>
      <c r="BG55" s="6" t="e">
        <f>#REF!</f>
        <v>#REF!</v>
      </c>
      <c r="BH55" s="6" t="e">
        <f>#REF!</f>
        <v>#REF!</v>
      </c>
      <c r="BI55" s="6" t="e">
        <f>#REF!</f>
        <v>#REF!</v>
      </c>
      <c r="BJ55" s="6" t="e">
        <f>#REF!</f>
        <v>#REF!</v>
      </c>
      <c r="BK55" s="6" t="e">
        <f>#REF!</f>
        <v>#REF!</v>
      </c>
      <c r="BL55" s="6" t="e">
        <f>#REF!</f>
        <v>#REF!</v>
      </c>
      <c r="BM55" s="6" t="e">
        <f>#REF!</f>
        <v>#REF!</v>
      </c>
    </row>
    <row r="56" spans="1:65">
      <c r="A56" s="6" t="e">
        <f>#REF!</f>
        <v>#REF!</v>
      </c>
      <c r="B56" s="6" t="e">
        <f>#REF!</f>
        <v>#REF!</v>
      </c>
      <c r="C56" s="6" t="e">
        <f>#REF!</f>
        <v>#REF!</v>
      </c>
      <c r="D56" s="6" t="e">
        <f>#REF!</f>
        <v>#REF!</v>
      </c>
      <c r="E56" s="6" t="e">
        <f>#REF!</f>
        <v>#REF!</v>
      </c>
      <c r="F56" s="6" t="e">
        <f>#REF!</f>
        <v>#REF!</v>
      </c>
      <c r="G56" s="6" t="e">
        <f>#REF!</f>
        <v>#REF!</v>
      </c>
      <c r="H56" s="6" t="e">
        <f>#REF!</f>
        <v>#REF!</v>
      </c>
      <c r="I56" s="6" t="e">
        <f>#REF!</f>
        <v>#REF!</v>
      </c>
      <c r="J56" s="6" t="e">
        <f>#REF!</f>
        <v>#REF!</v>
      </c>
      <c r="K56" s="6" t="e">
        <f>#REF!</f>
        <v>#REF!</v>
      </c>
      <c r="L56" s="6" t="e">
        <f>#REF!</f>
        <v>#REF!</v>
      </c>
      <c r="M56" s="6" t="e">
        <f>#REF!</f>
        <v>#REF!</v>
      </c>
      <c r="N56" s="6" t="e">
        <f>#REF!</f>
        <v>#REF!</v>
      </c>
      <c r="O56" s="6" t="e">
        <f>#REF!</f>
        <v>#REF!</v>
      </c>
      <c r="P56" s="6" t="e">
        <f>#REF!</f>
        <v>#REF!</v>
      </c>
      <c r="Q56" s="6" t="e">
        <f>#REF!</f>
        <v>#REF!</v>
      </c>
      <c r="R56" s="6" t="e">
        <f>#REF!</f>
        <v>#REF!</v>
      </c>
      <c r="S56" s="6" t="e">
        <f>#REF!</f>
        <v>#REF!</v>
      </c>
      <c r="T56" s="6" t="e">
        <f>#REF!</f>
        <v>#REF!</v>
      </c>
      <c r="U56" s="6" t="e">
        <f>#REF!</f>
        <v>#REF!</v>
      </c>
      <c r="V56" s="6" t="e">
        <f>#REF!</f>
        <v>#REF!</v>
      </c>
      <c r="W56" s="6" t="e">
        <f>#REF!</f>
        <v>#REF!</v>
      </c>
      <c r="X56" s="6" t="e">
        <f>#REF!</f>
        <v>#REF!</v>
      </c>
      <c r="Y56" s="6" t="e">
        <f>#REF!</f>
        <v>#REF!</v>
      </c>
      <c r="Z56" s="6" t="e">
        <f>#REF!</f>
        <v>#REF!</v>
      </c>
      <c r="AA56" s="6" t="e">
        <f>#REF!</f>
        <v>#REF!</v>
      </c>
      <c r="AB56" s="6" t="e">
        <f>#REF!</f>
        <v>#REF!</v>
      </c>
      <c r="AC56" s="6" t="e">
        <f>#REF!</f>
        <v>#REF!</v>
      </c>
      <c r="AD56" s="6" t="e">
        <f>#REF!</f>
        <v>#REF!</v>
      </c>
      <c r="AE56" s="6" t="e">
        <f>#REF!</f>
        <v>#REF!</v>
      </c>
      <c r="AF56" s="6" t="e">
        <f>#REF!</f>
        <v>#REF!</v>
      </c>
      <c r="AG56" s="6" t="e">
        <f>#REF!</f>
        <v>#REF!</v>
      </c>
      <c r="AH56" s="6" t="e">
        <f>#REF!</f>
        <v>#REF!</v>
      </c>
      <c r="AI56" s="6" t="e">
        <f>#REF!</f>
        <v>#REF!</v>
      </c>
      <c r="AJ56" s="6" t="e">
        <f>#REF!</f>
        <v>#REF!</v>
      </c>
      <c r="AK56" s="6" t="e">
        <f>#REF!</f>
        <v>#REF!</v>
      </c>
      <c r="AL56" s="6" t="e">
        <f>#REF!</f>
        <v>#REF!</v>
      </c>
      <c r="AM56" s="6" t="e">
        <f>#REF!</f>
        <v>#REF!</v>
      </c>
      <c r="AN56" s="6" t="e">
        <f>#REF!</f>
        <v>#REF!</v>
      </c>
      <c r="AO56" s="6" t="e">
        <f>#REF!</f>
        <v>#REF!</v>
      </c>
      <c r="AP56" s="6" t="e">
        <f>#REF!</f>
        <v>#REF!</v>
      </c>
      <c r="AQ56" s="6" t="e">
        <f>#REF!</f>
        <v>#REF!</v>
      </c>
      <c r="AR56" s="6" t="e">
        <f>#REF!</f>
        <v>#REF!</v>
      </c>
      <c r="AS56" s="6" t="e">
        <f>#REF!</f>
        <v>#REF!</v>
      </c>
      <c r="AT56" s="6" t="e">
        <f>#REF!</f>
        <v>#REF!</v>
      </c>
      <c r="AU56" s="6" t="e">
        <f>#REF!</f>
        <v>#REF!</v>
      </c>
      <c r="AV56" s="6" t="e">
        <f>#REF!</f>
        <v>#REF!</v>
      </c>
      <c r="AW56" s="6" t="e">
        <f>#REF!</f>
        <v>#REF!</v>
      </c>
      <c r="AX56" s="6" t="e">
        <f>#REF!</f>
        <v>#REF!</v>
      </c>
      <c r="AY56" s="6" t="e">
        <f>#REF!</f>
        <v>#REF!</v>
      </c>
      <c r="AZ56" s="6" t="e">
        <f>#REF!</f>
        <v>#REF!</v>
      </c>
      <c r="BA56" s="6" t="e">
        <f>#REF!</f>
        <v>#REF!</v>
      </c>
      <c r="BB56" s="6" t="e">
        <f>#REF!</f>
        <v>#REF!</v>
      </c>
      <c r="BC56" s="6" t="e">
        <f>#REF!</f>
        <v>#REF!</v>
      </c>
      <c r="BD56" s="6" t="e">
        <f>#REF!</f>
        <v>#REF!</v>
      </c>
      <c r="BE56" s="6" t="e">
        <f>#REF!</f>
        <v>#REF!</v>
      </c>
      <c r="BF56" s="6" t="e">
        <f>#REF!</f>
        <v>#REF!</v>
      </c>
      <c r="BG56" s="6" t="e">
        <f>#REF!</f>
        <v>#REF!</v>
      </c>
      <c r="BH56" s="6" t="e">
        <f>#REF!</f>
        <v>#REF!</v>
      </c>
      <c r="BI56" s="6" t="e">
        <f>#REF!</f>
        <v>#REF!</v>
      </c>
      <c r="BJ56" s="6" t="e">
        <f>#REF!</f>
        <v>#REF!</v>
      </c>
      <c r="BK56" s="6" t="e">
        <f>#REF!</f>
        <v>#REF!</v>
      </c>
      <c r="BL56" s="6" t="e">
        <f>#REF!</f>
        <v>#REF!</v>
      </c>
      <c r="BM56" s="6" t="e">
        <f>#REF!</f>
        <v>#REF!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56"/>
  <sheetViews>
    <sheetView rightToLeft="1" workbookViewId="0"/>
  </sheetViews>
  <sheetFormatPr defaultRowHeight="12.75"/>
  <sheetData>
    <row r="3" spans="1:65">
      <c r="B3" t="e">
        <f ca="1">_xll.xpGetDimLabel(1, 0, "XPQUERYDOC_0")</f>
        <v>#NAME?</v>
      </c>
    </row>
    <row r="4" spans="1:65">
      <c r="B4" t="e">
        <f ca="1">_xll.xpGetDimLabel(0, 0, "XPQUERYDOC_0")</f>
        <v>#NAME?</v>
      </c>
      <c r="C4" t="e">
        <f ca="1">_xll.xpGetDimLabel(0, 1, "XPQUERYDOC_0")</f>
        <v>#NAME?</v>
      </c>
      <c r="D4" t="e">
        <f ca="1">_xll.xpGetDimLabel(0, 2, "XPQUERYDOC_0")</f>
        <v>#NAME?</v>
      </c>
      <c r="E4" t="e">
        <f ca="1">_xll.xpGetDimLabel(0, 3, "XPQUERYDOC_0")</f>
        <v>#NAME?</v>
      </c>
      <c r="F4" t="e">
        <f ca="1">_xll.xpGetDimLabel(0, 4, "XPQUERYDOC_0")</f>
        <v>#NAME?</v>
      </c>
      <c r="G4" t="e">
        <f ca="1">_xll.xpGetDimLabel(0, 5, "XPQUERYDOC_0")</f>
        <v>#NAME?</v>
      </c>
      <c r="H4" t="e">
        <f ca="1">_xll.xpGetDimLabel(0, 6, "XPQUERYDOC_0")</f>
        <v>#NAME?</v>
      </c>
      <c r="I4" t="e">
        <f ca="1">_xll.xpGetDimLabel(0, 7, "XPQUERYDOC_0")</f>
        <v>#NAME?</v>
      </c>
      <c r="J4" t="e">
        <f ca="1">_xll.xpGetDimLabel(0, 8, "XPQUERYDOC_0")</f>
        <v>#NAME?</v>
      </c>
      <c r="K4" t="e">
        <f ca="1">_xll.xpGetDimLabel(0, 9, "XPQUERYDOC_0")</f>
        <v>#NAME?</v>
      </c>
      <c r="L4" t="e">
        <f ca="1">_xll.xpGetDimLabel(0, 10, "XPQUERYDOC_0")</f>
        <v>#NAME?</v>
      </c>
      <c r="M4" t="e">
        <f ca="1">_xll.xpGetDimLabel(0, 11, "XPQUERYDOC_0")</f>
        <v>#NAME?</v>
      </c>
      <c r="N4" t="e">
        <f ca="1">_xll.xpGetDimLabel(0, 12, "XPQUERYDOC_0")</f>
        <v>#NAME?</v>
      </c>
      <c r="O4" t="e">
        <f ca="1">_xll.xpGetDimLabel(0, 13, "XPQUERYDOC_0")</f>
        <v>#NAME?</v>
      </c>
      <c r="P4" t="e">
        <f ca="1">_xll.xpGetDimLabel(0, 14, "XPQUERYDOC_0")</f>
        <v>#NAME?</v>
      </c>
      <c r="Q4" t="e">
        <f ca="1">_xll.xpGetDimLabel(0, 15, "XPQUERYDOC_0")</f>
        <v>#NAME?</v>
      </c>
      <c r="R4" t="e">
        <f ca="1">_xll.xpGetDimLabel(0, 16, "XPQUERYDOC_0")</f>
        <v>#NAME?</v>
      </c>
      <c r="S4" t="e">
        <f ca="1">_xll.xpGetDimLabel(0, 17, "XPQUERYDOC_0")</f>
        <v>#NAME?</v>
      </c>
      <c r="T4" t="e">
        <f ca="1">_xll.xpGetDimLabel(0, 18, "XPQUERYDOC_0")</f>
        <v>#NAME?</v>
      </c>
      <c r="U4" t="e">
        <f ca="1">_xll.xpGetDimLabel(0, 19, "XPQUERYDOC_0")</f>
        <v>#NAME?</v>
      </c>
      <c r="V4" t="e">
        <f ca="1">_xll.xpGetDimLabel(0, 20, "XPQUERYDOC_0")</f>
        <v>#NAME?</v>
      </c>
      <c r="W4" t="e">
        <f ca="1">_xll.xpGetDimLabel(0, 21, "XPQUERYDOC_0")</f>
        <v>#NAME?</v>
      </c>
      <c r="X4" t="e">
        <f ca="1">_xll.xpGetDimLabel(0, 22, "XPQUERYDOC_0")</f>
        <v>#NAME?</v>
      </c>
      <c r="Y4" t="e">
        <f ca="1">_xll.xpGetDimLabel(0, 23, "XPQUERYDOC_0")</f>
        <v>#NAME?</v>
      </c>
      <c r="Z4" t="e">
        <f ca="1">_xll.xpGetDimLabel(0, 24, "XPQUERYDOC_0")</f>
        <v>#NAME?</v>
      </c>
      <c r="AA4" t="e">
        <f ca="1">_xll.xpGetDimLabel(0, 25, "XPQUERYDOC_0")</f>
        <v>#NAME?</v>
      </c>
      <c r="AB4" t="e">
        <f ca="1">_xll.xpGetDimLabel(0, 26, "XPQUERYDOC_0")</f>
        <v>#NAME?</v>
      </c>
      <c r="AC4" t="e">
        <f ca="1">_xll.xpGetDimLabel(0, 27, "XPQUERYDOC_0")</f>
        <v>#NAME?</v>
      </c>
      <c r="AD4" t="e">
        <f ca="1">_xll.xpGetDimLabel(0, 28, "XPQUERYDOC_0")</f>
        <v>#NAME?</v>
      </c>
      <c r="AE4" t="e">
        <f ca="1">_xll.xpGetDimLabel(0, 29, "XPQUERYDOC_0")</f>
        <v>#NAME?</v>
      </c>
      <c r="AF4" t="e">
        <f ca="1">_xll.xpGetDimLabel(0, 30, "XPQUERYDOC_0")</f>
        <v>#NAME?</v>
      </c>
      <c r="AG4" t="e">
        <f ca="1">_xll.xpGetDimLabel(0, 31, "XPQUERYDOC_0")</f>
        <v>#NAME?</v>
      </c>
      <c r="AH4" t="e">
        <f ca="1">_xll.xpGetDimLabel(0, 32, "XPQUERYDOC_0")</f>
        <v>#NAME?</v>
      </c>
      <c r="AI4" t="e">
        <f ca="1">_xll.xpGetDimLabel(0, 33, "XPQUERYDOC_0")</f>
        <v>#NAME?</v>
      </c>
      <c r="AJ4" t="e">
        <f ca="1">_xll.xpGetDimLabel(0, 34, "XPQUERYDOC_0")</f>
        <v>#NAME?</v>
      </c>
      <c r="AK4" t="e">
        <f ca="1">_xll.xpGetDimLabel(0, 35, "XPQUERYDOC_0")</f>
        <v>#NAME?</v>
      </c>
      <c r="AL4" t="e">
        <f ca="1">_xll.xpGetDimLabel(0, 36, "XPQUERYDOC_0")</f>
        <v>#NAME?</v>
      </c>
      <c r="AM4" t="e">
        <f ca="1">_xll.xpGetDimLabel(0, 37, "XPQUERYDOC_0")</f>
        <v>#NAME?</v>
      </c>
      <c r="AN4" t="e">
        <f ca="1">_xll.xpGetDimLabel(0, 38, "XPQUERYDOC_0")</f>
        <v>#NAME?</v>
      </c>
      <c r="AO4" t="e">
        <f ca="1">_xll.xpGetDimLabel(0, 39, "XPQUERYDOC_0")</f>
        <v>#NAME?</v>
      </c>
      <c r="AP4" t="e">
        <f ca="1">_xll.xpGetDimLabel(0, 40, "XPQUERYDOC_0")</f>
        <v>#NAME?</v>
      </c>
      <c r="AQ4" t="e">
        <f ca="1">_xll.xpGetDimLabel(0, 41, "XPQUERYDOC_0")</f>
        <v>#NAME?</v>
      </c>
      <c r="AR4" t="e">
        <f ca="1">_xll.xpGetDimLabel(0, 42, "XPQUERYDOC_0")</f>
        <v>#NAME?</v>
      </c>
      <c r="AS4" t="e">
        <f ca="1">_xll.xpGetDimLabel(0, 43, "XPQUERYDOC_0")</f>
        <v>#NAME?</v>
      </c>
      <c r="AT4" t="e">
        <f ca="1">_xll.xpGetDimLabel(0, 44, "XPQUERYDOC_0")</f>
        <v>#NAME?</v>
      </c>
      <c r="AU4" t="e">
        <f ca="1">_xll.xpGetDimLabel(0, 45, "XPQUERYDOC_0")</f>
        <v>#NAME?</v>
      </c>
      <c r="AV4" t="e">
        <f ca="1">_xll.xpGetDimLabel(0, 46, "XPQUERYDOC_0")</f>
        <v>#NAME?</v>
      </c>
      <c r="AW4" t="e">
        <f ca="1">_xll.xpGetDimLabel(0, 47, "XPQUERYDOC_0")</f>
        <v>#NAME?</v>
      </c>
      <c r="AX4" t="e">
        <f ca="1">_xll.xpGetDimLabel(0, 48, "XPQUERYDOC_0")</f>
        <v>#NAME?</v>
      </c>
      <c r="AY4" t="e">
        <f ca="1">_xll.xpGetDimLabel(0, 49, "XPQUERYDOC_0")</f>
        <v>#NAME?</v>
      </c>
      <c r="AZ4" t="e">
        <f ca="1">_xll.xpGetDimLabel(0, 50, "XPQUERYDOC_0")</f>
        <v>#NAME?</v>
      </c>
      <c r="BA4" t="e">
        <f ca="1">_xll.xpGetDimLabel(0, 51, "XPQUERYDOC_0")</f>
        <v>#NAME?</v>
      </c>
      <c r="BB4" t="e">
        <f ca="1">_xll.xpGetDimLabel(0, 52, "XPQUERYDOC_0")</f>
        <v>#NAME?</v>
      </c>
      <c r="BC4" t="e">
        <f ca="1">_xll.xpGetDimLabel(0, 53, "XPQUERYDOC_0")</f>
        <v>#NAME?</v>
      </c>
      <c r="BD4" t="e">
        <f ca="1">_xll.xpGetDimLabel(0, 54, "XPQUERYDOC_0")</f>
        <v>#NAME?</v>
      </c>
      <c r="BE4" t="e">
        <f ca="1">_xll.xpGetDimLabel(0, 55, "XPQUERYDOC_0")</f>
        <v>#NAME?</v>
      </c>
      <c r="BF4" t="e">
        <f ca="1">_xll.xpGetDimLabel(0, 56, "XPQUERYDOC_0")</f>
        <v>#NAME?</v>
      </c>
      <c r="BG4" t="e">
        <f ca="1">_xll.xpGetDimLabel(0, 57, "XPQUERYDOC_0")</f>
        <v>#NAME?</v>
      </c>
      <c r="BH4" t="e">
        <f ca="1">_xll.xpGetDimLabel(0, 58, "XPQUERYDOC_0")</f>
        <v>#NAME?</v>
      </c>
      <c r="BI4" t="e">
        <f ca="1">_xll.xpGetDimLabel(0, 59, "XPQUERYDOC_0")</f>
        <v>#NAME?</v>
      </c>
      <c r="BJ4" t="e">
        <f ca="1">_xll.xpGetDimLabel(0, 60, "XPQUERYDOC_0")</f>
        <v>#NAME?</v>
      </c>
      <c r="BK4" t="e">
        <f ca="1">_xll.xpGetDimLabel(0, 61, "XPQUERYDOC_0")</f>
        <v>#NAME?</v>
      </c>
      <c r="BL4" t="e">
        <f ca="1">_xll.xpGetDimLabel(0, 62, "XPQUERYDOC_0")</f>
        <v>#NAME?</v>
      </c>
      <c r="BM4" t="e">
        <f ca="1">_xll.xpGetDimLabel(0, 63, "XPQUERYDOC_0")</f>
        <v>#NAME?</v>
      </c>
    </row>
    <row r="5" spans="1:65">
      <c r="A5" t="e">
        <f ca="1">_xll.xpGetDimLabel(2, 0, "XPQUERYDOC_0")</f>
        <v>#NAME?</v>
      </c>
      <c r="B5" t="e">
        <f ca="1">_xll.xpGetDataCell(((XPQUERYDOC_0!$A5-3)*64)+(XPQUERYDOC_0!B$1-0), "XPQUERYDOC_0")</f>
        <v>#NAME?</v>
      </c>
      <c r="C5" t="e">
        <f ca="1">_xll.xpGetDataCell(((XPQUERYDOC_0!$A5-3)*64)+(XPQUERYDOC_0!C$1-0), "XPQUERYDOC_0")</f>
        <v>#NAME?</v>
      </c>
      <c r="D5" t="e">
        <f ca="1">_xll.xpGetDataCell(((XPQUERYDOC_0!$A5-3)*64)+(XPQUERYDOC_0!D$1-0), "XPQUERYDOC_0")</f>
        <v>#NAME?</v>
      </c>
      <c r="E5" t="e">
        <f ca="1">_xll.xpGetDataCell(((XPQUERYDOC_0!$A5-3)*64)+(XPQUERYDOC_0!E$1-0), "XPQUERYDOC_0")</f>
        <v>#NAME?</v>
      </c>
      <c r="F5" t="e">
        <f ca="1">_xll.xpGetDataCell(((XPQUERYDOC_0!$A5-3)*64)+(XPQUERYDOC_0!F$1-0), "XPQUERYDOC_0")</f>
        <v>#NAME?</v>
      </c>
      <c r="G5" t="e">
        <f ca="1">_xll.xpGetDataCell(((XPQUERYDOC_0!$A5-3)*64)+(XPQUERYDOC_0!G$1-0), "XPQUERYDOC_0")</f>
        <v>#NAME?</v>
      </c>
      <c r="H5" t="e">
        <f ca="1">_xll.xpGetDataCell(((XPQUERYDOC_0!$A5-3)*64)+(XPQUERYDOC_0!H$1-0), "XPQUERYDOC_0")</f>
        <v>#NAME?</v>
      </c>
      <c r="I5" t="e">
        <f ca="1">_xll.xpGetDataCell(((XPQUERYDOC_0!$A5-3)*64)+(XPQUERYDOC_0!I$1-0), "XPQUERYDOC_0")</f>
        <v>#NAME?</v>
      </c>
      <c r="J5" t="e">
        <f ca="1">_xll.xpGetDataCell(((XPQUERYDOC_0!$A5-3)*64)+(XPQUERYDOC_0!J$1-0), "XPQUERYDOC_0")</f>
        <v>#NAME?</v>
      </c>
      <c r="K5" t="e">
        <f ca="1">_xll.xpGetDataCell(((XPQUERYDOC_0!$A5-3)*64)+(XPQUERYDOC_0!K$1-0), "XPQUERYDOC_0")</f>
        <v>#NAME?</v>
      </c>
      <c r="L5" t="e">
        <f ca="1">_xll.xpGetDataCell(((XPQUERYDOC_0!$A5-3)*64)+(XPQUERYDOC_0!L$1-0), "XPQUERYDOC_0")</f>
        <v>#NAME?</v>
      </c>
      <c r="M5" t="e">
        <f ca="1">_xll.xpGetDataCell(((XPQUERYDOC_0!$A5-3)*64)+(XPQUERYDOC_0!M$1-0), "XPQUERYDOC_0")</f>
        <v>#NAME?</v>
      </c>
      <c r="N5" t="e">
        <f ca="1">_xll.xpGetDataCell(((XPQUERYDOC_0!$A5-3)*64)+(XPQUERYDOC_0!N$1-0), "XPQUERYDOC_0")</f>
        <v>#NAME?</v>
      </c>
      <c r="O5" t="e">
        <f ca="1">_xll.xpGetDataCell(((XPQUERYDOC_0!$A5-3)*64)+(XPQUERYDOC_0!O$1-0), "XPQUERYDOC_0")</f>
        <v>#NAME?</v>
      </c>
      <c r="P5" t="e">
        <f ca="1">_xll.xpGetDataCell(((XPQUERYDOC_0!$A5-3)*64)+(XPQUERYDOC_0!P$1-0), "XPQUERYDOC_0")</f>
        <v>#NAME?</v>
      </c>
      <c r="Q5" t="e">
        <f ca="1">_xll.xpGetDataCell(((XPQUERYDOC_0!$A5-3)*64)+(XPQUERYDOC_0!Q$1-0), "XPQUERYDOC_0")</f>
        <v>#NAME?</v>
      </c>
      <c r="R5" t="e">
        <f ca="1">_xll.xpGetDataCell(((XPQUERYDOC_0!$A5-3)*64)+(XPQUERYDOC_0!R$1-0), "XPQUERYDOC_0")</f>
        <v>#NAME?</v>
      </c>
      <c r="S5" t="e">
        <f ca="1">_xll.xpGetDataCell(((XPQUERYDOC_0!$A5-3)*64)+(XPQUERYDOC_0!S$1-0), "XPQUERYDOC_0")</f>
        <v>#NAME?</v>
      </c>
      <c r="T5" t="e">
        <f ca="1">_xll.xpGetDataCell(((XPQUERYDOC_0!$A5-3)*64)+(XPQUERYDOC_0!T$1-0), "XPQUERYDOC_0")</f>
        <v>#NAME?</v>
      </c>
      <c r="U5" t="e">
        <f ca="1">_xll.xpGetDataCell(((XPQUERYDOC_0!$A5-3)*64)+(XPQUERYDOC_0!U$1-0), "XPQUERYDOC_0")</f>
        <v>#NAME?</v>
      </c>
      <c r="V5" t="e">
        <f ca="1">_xll.xpGetDataCell(((XPQUERYDOC_0!$A5-3)*64)+(XPQUERYDOC_0!V$1-0), "XPQUERYDOC_0")</f>
        <v>#NAME?</v>
      </c>
      <c r="W5" t="e">
        <f ca="1">_xll.xpGetDataCell(((XPQUERYDOC_0!$A5-3)*64)+(XPQUERYDOC_0!W$1-0), "XPQUERYDOC_0")</f>
        <v>#NAME?</v>
      </c>
      <c r="X5" t="e">
        <f ca="1">_xll.xpGetDataCell(((XPQUERYDOC_0!$A5-3)*64)+(XPQUERYDOC_0!X$1-0), "XPQUERYDOC_0")</f>
        <v>#NAME?</v>
      </c>
      <c r="Y5" t="e">
        <f ca="1">_xll.xpGetDataCell(((XPQUERYDOC_0!$A5-3)*64)+(XPQUERYDOC_0!Y$1-0), "XPQUERYDOC_0")</f>
        <v>#NAME?</v>
      </c>
      <c r="Z5" t="e">
        <f ca="1">_xll.xpGetDataCell(((XPQUERYDOC_0!$A5-3)*64)+(XPQUERYDOC_0!Z$1-0), "XPQUERYDOC_0")</f>
        <v>#NAME?</v>
      </c>
      <c r="AA5" t="e">
        <f ca="1">_xll.xpGetDataCell(((XPQUERYDOC_0!$A5-3)*64)+(XPQUERYDOC_0!AA$1-0), "XPQUERYDOC_0")</f>
        <v>#NAME?</v>
      </c>
      <c r="AB5" t="e">
        <f ca="1">_xll.xpGetDataCell(((XPQUERYDOC_0!$A5-3)*64)+(XPQUERYDOC_0!AB$1-0), "XPQUERYDOC_0")</f>
        <v>#NAME?</v>
      </c>
      <c r="AC5" t="e">
        <f ca="1">_xll.xpGetDataCell(((XPQUERYDOC_0!$A5-3)*64)+(XPQUERYDOC_0!AC$1-0), "XPQUERYDOC_0")</f>
        <v>#NAME?</v>
      </c>
      <c r="AD5" t="e">
        <f ca="1">_xll.xpGetDataCell(((XPQUERYDOC_0!$A5-3)*64)+(XPQUERYDOC_0!AD$1-0), "XPQUERYDOC_0")</f>
        <v>#NAME?</v>
      </c>
      <c r="AE5" t="e">
        <f ca="1">_xll.xpGetDataCell(((XPQUERYDOC_0!$A5-3)*64)+(XPQUERYDOC_0!AE$1-0), "XPQUERYDOC_0")</f>
        <v>#NAME?</v>
      </c>
      <c r="AF5" t="e">
        <f ca="1">_xll.xpGetDataCell(((XPQUERYDOC_0!$A5-3)*64)+(XPQUERYDOC_0!AF$1-0), "XPQUERYDOC_0")</f>
        <v>#NAME?</v>
      </c>
      <c r="AG5" t="e">
        <f ca="1">_xll.xpGetDataCell(((XPQUERYDOC_0!$A5-3)*64)+(XPQUERYDOC_0!AG$1-0), "XPQUERYDOC_0")</f>
        <v>#NAME?</v>
      </c>
      <c r="AH5" t="e">
        <f ca="1">_xll.xpGetDataCell(((XPQUERYDOC_0!$A5-3)*64)+(XPQUERYDOC_0!AH$1-0), "XPQUERYDOC_0")</f>
        <v>#NAME?</v>
      </c>
      <c r="AI5" t="e">
        <f ca="1">_xll.xpGetDataCell(((XPQUERYDOC_0!$A5-3)*64)+(XPQUERYDOC_0!AI$1-0), "XPQUERYDOC_0")</f>
        <v>#NAME?</v>
      </c>
      <c r="AJ5" t="e">
        <f ca="1">_xll.xpGetDataCell(((XPQUERYDOC_0!$A5-3)*64)+(XPQUERYDOC_0!AJ$1-0), "XPQUERYDOC_0")</f>
        <v>#NAME?</v>
      </c>
      <c r="AK5" t="e">
        <f ca="1">_xll.xpGetDataCell(((XPQUERYDOC_0!$A5-3)*64)+(XPQUERYDOC_0!AK$1-0), "XPQUERYDOC_0")</f>
        <v>#NAME?</v>
      </c>
      <c r="AL5" t="e">
        <f ca="1">_xll.xpGetDataCell(((XPQUERYDOC_0!$A5-3)*64)+(XPQUERYDOC_0!AL$1-0), "XPQUERYDOC_0")</f>
        <v>#NAME?</v>
      </c>
      <c r="AM5" t="e">
        <f ca="1">_xll.xpGetDataCell(((XPQUERYDOC_0!$A5-3)*64)+(XPQUERYDOC_0!AM$1-0), "XPQUERYDOC_0")</f>
        <v>#NAME?</v>
      </c>
      <c r="AN5" t="e">
        <f ca="1">_xll.xpGetDataCell(((XPQUERYDOC_0!$A5-3)*64)+(XPQUERYDOC_0!AN$1-0), "XPQUERYDOC_0")</f>
        <v>#NAME?</v>
      </c>
      <c r="AO5" t="e">
        <f ca="1">_xll.xpGetDataCell(((XPQUERYDOC_0!$A5-3)*64)+(XPQUERYDOC_0!AO$1-0), "XPQUERYDOC_0")</f>
        <v>#NAME?</v>
      </c>
      <c r="AP5" t="e">
        <f ca="1">_xll.xpGetDataCell(((XPQUERYDOC_0!$A5-3)*64)+(XPQUERYDOC_0!AP$1-0), "XPQUERYDOC_0")</f>
        <v>#NAME?</v>
      </c>
      <c r="AQ5" t="e">
        <f ca="1">_xll.xpGetDataCell(((XPQUERYDOC_0!$A5-3)*64)+(XPQUERYDOC_0!AQ$1-0), "XPQUERYDOC_0")</f>
        <v>#NAME?</v>
      </c>
      <c r="AR5" t="e">
        <f ca="1">_xll.xpGetDataCell(((XPQUERYDOC_0!$A5-3)*64)+(XPQUERYDOC_0!AR$1-0), "XPQUERYDOC_0")</f>
        <v>#NAME?</v>
      </c>
      <c r="AS5" t="e">
        <f ca="1">_xll.xpGetDataCell(((XPQUERYDOC_0!$A5-3)*64)+(XPQUERYDOC_0!AS$1-0), "XPQUERYDOC_0")</f>
        <v>#NAME?</v>
      </c>
      <c r="AT5" t="e">
        <f ca="1">_xll.xpGetDataCell(((XPQUERYDOC_0!$A5-3)*64)+(XPQUERYDOC_0!AT$1-0), "XPQUERYDOC_0")</f>
        <v>#NAME?</v>
      </c>
      <c r="AU5" t="e">
        <f ca="1">_xll.xpGetDataCell(((XPQUERYDOC_0!$A5-3)*64)+(XPQUERYDOC_0!AU$1-0), "XPQUERYDOC_0")</f>
        <v>#NAME?</v>
      </c>
      <c r="AV5" t="e">
        <f ca="1">_xll.xpGetDataCell(((XPQUERYDOC_0!$A5-3)*64)+(XPQUERYDOC_0!AV$1-0), "XPQUERYDOC_0")</f>
        <v>#NAME?</v>
      </c>
      <c r="AW5" t="e">
        <f ca="1">_xll.xpGetDataCell(((XPQUERYDOC_0!$A5-3)*64)+(XPQUERYDOC_0!AW$1-0), "XPQUERYDOC_0")</f>
        <v>#NAME?</v>
      </c>
      <c r="AX5" t="e">
        <f ca="1">_xll.xpGetDataCell(((XPQUERYDOC_0!$A5-3)*64)+(XPQUERYDOC_0!AX$1-0), "XPQUERYDOC_0")</f>
        <v>#NAME?</v>
      </c>
      <c r="AY5" t="e">
        <f ca="1">_xll.xpGetDataCell(((XPQUERYDOC_0!$A5-3)*64)+(XPQUERYDOC_0!AY$1-0), "XPQUERYDOC_0")</f>
        <v>#NAME?</v>
      </c>
      <c r="AZ5" t="e">
        <f ca="1">_xll.xpGetDataCell(((XPQUERYDOC_0!$A5-3)*64)+(XPQUERYDOC_0!AZ$1-0), "XPQUERYDOC_0")</f>
        <v>#NAME?</v>
      </c>
      <c r="BA5" t="e">
        <f ca="1">_xll.xpGetDataCell(((XPQUERYDOC_0!$A5-3)*64)+(XPQUERYDOC_0!BA$1-0), "XPQUERYDOC_0")</f>
        <v>#NAME?</v>
      </c>
      <c r="BB5" t="e">
        <f ca="1">_xll.xpGetDataCell(((XPQUERYDOC_0!$A5-3)*64)+(XPQUERYDOC_0!BB$1-0), "XPQUERYDOC_0")</f>
        <v>#NAME?</v>
      </c>
      <c r="BC5" t="e">
        <f ca="1">_xll.xpGetDataCell(((XPQUERYDOC_0!$A5-3)*64)+(XPQUERYDOC_0!BC$1-0), "XPQUERYDOC_0")</f>
        <v>#NAME?</v>
      </c>
      <c r="BD5" t="e">
        <f ca="1">_xll.xpGetDataCell(((XPQUERYDOC_0!$A5-3)*64)+(XPQUERYDOC_0!BD$1-0), "XPQUERYDOC_0")</f>
        <v>#NAME?</v>
      </c>
      <c r="BE5" t="e">
        <f ca="1">_xll.xpGetDataCell(((XPQUERYDOC_0!$A5-3)*64)+(XPQUERYDOC_0!BE$1-0), "XPQUERYDOC_0")</f>
        <v>#NAME?</v>
      </c>
      <c r="BF5" t="e">
        <f ca="1">_xll.xpGetDataCell(((XPQUERYDOC_0!$A5-3)*64)+(XPQUERYDOC_0!BF$1-0), "XPQUERYDOC_0")</f>
        <v>#NAME?</v>
      </c>
      <c r="BG5" t="e">
        <f ca="1">_xll.xpGetDataCell(((XPQUERYDOC_0!$A5-3)*64)+(XPQUERYDOC_0!BG$1-0), "XPQUERYDOC_0")</f>
        <v>#NAME?</v>
      </c>
      <c r="BH5" t="e">
        <f ca="1">_xll.xpGetDataCell(((XPQUERYDOC_0!$A5-3)*64)+(XPQUERYDOC_0!BH$1-0), "XPQUERYDOC_0")</f>
        <v>#NAME?</v>
      </c>
      <c r="BI5" t="e">
        <f ca="1">_xll.xpGetDataCell(((XPQUERYDOC_0!$A5-3)*64)+(XPQUERYDOC_0!BI$1-0), "XPQUERYDOC_0")</f>
        <v>#NAME?</v>
      </c>
      <c r="BJ5" t="e">
        <f ca="1">_xll.xpGetDataCell(((XPQUERYDOC_0!$A5-3)*64)+(XPQUERYDOC_0!BJ$1-0), "XPQUERYDOC_0")</f>
        <v>#NAME?</v>
      </c>
      <c r="BK5" t="e">
        <f ca="1">_xll.xpGetDataCell(((XPQUERYDOC_0!$A5-3)*64)+(XPQUERYDOC_0!BK$1-0), "XPQUERYDOC_0")</f>
        <v>#NAME?</v>
      </c>
      <c r="BL5" t="e">
        <f ca="1">_xll.xpGetDataCell(((XPQUERYDOC_0!$A5-3)*64)+(XPQUERYDOC_0!BL$1-0), "XPQUERYDOC_0")</f>
        <v>#NAME?</v>
      </c>
      <c r="BM5" t="e">
        <f ca="1">_xll.xpGetDataCell(((XPQUERYDOC_0!$A5-3)*64)+(XPQUERYDOC_0!BM$1-0), "XPQUERYDOC_0")</f>
        <v>#NAME?</v>
      </c>
    </row>
    <row r="6" spans="1:65">
      <c r="A6" t="e">
        <f ca="1">_xll.xpGetDimLabel(2, 1, "XPQUERYDOC_0")</f>
        <v>#NAME?</v>
      </c>
      <c r="B6" t="e">
        <f ca="1">_xll.xpGetDataCell(((XPQUERYDOC_0!$A6-3)*64)+(XPQUERYDOC_0!B$1-0), "XPQUERYDOC_0")</f>
        <v>#NAME?</v>
      </c>
      <c r="C6" t="e">
        <f ca="1">_xll.xpGetDataCell(((XPQUERYDOC_0!$A6-3)*64)+(XPQUERYDOC_0!C$1-0), "XPQUERYDOC_0")</f>
        <v>#NAME?</v>
      </c>
      <c r="D6" t="e">
        <f ca="1">_xll.xpGetDataCell(((XPQUERYDOC_0!$A6-3)*64)+(XPQUERYDOC_0!D$1-0), "XPQUERYDOC_0")</f>
        <v>#NAME?</v>
      </c>
      <c r="E6" t="e">
        <f ca="1">_xll.xpGetDataCell(((XPQUERYDOC_0!$A6-3)*64)+(XPQUERYDOC_0!E$1-0), "XPQUERYDOC_0")</f>
        <v>#NAME?</v>
      </c>
      <c r="F6" t="e">
        <f ca="1">_xll.xpGetDataCell(((XPQUERYDOC_0!$A6-3)*64)+(XPQUERYDOC_0!F$1-0), "XPQUERYDOC_0")</f>
        <v>#NAME?</v>
      </c>
      <c r="G6" t="e">
        <f ca="1">_xll.xpGetDataCell(((XPQUERYDOC_0!$A6-3)*64)+(XPQUERYDOC_0!G$1-0), "XPQUERYDOC_0")</f>
        <v>#NAME?</v>
      </c>
      <c r="H6" t="e">
        <f ca="1">_xll.xpGetDataCell(((XPQUERYDOC_0!$A6-3)*64)+(XPQUERYDOC_0!H$1-0), "XPQUERYDOC_0")</f>
        <v>#NAME?</v>
      </c>
      <c r="I6" t="e">
        <f ca="1">_xll.xpGetDataCell(((XPQUERYDOC_0!$A6-3)*64)+(XPQUERYDOC_0!I$1-0), "XPQUERYDOC_0")</f>
        <v>#NAME?</v>
      </c>
      <c r="J6" t="e">
        <f ca="1">_xll.xpGetDataCell(((XPQUERYDOC_0!$A6-3)*64)+(XPQUERYDOC_0!J$1-0), "XPQUERYDOC_0")</f>
        <v>#NAME?</v>
      </c>
      <c r="K6" t="e">
        <f ca="1">_xll.xpGetDataCell(((XPQUERYDOC_0!$A6-3)*64)+(XPQUERYDOC_0!K$1-0), "XPQUERYDOC_0")</f>
        <v>#NAME?</v>
      </c>
      <c r="L6" t="e">
        <f ca="1">_xll.xpGetDataCell(((XPQUERYDOC_0!$A6-3)*64)+(XPQUERYDOC_0!L$1-0), "XPQUERYDOC_0")</f>
        <v>#NAME?</v>
      </c>
      <c r="M6" t="e">
        <f ca="1">_xll.xpGetDataCell(((XPQUERYDOC_0!$A6-3)*64)+(XPQUERYDOC_0!M$1-0), "XPQUERYDOC_0")</f>
        <v>#NAME?</v>
      </c>
      <c r="N6" t="e">
        <f ca="1">_xll.xpGetDataCell(((XPQUERYDOC_0!$A6-3)*64)+(XPQUERYDOC_0!N$1-0), "XPQUERYDOC_0")</f>
        <v>#NAME?</v>
      </c>
      <c r="O6" t="e">
        <f ca="1">_xll.xpGetDataCell(((XPQUERYDOC_0!$A6-3)*64)+(XPQUERYDOC_0!O$1-0), "XPQUERYDOC_0")</f>
        <v>#NAME?</v>
      </c>
      <c r="P6" t="e">
        <f ca="1">_xll.xpGetDataCell(((XPQUERYDOC_0!$A6-3)*64)+(XPQUERYDOC_0!P$1-0), "XPQUERYDOC_0")</f>
        <v>#NAME?</v>
      </c>
      <c r="Q6" t="e">
        <f ca="1">_xll.xpGetDataCell(((XPQUERYDOC_0!$A6-3)*64)+(XPQUERYDOC_0!Q$1-0), "XPQUERYDOC_0")</f>
        <v>#NAME?</v>
      </c>
      <c r="R6" t="e">
        <f ca="1">_xll.xpGetDataCell(((XPQUERYDOC_0!$A6-3)*64)+(XPQUERYDOC_0!R$1-0), "XPQUERYDOC_0")</f>
        <v>#NAME?</v>
      </c>
      <c r="S6" t="e">
        <f ca="1">_xll.xpGetDataCell(((XPQUERYDOC_0!$A6-3)*64)+(XPQUERYDOC_0!S$1-0), "XPQUERYDOC_0")</f>
        <v>#NAME?</v>
      </c>
      <c r="T6" t="e">
        <f ca="1">_xll.xpGetDataCell(((XPQUERYDOC_0!$A6-3)*64)+(XPQUERYDOC_0!T$1-0), "XPQUERYDOC_0")</f>
        <v>#NAME?</v>
      </c>
      <c r="U6" t="e">
        <f ca="1">_xll.xpGetDataCell(((XPQUERYDOC_0!$A6-3)*64)+(XPQUERYDOC_0!U$1-0), "XPQUERYDOC_0")</f>
        <v>#NAME?</v>
      </c>
      <c r="V6" t="e">
        <f ca="1">_xll.xpGetDataCell(((XPQUERYDOC_0!$A6-3)*64)+(XPQUERYDOC_0!V$1-0), "XPQUERYDOC_0")</f>
        <v>#NAME?</v>
      </c>
      <c r="W6" t="e">
        <f ca="1">_xll.xpGetDataCell(((XPQUERYDOC_0!$A6-3)*64)+(XPQUERYDOC_0!W$1-0), "XPQUERYDOC_0")</f>
        <v>#NAME?</v>
      </c>
      <c r="X6" t="e">
        <f ca="1">_xll.xpGetDataCell(((XPQUERYDOC_0!$A6-3)*64)+(XPQUERYDOC_0!X$1-0), "XPQUERYDOC_0")</f>
        <v>#NAME?</v>
      </c>
      <c r="Y6" t="e">
        <f ca="1">_xll.xpGetDataCell(((XPQUERYDOC_0!$A6-3)*64)+(XPQUERYDOC_0!Y$1-0), "XPQUERYDOC_0")</f>
        <v>#NAME?</v>
      </c>
      <c r="Z6" t="e">
        <f ca="1">_xll.xpGetDataCell(((XPQUERYDOC_0!$A6-3)*64)+(XPQUERYDOC_0!Z$1-0), "XPQUERYDOC_0")</f>
        <v>#NAME?</v>
      </c>
      <c r="AA6" t="e">
        <f ca="1">_xll.xpGetDataCell(((XPQUERYDOC_0!$A6-3)*64)+(XPQUERYDOC_0!AA$1-0), "XPQUERYDOC_0")</f>
        <v>#NAME?</v>
      </c>
      <c r="AB6" t="e">
        <f ca="1">_xll.xpGetDataCell(((XPQUERYDOC_0!$A6-3)*64)+(XPQUERYDOC_0!AB$1-0), "XPQUERYDOC_0")</f>
        <v>#NAME?</v>
      </c>
      <c r="AC6" t="e">
        <f ca="1">_xll.xpGetDataCell(((XPQUERYDOC_0!$A6-3)*64)+(XPQUERYDOC_0!AC$1-0), "XPQUERYDOC_0")</f>
        <v>#NAME?</v>
      </c>
      <c r="AD6" t="e">
        <f ca="1">_xll.xpGetDataCell(((XPQUERYDOC_0!$A6-3)*64)+(XPQUERYDOC_0!AD$1-0), "XPQUERYDOC_0")</f>
        <v>#NAME?</v>
      </c>
      <c r="AE6" t="e">
        <f ca="1">_xll.xpGetDataCell(((XPQUERYDOC_0!$A6-3)*64)+(XPQUERYDOC_0!AE$1-0), "XPQUERYDOC_0")</f>
        <v>#NAME?</v>
      </c>
      <c r="AF6" t="e">
        <f ca="1">_xll.xpGetDataCell(((XPQUERYDOC_0!$A6-3)*64)+(XPQUERYDOC_0!AF$1-0), "XPQUERYDOC_0")</f>
        <v>#NAME?</v>
      </c>
      <c r="AG6" t="e">
        <f ca="1">_xll.xpGetDataCell(((XPQUERYDOC_0!$A6-3)*64)+(XPQUERYDOC_0!AG$1-0), "XPQUERYDOC_0")</f>
        <v>#NAME?</v>
      </c>
      <c r="AH6" t="e">
        <f ca="1">_xll.xpGetDataCell(((XPQUERYDOC_0!$A6-3)*64)+(XPQUERYDOC_0!AH$1-0), "XPQUERYDOC_0")</f>
        <v>#NAME?</v>
      </c>
      <c r="AI6" t="e">
        <f ca="1">_xll.xpGetDataCell(((XPQUERYDOC_0!$A6-3)*64)+(XPQUERYDOC_0!AI$1-0), "XPQUERYDOC_0")</f>
        <v>#NAME?</v>
      </c>
      <c r="AJ6" t="e">
        <f ca="1">_xll.xpGetDataCell(((XPQUERYDOC_0!$A6-3)*64)+(XPQUERYDOC_0!AJ$1-0), "XPQUERYDOC_0")</f>
        <v>#NAME?</v>
      </c>
      <c r="AK6" t="e">
        <f ca="1">_xll.xpGetDataCell(((XPQUERYDOC_0!$A6-3)*64)+(XPQUERYDOC_0!AK$1-0), "XPQUERYDOC_0")</f>
        <v>#NAME?</v>
      </c>
      <c r="AL6" t="e">
        <f ca="1">_xll.xpGetDataCell(((XPQUERYDOC_0!$A6-3)*64)+(XPQUERYDOC_0!AL$1-0), "XPQUERYDOC_0")</f>
        <v>#NAME?</v>
      </c>
      <c r="AM6" t="e">
        <f ca="1">_xll.xpGetDataCell(((XPQUERYDOC_0!$A6-3)*64)+(XPQUERYDOC_0!AM$1-0), "XPQUERYDOC_0")</f>
        <v>#NAME?</v>
      </c>
      <c r="AN6" t="e">
        <f ca="1">_xll.xpGetDataCell(((XPQUERYDOC_0!$A6-3)*64)+(XPQUERYDOC_0!AN$1-0), "XPQUERYDOC_0")</f>
        <v>#NAME?</v>
      </c>
      <c r="AO6" t="e">
        <f ca="1">_xll.xpGetDataCell(((XPQUERYDOC_0!$A6-3)*64)+(XPQUERYDOC_0!AO$1-0), "XPQUERYDOC_0")</f>
        <v>#NAME?</v>
      </c>
      <c r="AP6" t="e">
        <f ca="1">_xll.xpGetDataCell(((XPQUERYDOC_0!$A6-3)*64)+(XPQUERYDOC_0!AP$1-0), "XPQUERYDOC_0")</f>
        <v>#NAME?</v>
      </c>
      <c r="AQ6" t="e">
        <f ca="1">_xll.xpGetDataCell(((XPQUERYDOC_0!$A6-3)*64)+(XPQUERYDOC_0!AQ$1-0), "XPQUERYDOC_0")</f>
        <v>#NAME?</v>
      </c>
      <c r="AR6" t="e">
        <f ca="1">_xll.xpGetDataCell(((XPQUERYDOC_0!$A6-3)*64)+(XPQUERYDOC_0!AR$1-0), "XPQUERYDOC_0")</f>
        <v>#NAME?</v>
      </c>
      <c r="AS6" t="e">
        <f ca="1">_xll.xpGetDataCell(((XPQUERYDOC_0!$A6-3)*64)+(XPQUERYDOC_0!AS$1-0), "XPQUERYDOC_0")</f>
        <v>#NAME?</v>
      </c>
      <c r="AT6" t="e">
        <f ca="1">_xll.xpGetDataCell(((XPQUERYDOC_0!$A6-3)*64)+(XPQUERYDOC_0!AT$1-0), "XPQUERYDOC_0")</f>
        <v>#NAME?</v>
      </c>
      <c r="AU6" t="e">
        <f ca="1">_xll.xpGetDataCell(((XPQUERYDOC_0!$A6-3)*64)+(XPQUERYDOC_0!AU$1-0), "XPQUERYDOC_0")</f>
        <v>#NAME?</v>
      </c>
      <c r="AV6" t="e">
        <f ca="1">_xll.xpGetDataCell(((XPQUERYDOC_0!$A6-3)*64)+(XPQUERYDOC_0!AV$1-0), "XPQUERYDOC_0")</f>
        <v>#NAME?</v>
      </c>
      <c r="AW6" t="e">
        <f ca="1">_xll.xpGetDataCell(((XPQUERYDOC_0!$A6-3)*64)+(XPQUERYDOC_0!AW$1-0), "XPQUERYDOC_0")</f>
        <v>#NAME?</v>
      </c>
      <c r="AX6" t="e">
        <f ca="1">_xll.xpGetDataCell(((XPQUERYDOC_0!$A6-3)*64)+(XPQUERYDOC_0!AX$1-0), "XPQUERYDOC_0")</f>
        <v>#NAME?</v>
      </c>
      <c r="AY6" t="e">
        <f ca="1">_xll.xpGetDataCell(((XPQUERYDOC_0!$A6-3)*64)+(XPQUERYDOC_0!AY$1-0), "XPQUERYDOC_0")</f>
        <v>#NAME?</v>
      </c>
      <c r="AZ6" t="e">
        <f ca="1">_xll.xpGetDataCell(((XPQUERYDOC_0!$A6-3)*64)+(XPQUERYDOC_0!AZ$1-0), "XPQUERYDOC_0")</f>
        <v>#NAME?</v>
      </c>
      <c r="BA6" t="e">
        <f ca="1">_xll.xpGetDataCell(((XPQUERYDOC_0!$A6-3)*64)+(XPQUERYDOC_0!BA$1-0), "XPQUERYDOC_0")</f>
        <v>#NAME?</v>
      </c>
      <c r="BB6" t="e">
        <f ca="1">_xll.xpGetDataCell(((XPQUERYDOC_0!$A6-3)*64)+(XPQUERYDOC_0!BB$1-0), "XPQUERYDOC_0")</f>
        <v>#NAME?</v>
      </c>
      <c r="BC6" t="e">
        <f ca="1">_xll.xpGetDataCell(((XPQUERYDOC_0!$A6-3)*64)+(XPQUERYDOC_0!BC$1-0), "XPQUERYDOC_0")</f>
        <v>#NAME?</v>
      </c>
      <c r="BD6" t="e">
        <f ca="1">_xll.xpGetDataCell(((XPQUERYDOC_0!$A6-3)*64)+(XPQUERYDOC_0!BD$1-0), "XPQUERYDOC_0")</f>
        <v>#NAME?</v>
      </c>
      <c r="BE6" t="e">
        <f ca="1">_xll.xpGetDataCell(((XPQUERYDOC_0!$A6-3)*64)+(XPQUERYDOC_0!BE$1-0), "XPQUERYDOC_0")</f>
        <v>#NAME?</v>
      </c>
      <c r="BF6" t="e">
        <f ca="1">_xll.xpGetDataCell(((XPQUERYDOC_0!$A6-3)*64)+(XPQUERYDOC_0!BF$1-0), "XPQUERYDOC_0")</f>
        <v>#NAME?</v>
      </c>
      <c r="BG6" t="e">
        <f ca="1">_xll.xpGetDataCell(((XPQUERYDOC_0!$A6-3)*64)+(XPQUERYDOC_0!BG$1-0), "XPQUERYDOC_0")</f>
        <v>#NAME?</v>
      </c>
      <c r="BH6" t="e">
        <f ca="1">_xll.xpGetDataCell(((XPQUERYDOC_0!$A6-3)*64)+(XPQUERYDOC_0!BH$1-0), "XPQUERYDOC_0")</f>
        <v>#NAME?</v>
      </c>
      <c r="BI6" t="e">
        <f ca="1">_xll.xpGetDataCell(((XPQUERYDOC_0!$A6-3)*64)+(XPQUERYDOC_0!BI$1-0), "XPQUERYDOC_0")</f>
        <v>#NAME?</v>
      </c>
      <c r="BJ6" t="e">
        <f ca="1">_xll.xpGetDataCell(((XPQUERYDOC_0!$A6-3)*64)+(XPQUERYDOC_0!BJ$1-0), "XPQUERYDOC_0")</f>
        <v>#NAME?</v>
      </c>
      <c r="BK6" t="e">
        <f ca="1">_xll.xpGetDataCell(((XPQUERYDOC_0!$A6-3)*64)+(XPQUERYDOC_0!BK$1-0), "XPQUERYDOC_0")</f>
        <v>#NAME?</v>
      </c>
      <c r="BL6" t="e">
        <f ca="1">_xll.xpGetDataCell(((XPQUERYDOC_0!$A6-3)*64)+(XPQUERYDOC_0!BL$1-0), "XPQUERYDOC_0")</f>
        <v>#NAME?</v>
      </c>
      <c r="BM6" t="e">
        <f ca="1">_xll.xpGetDataCell(((XPQUERYDOC_0!$A6-3)*64)+(XPQUERYDOC_0!BM$1-0), "XPQUERYDOC_0")</f>
        <v>#NAME?</v>
      </c>
    </row>
    <row r="7" spans="1:65">
      <c r="A7" t="e">
        <f ca="1">_xll.xpGetDimLabel(2, 2, "XPQUERYDOC_0")</f>
        <v>#NAME?</v>
      </c>
      <c r="B7" t="e">
        <f ca="1">_xll.xpGetDataCell(((XPQUERYDOC_0!$A7-3)*64)+(XPQUERYDOC_0!B$1-0), "XPQUERYDOC_0")</f>
        <v>#NAME?</v>
      </c>
      <c r="C7" t="e">
        <f ca="1">_xll.xpGetDataCell(((XPQUERYDOC_0!$A7-3)*64)+(XPQUERYDOC_0!C$1-0), "XPQUERYDOC_0")</f>
        <v>#NAME?</v>
      </c>
      <c r="D7" t="e">
        <f ca="1">_xll.xpGetDataCell(((XPQUERYDOC_0!$A7-3)*64)+(XPQUERYDOC_0!D$1-0), "XPQUERYDOC_0")</f>
        <v>#NAME?</v>
      </c>
      <c r="E7" t="e">
        <f ca="1">_xll.xpGetDataCell(((XPQUERYDOC_0!$A7-3)*64)+(XPQUERYDOC_0!E$1-0), "XPQUERYDOC_0")</f>
        <v>#NAME?</v>
      </c>
      <c r="F7" t="e">
        <f ca="1">_xll.xpGetDataCell(((XPQUERYDOC_0!$A7-3)*64)+(XPQUERYDOC_0!F$1-0), "XPQUERYDOC_0")</f>
        <v>#NAME?</v>
      </c>
      <c r="G7" t="e">
        <f ca="1">_xll.xpGetDataCell(((XPQUERYDOC_0!$A7-3)*64)+(XPQUERYDOC_0!G$1-0), "XPQUERYDOC_0")</f>
        <v>#NAME?</v>
      </c>
      <c r="H7" t="e">
        <f ca="1">_xll.xpGetDataCell(((XPQUERYDOC_0!$A7-3)*64)+(XPQUERYDOC_0!H$1-0), "XPQUERYDOC_0")</f>
        <v>#NAME?</v>
      </c>
      <c r="I7" t="e">
        <f ca="1">_xll.xpGetDataCell(((XPQUERYDOC_0!$A7-3)*64)+(XPQUERYDOC_0!I$1-0), "XPQUERYDOC_0")</f>
        <v>#NAME?</v>
      </c>
      <c r="J7" t="e">
        <f ca="1">_xll.xpGetDataCell(((XPQUERYDOC_0!$A7-3)*64)+(XPQUERYDOC_0!J$1-0), "XPQUERYDOC_0")</f>
        <v>#NAME?</v>
      </c>
      <c r="K7" t="e">
        <f ca="1">_xll.xpGetDataCell(((XPQUERYDOC_0!$A7-3)*64)+(XPQUERYDOC_0!K$1-0), "XPQUERYDOC_0")</f>
        <v>#NAME?</v>
      </c>
      <c r="L7" t="e">
        <f ca="1">_xll.xpGetDataCell(((XPQUERYDOC_0!$A7-3)*64)+(XPQUERYDOC_0!L$1-0), "XPQUERYDOC_0")</f>
        <v>#NAME?</v>
      </c>
      <c r="M7" t="e">
        <f ca="1">_xll.xpGetDataCell(((XPQUERYDOC_0!$A7-3)*64)+(XPQUERYDOC_0!M$1-0), "XPQUERYDOC_0")</f>
        <v>#NAME?</v>
      </c>
      <c r="N7" t="e">
        <f ca="1">_xll.xpGetDataCell(((XPQUERYDOC_0!$A7-3)*64)+(XPQUERYDOC_0!N$1-0), "XPQUERYDOC_0")</f>
        <v>#NAME?</v>
      </c>
      <c r="O7" t="e">
        <f ca="1">_xll.xpGetDataCell(((XPQUERYDOC_0!$A7-3)*64)+(XPQUERYDOC_0!O$1-0), "XPQUERYDOC_0")</f>
        <v>#NAME?</v>
      </c>
      <c r="P7" t="e">
        <f ca="1">_xll.xpGetDataCell(((XPQUERYDOC_0!$A7-3)*64)+(XPQUERYDOC_0!P$1-0), "XPQUERYDOC_0")</f>
        <v>#NAME?</v>
      </c>
      <c r="Q7" t="e">
        <f ca="1">_xll.xpGetDataCell(((XPQUERYDOC_0!$A7-3)*64)+(XPQUERYDOC_0!Q$1-0), "XPQUERYDOC_0")</f>
        <v>#NAME?</v>
      </c>
      <c r="R7" t="e">
        <f ca="1">_xll.xpGetDataCell(((XPQUERYDOC_0!$A7-3)*64)+(XPQUERYDOC_0!R$1-0), "XPQUERYDOC_0")</f>
        <v>#NAME?</v>
      </c>
      <c r="S7" t="e">
        <f ca="1">_xll.xpGetDataCell(((XPQUERYDOC_0!$A7-3)*64)+(XPQUERYDOC_0!S$1-0), "XPQUERYDOC_0")</f>
        <v>#NAME?</v>
      </c>
      <c r="T7" t="e">
        <f ca="1">_xll.xpGetDataCell(((XPQUERYDOC_0!$A7-3)*64)+(XPQUERYDOC_0!T$1-0), "XPQUERYDOC_0")</f>
        <v>#NAME?</v>
      </c>
      <c r="U7" t="e">
        <f ca="1">_xll.xpGetDataCell(((XPQUERYDOC_0!$A7-3)*64)+(XPQUERYDOC_0!U$1-0), "XPQUERYDOC_0")</f>
        <v>#NAME?</v>
      </c>
      <c r="V7" t="e">
        <f ca="1">_xll.xpGetDataCell(((XPQUERYDOC_0!$A7-3)*64)+(XPQUERYDOC_0!V$1-0), "XPQUERYDOC_0")</f>
        <v>#NAME?</v>
      </c>
      <c r="W7" t="e">
        <f ca="1">_xll.xpGetDataCell(((XPQUERYDOC_0!$A7-3)*64)+(XPQUERYDOC_0!W$1-0), "XPQUERYDOC_0")</f>
        <v>#NAME?</v>
      </c>
      <c r="X7" t="e">
        <f ca="1">_xll.xpGetDataCell(((XPQUERYDOC_0!$A7-3)*64)+(XPQUERYDOC_0!X$1-0), "XPQUERYDOC_0")</f>
        <v>#NAME?</v>
      </c>
      <c r="Y7" t="e">
        <f ca="1">_xll.xpGetDataCell(((XPQUERYDOC_0!$A7-3)*64)+(XPQUERYDOC_0!Y$1-0), "XPQUERYDOC_0")</f>
        <v>#NAME?</v>
      </c>
      <c r="Z7" t="e">
        <f ca="1">_xll.xpGetDataCell(((XPQUERYDOC_0!$A7-3)*64)+(XPQUERYDOC_0!Z$1-0), "XPQUERYDOC_0")</f>
        <v>#NAME?</v>
      </c>
      <c r="AA7" t="e">
        <f ca="1">_xll.xpGetDataCell(((XPQUERYDOC_0!$A7-3)*64)+(XPQUERYDOC_0!AA$1-0), "XPQUERYDOC_0")</f>
        <v>#NAME?</v>
      </c>
      <c r="AB7" t="e">
        <f ca="1">_xll.xpGetDataCell(((XPQUERYDOC_0!$A7-3)*64)+(XPQUERYDOC_0!AB$1-0), "XPQUERYDOC_0")</f>
        <v>#NAME?</v>
      </c>
      <c r="AC7" t="e">
        <f ca="1">_xll.xpGetDataCell(((XPQUERYDOC_0!$A7-3)*64)+(XPQUERYDOC_0!AC$1-0), "XPQUERYDOC_0")</f>
        <v>#NAME?</v>
      </c>
      <c r="AD7" t="e">
        <f ca="1">_xll.xpGetDataCell(((XPQUERYDOC_0!$A7-3)*64)+(XPQUERYDOC_0!AD$1-0), "XPQUERYDOC_0")</f>
        <v>#NAME?</v>
      </c>
      <c r="AE7" t="e">
        <f ca="1">_xll.xpGetDataCell(((XPQUERYDOC_0!$A7-3)*64)+(XPQUERYDOC_0!AE$1-0), "XPQUERYDOC_0")</f>
        <v>#NAME?</v>
      </c>
      <c r="AF7" t="e">
        <f ca="1">_xll.xpGetDataCell(((XPQUERYDOC_0!$A7-3)*64)+(XPQUERYDOC_0!AF$1-0), "XPQUERYDOC_0")</f>
        <v>#NAME?</v>
      </c>
      <c r="AG7" t="e">
        <f ca="1">_xll.xpGetDataCell(((XPQUERYDOC_0!$A7-3)*64)+(XPQUERYDOC_0!AG$1-0), "XPQUERYDOC_0")</f>
        <v>#NAME?</v>
      </c>
      <c r="AH7" t="e">
        <f ca="1">_xll.xpGetDataCell(((XPQUERYDOC_0!$A7-3)*64)+(XPQUERYDOC_0!AH$1-0), "XPQUERYDOC_0")</f>
        <v>#NAME?</v>
      </c>
      <c r="AI7" t="e">
        <f ca="1">_xll.xpGetDataCell(((XPQUERYDOC_0!$A7-3)*64)+(XPQUERYDOC_0!AI$1-0), "XPQUERYDOC_0")</f>
        <v>#NAME?</v>
      </c>
      <c r="AJ7" t="e">
        <f ca="1">_xll.xpGetDataCell(((XPQUERYDOC_0!$A7-3)*64)+(XPQUERYDOC_0!AJ$1-0), "XPQUERYDOC_0")</f>
        <v>#NAME?</v>
      </c>
      <c r="AK7" t="e">
        <f ca="1">_xll.xpGetDataCell(((XPQUERYDOC_0!$A7-3)*64)+(XPQUERYDOC_0!AK$1-0), "XPQUERYDOC_0")</f>
        <v>#NAME?</v>
      </c>
      <c r="AL7" t="e">
        <f ca="1">_xll.xpGetDataCell(((XPQUERYDOC_0!$A7-3)*64)+(XPQUERYDOC_0!AL$1-0), "XPQUERYDOC_0")</f>
        <v>#NAME?</v>
      </c>
      <c r="AM7" t="e">
        <f ca="1">_xll.xpGetDataCell(((XPQUERYDOC_0!$A7-3)*64)+(XPQUERYDOC_0!AM$1-0), "XPQUERYDOC_0")</f>
        <v>#NAME?</v>
      </c>
      <c r="AN7" t="e">
        <f ca="1">_xll.xpGetDataCell(((XPQUERYDOC_0!$A7-3)*64)+(XPQUERYDOC_0!AN$1-0), "XPQUERYDOC_0")</f>
        <v>#NAME?</v>
      </c>
      <c r="AO7" t="e">
        <f ca="1">_xll.xpGetDataCell(((XPQUERYDOC_0!$A7-3)*64)+(XPQUERYDOC_0!AO$1-0), "XPQUERYDOC_0")</f>
        <v>#NAME?</v>
      </c>
      <c r="AP7" t="e">
        <f ca="1">_xll.xpGetDataCell(((XPQUERYDOC_0!$A7-3)*64)+(XPQUERYDOC_0!AP$1-0), "XPQUERYDOC_0")</f>
        <v>#NAME?</v>
      </c>
      <c r="AQ7" t="e">
        <f ca="1">_xll.xpGetDataCell(((XPQUERYDOC_0!$A7-3)*64)+(XPQUERYDOC_0!AQ$1-0), "XPQUERYDOC_0")</f>
        <v>#NAME?</v>
      </c>
      <c r="AR7" t="e">
        <f ca="1">_xll.xpGetDataCell(((XPQUERYDOC_0!$A7-3)*64)+(XPQUERYDOC_0!AR$1-0), "XPQUERYDOC_0")</f>
        <v>#NAME?</v>
      </c>
      <c r="AS7" t="e">
        <f ca="1">_xll.xpGetDataCell(((XPQUERYDOC_0!$A7-3)*64)+(XPQUERYDOC_0!AS$1-0), "XPQUERYDOC_0")</f>
        <v>#NAME?</v>
      </c>
      <c r="AT7" t="e">
        <f ca="1">_xll.xpGetDataCell(((XPQUERYDOC_0!$A7-3)*64)+(XPQUERYDOC_0!AT$1-0), "XPQUERYDOC_0")</f>
        <v>#NAME?</v>
      </c>
      <c r="AU7" t="e">
        <f ca="1">_xll.xpGetDataCell(((XPQUERYDOC_0!$A7-3)*64)+(XPQUERYDOC_0!AU$1-0), "XPQUERYDOC_0")</f>
        <v>#NAME?</v>
      </c>
      <c r="AV7" t="e">
        <f ca="1">_xll.xpGetDataCell(((XPQUERYDOC_0!$A7-3)*64)+(XPQUERYDOC_0!AV$1-0), "XPQUERYDOC_0")</f>
        <v>#NAME?</v>
      </c>
      <c r="AW7" t="e">
        <f ca="1">_xll.xpGetDataCell(((XPQUERYDOC_0!$A7-3)*64)+(XPQUERYDOC_0!AW$1-0), "XPQUERYDOC_0")</f>
        <v>#NAME?</v>
      </c>
      <c r="AX7" t="e">
        <f ca="1">_xll.xpGetDataCell(((XPQUERYDOC_0!$A7-3)*64)+(XPQUERYDOC_0!AX$1-0), "XPQUERYDOC_0")</f>
        <v>#NAME?</v>
      </c>
      <c r="AY7" t="e">
        <f ca="1">_xll.xpGetDataCell(((XPQUERYDOC_0!$A7-3)*64)+(XPQUERYDOC_0!AY$1-0), "XPQUERYDOC_0")</f>
        <v>#NAME?</v>
      </c>
      <c r="AZ7" t="e">
        <f ca="1">_xll.xpGetDataCell(((XPQUERYDOC_0!$A7-3)*64)+(XPQUERYDOC_0!AZ$1-0), "XPQUERYDOC_0")</f>
        <v>#NAME?</v>
      </c>
      <c r="BA7" t="e">
        <f ca="1">_xll.xpGetDataCell(((XPQUERYDOC_0!$A7-3)*64)+(XPQUERYDOC_0!BA$1-0), "XPQUERYDOC_0")</f>
        <v>#NAME?</v>
      </c>
      <c r="BB7" t="e">
        <f ca="1">_xll.xpGetDataCell(((XPQUERYDOC_0!$A7-3)*64)+(XPQUERYDOC_0!BB$1-0), "XPQUERYDOC_0")</f>
        <v>#NAME?</v>
      </c>
      <c r="BC7" t="e">
        <f ca="1">_xll.xpGetDataCell(((XPQUERYDOC_0!$A7-3)*64)+(XPQUERYDOC_0!BC$1-0), "XPQUERYDOC_0")</f>
        <v>#NAME?</v>
      </c>
      <c r="BD7" t="e">
        <f ca="1">_xll.xpGetDataCell(((XPQUERYDOC_0!$A7-3)*64)+(XPQUERYDOC_0!BD$1-0), "XPQUERYDOC_0")</f>
        <v>#NAME?</v>
      </c>
      <c r="BE7" t="e">
        <f ca="1">_xll.xpGetDataCell(((XPQUERYDOC_0!$A7-3)*64)+(XPQUERYDOC_0!BE$1-0), "XPQUERYDOC_0")</f>
        <v>#NAME?</v>
      </c>
      <c r="BF7" t="e">
        <f ca="1">_xll.xpGetDataCell(((XPQUERYDOC_0!$A7-3)*64)+(XPQUERYDOC_0!BF$1-0), "XPQUERYDOC_0")</f>
        <v>#NAME?</v>
      </c>
      <c r="BG7" t="e">
        <f ca="1">_xll.xpGetDataCell(((XPQUERYDOC_0!$A7-3)*64)+(XPQUERYDOC_0!BG$1-0), "XPQUERYDOC_0")</f>
        <v>#NAME?</v>
      </c>
      <c r="BH7" t="e">
        <f ca="1">_xll.xpGetDataCell(((XPQUERYDOC_0!$A7-3)*64)+(XPQUERYDOC_0!BH$1-0), "XPQUERYDOC_0")</f>
        <v>#NAME?</v>
      </c>
      <c r="BI7" t="e">
        <f ca="1">_xll.xpGetDataCell(((XPQUERYDOC_0!$A7-3)*64)+(XPQUERYDOC_0!BI$1-0), "XPQUERYDOC_0")</f>
        <v>#NAME?</v>
      </c>
      <c r="BJ7" t="e">
        <f ca="1">_xll.xpGetDataCell(((XPQUERYDOC_0!$A7-3)*64)+(XPQUERYDOC_0!BJ$1-0), "XPQUERYDOC_0")</f>
        <v>#NAME?</v>
      </c>
      <c r="BK7" t="e">
        <f ca="1">_xll.xpGetDataCell(((XPQUERYDOC_0!$A7-3)*64)+(XPQUERYDOC_0!BK$1-0), "XPQUERYDOC_0")</f>
        <v>#NAME?</v>
      </c>
      <c r="BL7" t="e">
        <f ca="1">_xll.xpGetDataCell(((XPQUERYDOC_0!$A7-3)*64)+(XPQUERYDOC_0!BL$1-0), "XPQUERYDOC_0")</f>
        <v>#NAME?</v>
      </c>
      <c r="BM7" t="e">
        <f ca="1">_xll.xpGetDataCell(((XPQUERYDOC_0!$A7-3)*64)+(XPQUERYDOC_0!BM$1-0), "XPQUERYDOC_0")</f>
        <v>#NAME?</v>
      </c>
    </row>
    <row r="8" spans="1:65">
      <c r="A8" t="e">
        <f ca="1">_xll.xpGetDimLabel(2, 3, "XPQUERYDOC_0")</f>
        <v>#NAME?</v>
      </c>
      <c r="B8" t="e">
        <f ca="1">_xll.xpGetDataCell(((XPQUERYDOC_0!$A8-3)*64)+(XPQUERYDOC_0!B$1-0), "XPQUERYDOC_0")</f>
        <v>#NAME?</v>
      </c>
      <c r="C8" t="e">
        <f ca="1">_xll.xpGetDataCell(((XPQUERYDOC_0!$A8-3)*64)+(XPQUERYDOC_0!C$1-0), "XPQUERYDOC_0")</f>
        <v>#NAME?</v>
      </c>
      <c r="D8" t="e">
        <f ca="1">_xll.xpGetDataCell(((XPQUERYDOC_0!$A8-3)*64)+(XPQUERYDOC_0!D$1-0), "XPQUERYDOC_0")</f>
        <v>#NAME?</v>
      </c>
      <c r="E8" t="e">
        <f ca="1">_xll.xpGetDataCell(((XPQUERYDOC_0!$A8-3)*64)+(XPQUERYDOC_0!E$1-0), "XPQUERYDOC_0")</f>
        <v>#NAME?</v>
      </c>
      <c r="F8" t="e">
        <f ca="1">_xll.xpGetDataCell(((XPQUERYDOC_0!$A8-3)*64)+(XPQUERYDOC_0!F$1-0), "XPQUERYDOC_0")</f>
        <v>#NAME?</v>
      </c>
      <c r="G8" t="e">
        <f ca="1">_xll.xpGetDataCell(((XPQUERYDOC_0!$A8-3)*64)+(XPQUERYDOC_0!G$1-0), "XPQUERYDOC_0")</f>
        <v>#NAME?</v>
      </c>
      <c r="H8" t="e">
        <f ca="1">_xll.xpGetDataCell(((XPQUERYDOC_0!$A8-3)*64)+(XPQUERYDOC_0!H$1-0), "XPQUERYDOC_0")</f>
        <v>#NAME?</v>
      </c>
      <c r="I8" t="e">
        <f ca="1">_xll.xpGetDataCell(((XPQUERYDOC_0!$A8-3)*64)+(XPQUERYDOC_0!I$1-0), "XPQUERYDOC_0")</f>
        <v>#NAME?</v>
      </c>
      <c r="J8" t="e">
        <f ca="1">_xll.xpGetDataCell(((XPQUERYDOC_0!$A8-3)*64)+(XPQUERYDOC_0!J$1-0), "XPQUERYDOC_0")</f>
        <v>#NAME?</v>
      </c>
      <c r="K8" t="e">
        <f ca="1">_xll.xpGetDataCell(((XPQUERYDOC_0!$A8-3)*64)+(XPQUERYDOC_0!K$1-0), "XPQUERYDOC_0")</f>
        <v>#NAME?</v>
      </c>
      <c r="L8" t="e">
        <f ca="1">_xll.xpGetDataCell(((XPQUERYDOC_0!$A8-3)*64)+(XPQUERYDOC_0!L$1-0), "XPQUERYDOC_0")</f>
        <v>#NAME?</v>
      </c>
      <c r="M8" t="e">
        <f ca="1">_xll.xpGetDataCell(((XPQUERYDOC_0!$A8-3)*64)+(XPQUERYDOC_0!M$1-0), "XPQUERYDOC_0")</f>
        <v>#NAME?</v>
      </c>
      <c r="N8" t="e">
        <f ca="1">_xll.xpGetDataCell(((XPQUERYDOC_0!$A8-3)*64)+(XPQUERYDOC_0!N$1-0), "XPQUERYDOC_0")</f>
        <v>#NAME?</v>
      </c>
      <c r="O8" t="e">
        <f ca="1">_xll.xpGetDataCell(((XPQUERYDOC_0!$A8-3)*64)+(XPQUERYDOC_0!O$1-0), "XPQUERYDOC_0")</f>
        <v>#NAME?</v>
      </c>
      <c r="P8" t="e">
        <f ca="1">_xll.xpGetDataCell(((XPQUERYDOC_0!$A8-3)*64)+(XPQUERYDOC_0!P$1-0), "XPQUERYDOC_0")</f>
        <v>#NAME?</v>
      </c>
      <c r="Q8" t="e">
        <f ca="1">_xll.xpGetDataCell(((XPQUERYDOC_0!$A8-3)*64)+(XPQUERYDOC_0!Q$1-0), "XPQUERYDOC_0")</f>
        <v>#NAME?</v>
      </c>
      <c r="R8" t="e">
        <f ca="1">_xll.xpGetDataCell(((XPQUERYDOC_0!$A8-3)*64)+(XPQUERYDOC_0!R$1-0), "XPQUERYDOC_0")</f>
        <v>#NAME?</v>
      </c>
      <c r="S8" t="e">
        <f ca="1">_xll.xpGetDataCell(((XPQUERYDOC_0!$A8-3)*64)+(XPQUERYDOC_0!S$1-0), "XPQUERYDOC_0")</f>
        <v>#NAME?</v>
      </c>
      <c r="T8" t="e">
        <f ca="1">_xll.xpGetDataCell(((XPQUERYDOC_0!$A8-3)*64)+(XPQUERYDOC_0!T$1-0), "XPQUERYDOC_0")</f>
        <v>#NAME?</v>
      </c>
      <c r="U8" t="e">
        <f ca="1">_xll.xpGetDataCell(((XPQUERYDOC_0!$A8-3)*64)+(XPQUERYDOC_0!U$1-0), "XPQUERYDOC_0")</f>
        <v>#NAME?</v>
      </c>
      <c r="V8" t="e">
        <f ca="1">_xll.xpGetDataCell(((XPQUERYDOC_0!$A8-3)*64)+(XPQUERYDOC_0!V$1-0), "XPQUERYDOC_0")</f>
        <v>#NAME?</v>
      </c>
      <c r="W8" t="e">
        <f ca="1">_xll.xpGetDataCell(((XPQUERYDOC_0!$A8-3)*64)+(XPQUERYDOC_0!W$1-0), "XPQUERYDOC_0")</f>
        <v>#NAME?</v>
      </c>
      <c r="X8" t="e">
        <f ca="1">_xll.xpGetDataCell(((XPQUERYDOC_0!$A8-3)*64)+(XPQUERYDOC_0!X$1-0), "XPQUERYDOC_0")</f>
        <v>#NAME?</v>
      </c>
      <c r="Y8" t="e">
        <f ca="1">_xll.xpGetDataCell(((XPQUERYDOC_0!$A8-3)*64)+(XPQUERYDOC_0!Y$1-0), "XPQUERYDOC_0")</f>
        <v>#NAME?</v>
      </c>
      <c r="Z8" t="e">
        <f ca="1">_xll.xpGetDataCell(((XPQUERYDOC_0!$A8-3)*64)+(XPQUERYDOC_0!Z$1-0), "XPQUERYDOC_0")</f>
        <v>#NAME?</v>
      </c>
      <c r="AA8" t="e">
        <f ca="1">_xll.xpGetDataCell(((XPQUERYDOC_0!$A8-3)*64)+(XPQUERYDOC_0!AA$1-0), "XPQUERYDOC_0")</f>
        <v>#NAME?</v>
      </c>
      <c r="AB8" t="e">
        <f ca="1">_xll.xpGetDataCell(((XPQUERYDOC_0!$A8-3)*64)+(XPQUERYDOC_0!AB$1-0), "XPQUERYDOC_0")</f>
        <v>#NAME?</v>
      </c>
      <c r="AC8" t="e">
        <f ca="1">_xll.xpGetDataCell(((XPQUERYDOC_0!$A8-3)*64)+(XPQUERYDOC_0!AC$1-0), "XPQUERYDOC_0")</f>
        <v>#NAME?</v>
      </c>
      <c r="AD8" t="e">
        <f ca="1">_xll.xpGetDataCell(((XPQUERYDOC_0!$A8-3)*64)+(XPQUERYDOC_0!AD$1-0), "XPQUERYDOC_0")</f>
        <v>#NAME?</v>
      </c>
      <c r="AE8" t="e">
        <f ca="1">_xll.xpGetDataCell(((XPQUERYDOC_0!$A8-3)*64)+(XPQUERYDOC_0!AE$1-0), "XPQUERYDOC_0")</f>
        <v>#NAME?</v>
      </c>
      <c r="AF8" t="e">
        <f ca="1">_xll.xpGetDataCell(((XPQUERYDOC_0!$A8-3)*64)+(XPQUERYDOC_0!AF$1-0), "XPQUERYDOC_0")</f>
        <v>#NAME?</v>
      </c>
      <c r="AG8" t="e">
        <f ca="1">_xll.xpGetDataCell(((XPQUERYDOC_0!$A8-3)*64)+(XPQUERYDOC_0!AG$1-0), "XPQUERYDOC_0")</f>
        <v>#NAME?</v>
      </c>
      <c r="AH8" t="e">
        <f ca="1">_xll.xpGetDataCell(((XPQUERYDOC_0!$A8-3)*64)+(XPQUERYDOC_0!AH$1-0), "XPQUERYDOC_0")</f>
        <v>#NAME?</v>
      </c>
      <c r="AI8" t="e">
        <f ca="1">_xll.xpGetDataCell(((XPQUERYDOC_0!$A8-3)*64)+(XPQUERYDOC_0!AI$1-0), "XPQUERYDOC_0")</f>
        <v>#NAME?</v>
      </c>
      <c r="AJ8" t="e">
        <f ca="1">_xll.xpGetDataCell(((XPQUERYDOC_0!$A8-3)*64)+(XPQUERYDOC_0!AJ$1-0), "XPQUERYDOC_0")</f>
        <v>#NAME?</v>
      </c>
      <c r="AK8" t="e">
        <f ca="1">_xll.xpGetDataCell(((XPQUERYDOC_0!$A8-3)*64)+(XPQUERYDOC_0!AK$1-0), "XPQUERYDOC_0")</f>
        <v>#NAME?</v>
      </c>
      <c r="AL8" t="e">
        <f ca="1">_xll.xpGetDataCell(((XPQUERYDOC_0!$A8-3)*64)+(XPQUERYDOC_0!AL$1-0), "XPQUERYDOC_0")</f>
        <v>#NAME?</v>
      </c>
      <c r="AM8" t="e">
        <f ca="1">_xll.xpGetDataCell(((XPQUERYDOC_0!$A8-3)*64)+(XPQUERYDOC_0!AM$1-0), "XPQUERYDOC_0")</f>
        <v>#NAME?</v>
      </c>
      <c r="AN8" t="e">
        <f ca="1">_xll.xpGetDataCell(((XPQUERYDOC_0!$A8-3)*64)+(XPQUERYDOC_0!AN$1-0), "XPQUERYDOC_0")</f>
        <v>#NAME?</v>
      </c>
      <c r="AO8" t="e">
        <f ca="1">_xll.xpGetDataCell(((XPQUERYDOC_0!$A8-3)*64)+(XPQUERYDOC_0!AO$1-0), "XPQUERYDOC_0")</f>
        <v>#NAME?</v>
      </c>
      <c r="AP8" t="e">
        <f ca="1">_xll.xpGetDataCell(((XPQUERYDOC_0!$A8-3)*64)+(XPQUERYDOC_0!AP$1-0), "XPQUERYDOC_0")</f>
        <v>#NAME?</v>
      </c>
      <c r="AQ8" t="e">
        <f ca="1">_xll.xpGetDataCell(((XPQUERYDOC_0!$A8-3)*64)+(XPQUERYDOC_0!AQ$1-0), "XPQUERYDOC_0")</f>
        <v>#NAME?</v>
      </c>
      <c r="AR8" t="e">
        <f ca="1">_xll.xpGetDataCell(((XPQUERYDOC_0!$A8-3)*64)+(XPQUERYDOC_0!AR$1-0), "XPQUERYDOC_0")</f>
        <v>#NAME?</v>
      </c>
      <c r="AS8" t="e">
        <f ca="1">_xll.xpGetDataCell(((XPQUERYDOC_0!$A8-3)*64)+(XPQUERYDOC_0!AS$1-0), "XPQUERYDOC_0")</f>
        <v>#NAME?</v>
      </c>
      <c r="AT8" t="e">
        <f ca="1">_xll.xpGetDataCell(((XPQUERYDOC_0!$A8-3)*64)+(XPQUERYDOC_0!AT$1-0), "XPQUERYDOC_0")</f>
        <v>#NAME?</v>
      </c>
      <c r="AU8" t="e">
        <f ca="1">_xll.xpGetDataCell(((XPQUERYDOC_0!$A8-3)*64)+(XPQUERYDOC_0!AU$1-0), "XPQUERYDOC_0")</f>
        <v>#NAME?</v>
      </c>
      <c r="AV8" t="e">
        <f ca="1">_xll.xpGetDataCell(((XPQUERYDOC_0!$A8-3)*64)+(XPQUERYDOC_0!AV$1-0), "XPQUERYDOC_0")</f>
        <v>#NAME?</v>
      </c>
      <c r="AW8" t="e">
        <f ca="1">_xll.xpGetDataCell(((XPQUERYDOC_0!$A8-3)*64)+(XPQUERYDOC_0!AW$1-0), "XPQUERYDOC_0")</f>
        <v>#NAME?</v>
      </c>
      <c r="AX8" t="e">
        <f ca="1">_xll.xpGetDataCell(((XPQUERYDOC_0!$A8-3)*64)+(XPQUERYDOC_0!AX$1-0), "XPQUERYDOC_0")</f>
        <v>#NAME?</v>
      </c>
      <c r="AY8" t="e">
        <f ca="1">_xll.xpGetDataCell(((XPQUERYDOC_0!$A8-3)*64)+(XPQUERYDOC_0!AY$1-0), "XPQUERYDOC_0")</f>
        <v>#NAME?</v>
      </c>
      <c r="AZ8" t="e">
        <f ca="1">_xll.xpGetDataCell(((XPQUERYDOC_0!$A8-3)*64)+(XPQUERYDOC_0!AZ$1-0), "XPQUERYDOC_0")</f>
        <v>#NAME?</v>
      </c>
      <c r="BA8" t="e">
        <f ca="1">_xll.xpGetDataCell(((XPQUERYDOC_0!$A8-3)*64)+(XPQUERYDOC_0!BA$1-0), "XPQUERYDOC_0")</f>
        <v>#NAME?</v>
      </c>
      <c r="BB8" t="e">
        <f ca="1">_xll.xpGetDataCell(((XPQUERYDOC_0!$A8-3)*64)+(XPQUERYDOC_0!BB$1-0), "XPQUERYDOC_0")</f>
        <v>#NAME?</v>
      </c>
      <c r="BC8" t="e">
        <f ca="1">_xll.xpGetDataCell(((XPQUERYDOC_0!$A8-3)*64)+(XPQUERYDOC_0!BC$1-0), "XPQUERYDOC_0")</f>
        <v>#NAME?</v>
      </c>
      <c r="BD8" t="e">
        <f ca="1">_xll.xpGetDataCell(((XPQUERYDOC_0!$A8-3)*64)+(XPQUERYDOC_0!BD$1-0), "XPQUERYDOC_0")</f>
        <v>#NAME?</v>
      </c>
      <c r="BE8" t="e">
        <f ca="1">_xll.xpGetDataCell(((XPQUERYDOC_0!$A8-3)*64)+(XPQUERYDOC_0!BE$1-0), "XPQUERYDOC_0")</f>
        <v>#NAME?</v>
      </c>
      <c r="BF8" t="e">
        <f ca="1">_xll.xpGetDataCell(((XPQUERYDOC_0!$A8-3)*64)+(XPQUERYDOC_0!BF$1-0), "XPQUERYDOC_0")</f>
        <v>#NAME?</v>
      </c>
      <c r="BG8" t="e">
        <f ca="1">_xll.xpGetDataCell(((XPQUERYDOC_0!$A8-3)*64)+(XPQUERYDOC_0!BG$1-0), "XPQUERYDOC_0")</f>
        <v>#NAME?</v>
      </c>
      <c r="BH8" t="e">
        <f ca="1">_xll.xpGetDataCell(((XPQUERYDOC_0!$A8-3)*64)+(XPQUERYDOC_0!BH$1-0), "XPQUERYDOC_0")</f>
        <v>#NAME?</v>
      </c>
      <c r="BI8" t="e">
        <f ca="1">_xll.xpGetDataCell(((XPQUERYDOC_0!$A8-3)*64)+(XPQUERYDOC_0!BI$1-0), "XPQUERYDOC_0")</f>
        <v>#NAME?</v>
      </c>
      <c r="BJ8" t="e">
        <f ca="1">_xll.xpGetDataCell(((XPQUERYDOC_0!$A8-3)*64)+(XPQUERYDOC_0!BJ$1-0), "XPQUERYDOC_0")</f>
        <v>#NAME?</v>
      </c>
      <c r="BK8" t="e">
        <f ca="1">_xll.xpGetDataCell(((XPQUERYDOC_0!$A8-3)*64)+(XPQUERYDOC_0!BK$1-0), "XPQUERYDOC_0")</f>
        <v>#NAME?</v>
      </c>
      <c r="BL8" t="e">
        <f ca="1">_xll.xpGetDataCell(((XPQUERYDOC_0!$A8-3)*64)+(XPQUERYDOC_0!BL$1-0), "XPQUERYDOC_0")</f>
        <v>#NAME?</v>
      </c>
      <c r="BM8" t="e">
        <f ca="1">_xll.xpGetDataCell(((XPQUERYDOC_0!$A8-3)*64)+(XPQUERYDOC_0!BM$1-0), "XPQUERYDOC_0")</f>
        <v>#NAME?</v>
      </c>
    </row>
    <row r="9" spans="1:65">
      <c r="A9" t="e">
        <f ca="1">_xll.xpGetDimLabel(2, 4, "XPQUERYDOC_0")</f>
        <v>#NAME?</v>
      </c>
      <c r="B9" t="e">
        <f ca="1">_xll.xpGetDataCell(((XPQUERYDOC_0!$A9-3)*64)+(XPQUERYDOC_0!B$1-0), "XPQUERYDOC_0")</f>
        <v>#NAME?</v>
      </c>
      <c r="C9" t="e">
        <f ca="1">_xll.xpGetDataCell(((XPQUERYDOC_0!$A9-3)*64)+(XPQUERYDOC_0!C$1-0), "XPQUERYDOC_0")</f>
        <v>#NAME?</v>
      </c>
      <c r="D9" t="e">
        <f ca="1">_xll.xpGetDataCell(((XPQUERYDOC_0!$A9-3)*64)+(XPQUERYDOC_0!D$1-0), "XPQUERYDOC_0")</f>
        <v>#NAME?</v>
      </c>
      <c r="E9" t="e">
        <f ca="1">_xll.xpGetDataCell(((XPQUERYDOC_0!$A9-3)*64)+(XPQUERYDOC_0!E$1-0), "XPQUERYDOC_0")</f>
        <v>#NAME?</v>
      </c>
      <c r="F9" t="e">
        <f ca="1">_xll.xpGetDataCell(((XPQUERYDOC_0!$A9-3)*64)+(XPQUERYDOC_0!F$1-0), "XPQUERYDOC_0")</f>
        <v>#NAME?</v>
      </c>
      <c r="G9" t="e">
        <f ca="1">_xll.xpGetDataCell(((XPQUERYDOC_0!$A9-3)*64)+(XPQUERYDOC_0!G$1-0), "XPQUERYDOC_0")</f>
        <v>#NAME?</v>
      </c>
      <c r="H9" t="e">
        <f ca="1">_xll.xpGetDataCell(((XPQUERYDOC_0!$A9-3)*64)+(XPQUERYDOC_0!H$1-0), "XPQUERYDOC_0")</f>
        <v>#NAME?</v>
      </c>
      <c r="I9" t="e">
        <f ca="1">_xll.xpGetDataCell(((XPQUERYDOC_0!$A9-3)*64)+(XPQUERYDOC_0!I$1-0), "XPQUERYDOC_0")</f>
        <v>#NAME?</v>
      </c>
      <c r="J9" t="e">
        <f ca="1">_xll.xpGetDataCell(((XPQUERYDOC_0!$A9-3)*64)+(XPQUERYDOC_0!J$1-0), "XPQUERYDOC_0")</f>
        <v>#NAME?</v>
      </c>
      <c r="K9" t="e">
        <f ca="1">_xll.xpGetDataCell(((XPQUERYDOC_0!$A9-3)*64)+(XPQUERYDOC_0!K$1-0), "XPQUERYDOC_0")</f>
        <v>#NAME?</v>
      </c>
      <c r="L9" t="e">
        <f ca="1">_xll.xpGetDataCell(((XPQUERYDOC_0!$A9-3)*64)+(XPQUERYDOC_0!L$1-0), "XPQUERYDOC_0")</f>
        <v>#NAME?</v>
      </c>
      <c r="M9" t="e">
        <f ca="1">_xll.xpGetDataCell(((XPQUERYDOC_0!$A9-3)*64)+(XPQUERYDOC_0!M$1-0), "XPQUERYDOC_0")</f>
        <v>#NAME?</v>
      </c>
      <c r="N9" t="e">
        <f ca="1">_xll.xpGetDataCell(((XPQUERYDOC_0!$A9-3)*64)+(XPQUERYDOC_0!N$1-0), "XPQUERYDOC_0")</f>
        <v>#NAME?</v>
      </c>
      <c r="O9" t="e">
        <f ca="1">_xll.xpGetDataCell(((XPQUERYDOC_0!$A9-3)*64)+(XPQUERYDOC_0!O$1-0), "XPQUERYDOC_0")</f>
        <v>#NAME?</v>
      </c>
      <c r="P9" t="e">
        <f ca="1">_xll.xpGetDataCell(((XPQUERYDOC_0!$A9-3)*64)+(XPQUERYDOC_0!P$1-0), "XPQUERYDOC_0")</f>
        <v>#NAME?</v>
      </c>
      <c r="Q9" t="e">
        <f ca="1">_xll.xpGetDataCell(((XPQUERYDOC_0!$A9-3)*64)+(XPQUERYDOC_0!Q$1-0), "XPQUERYDOC_0")</f>
        <v>#NAME?</v>
      </c>
      <c r="R9" t="e">
        <f ca="1">_xll.xpGetDataCell(((XPQUERYDOC_0!$A9-3)*64)+(XPQUERYDOC_0!R$1-0), "XPQUERYDOC_0")</f>
        <v>#NAME?</v>
      </c>
      <c r="S9" t="e">
        <f ca="1">_xll.xpGetDataCell(((XPQUERYDOC_0!$A9-3)*64)+(XPQUERYDOC_0!S$1-0), "XPQUERYDOC_0")</f>
        <v>#NAME?</v>
      </c>
      <c r="T9" t="e">
        <f ca="1">_xll.xpGetDataCell(((XPQUERYDOC_0!$A9-3)*64)+(XPQUERYDOC_0!T$1-0), "XPQUERYDOC_0")</f>
        <v>#NAME?</v>
      </c>
      <c r="U9" t="e">
        <f ca="1">_xll.xpGetDataCell(((XPQUERYDOC_0!$A9-3)*64)+(XPQUERYDOC_0!U$1-0), "XPQUERYDOC_0")</f>
        <v>#NAME?</v>
      </c>
      <c r="V9" t="e">
        <f ca="1">_xll.xpGetDataCell(((XPQUERYDOC_0!$A9-3)*64)+(XPQUERYDOC_0!V$1-0), "XPQUERYDOC_0")</f>
        <v>#NAME?</v>
      </c>
      <c r="W9" t="e">
        <f ca="1">_xll.xpGetDataCell(((XPQUERYDOC_0!$A9-3)*64)+(XPQUERYDOC_0!W$1-0), "XPQUERYDOC_0")</f>
        <v>#NAME?</v>
      </c>
      <c r="X9" t="e">
        <f ca="1">_xll.xpGetDataCell(((XPQUERYDOC_0!$A9-3)*64)+(XPQUERYDOC_0!X$1-0), "XPQUERYDOC_0")</f>
        <v>#NAME?</v>
      </c>
      <c r="Y9" t="e">
        <f ca="1">_xll.xpGetDataCell(((XPQUERYDOC_0!$A9-3)*64)+(XPQUERYDOC_0!Y$1-0), "XPQUERYDOC_0")</f>
        <v>#NAME?</v>
      </c>
      <c r="Z9" t="e">
        <f ca="1">_xll.xpGetDataCell(((XPQUERYDOC_0!$A9-3)*64)+(XPQUERYDOC_0!Z$1-0), "XPQUERYDOC_0")</f>
        <v>#NAME?</v>
      </c>
      <c r="AA9" t="e">
        <f ca="1">_xll.xpGetDataCell(((XPQUERYDOC_0!$A9-3)*64)+(XPQUERYDOC_0!AA$1-0), "XPQUERYDOC_0")</f>
        <v>#NAME?</v>
      </c>
      <c r="AB9" t="e">
        <f ca="1">_xll.xpGetDataCell(((XPQUERYDOC_0!$A9-3)*64)+(XPQUERYDOC_0!AB$1-0), "XPQUERYDOC_0")</f>
        <v>#NAME?</v>
      </c>
      <c r="AC9" t="e">
        <f ca="1">_xll.xpGetDataCell(((XPQUERYDOC_0!$A9-3)*64)+(XPQUERYDOC_0!AC$1-0), "XPQUERYDOC_0")</f>
        <v>#NAME?</v>
      </c>
      <c r="AD9" t="e">
        <f ca="1">_xll.xpGetDataCell(((XPQUERYDOC_0!$A9-3)*64)+(XPQUERYDOC_0!AD$1-0), "XPQUERYDOC_0")</f>
        <v>#NAME?</v>
      </c>
      <c r="AE9" t="e">
        <f ca="1">_xll.xpGetDataCell(((XPQUERYDOC_0!$A9-3)*64)+(XPQUERYDOC_0!AE$1-0), "XPQUERYDOC_0")</f>
        <v>#NAME?</v>
      </c>
      <c r="AF9" t="e">
        <f ca="1">_xll.xpGetDataCell(((XPQUERYDOC_0!$A9-3)*64)+(XPQUERYDOC_0!AF$1-0), "XPQUERYDOC_0")</f>
        <v>#NAME?</v>
      </c>
      <c r="AG9" t="e">
        <f ca="1">_xll.xpGetDataCell(((XPQUERYDOC_0!$A9-3)*64)+(XPQUERYDOC_0!AG$1-0), "XPQUERYDOC_0")</f>
        <v>#NAME?</v>
      </c>
      <c r="AH9" t="e">
        <f ca="1">_xll.xpGetDataCell(((XPQUERYDOC_0!$A9-3)*64)+(XPQUERYDOC_0!AH$1-0), "XPQUERYDOC_0")</f>
        <v>#NAME?</v>
      </c>
      <c r="AI9" t="e">
        <f ca="1">_xll.xpGetDataCell(((XPQUERYDOC_0!$A9-3)*64)+(XPQUERYDOC_0!AI$1-0), "XPQUERYDOC_0")</f>
        <v>#NAME?</v>
      </c>
      <c r="AJ9" t="e">
        <f ca="1">_xll.xpGetDataCell(((XPQUERYDOC_0!$A9-3)*64)+(XPQUERYDOC_0!AJ$1-0), "XPQUERYDOC_0")</f>
        <v>#NAME?</v>
      </c>
      <c r="AK9" t="e">
        <f ca="1">_xll.xpGetDataCell(((XPQUERYDOC_0!$A9-3)*64)+(XPQUERYDOC_0!AK$1-0), "XPQUERYDOC_0")</f>
        <v>#NAME?</v>
      </c>
      <c r="AL9" t="e">
        <f ca="1">_xll.xpGetDataCell(((XPQUERYDOC_0!$A9-3)*64)+(XPQUERYDOC_0!AL$1-0), "XPQUERYDOC_0")</f>
        <v>#NAME?</v>
      </c>
      <c r="AM9" t="e">
        <f ca="1">_xll.xpGetDataCell(((XPQUERYDOC_0!$A9-3)*64)+(XPQUERYDOC_0!AM$1-0), "XPQUERYDOC_0")</f>
        <v>#NAME?</v>
      </c>
      <c r="AN9" t="e">
        <f ca="1">_xll.xpGetDataCell(((XPQUERYDOC_0!$A9-3)*64)+(XPQUERYDOC_0!AN$1-0), "XPQUERYDOC_0")</f>
        <v>#NAME?</v>
      </c>
      <c r="AO9" t="e">
        <f ca="1">_xll.xpGetDataCell(((XPQUERYDOC_0!$A9-3)*64)+(XPQUERYDOC_0!AO$1-0), "XPQUERYDOC_0")</f>
        <v>#NAME?</v>
      </c>
      <c r="AP9" t="e">
        <f ca="1">_xll.xpGetDataCell(((XPQUERYDOC_0!$A9-3)*64)+(XPQUERYDOC_0!AP$1-0), "XPQUERYDOC_0")</f>
        <v>#NAME?</v>
      </c>
      <c r="AQ9" t="e">
        <f ca="1">_xll.xpGetDataCell(((XPQUERYDOC_0!$A9-3)*64)+(XPQUERYDOC_0!AQ$1-0), "XPQUERYDOC_0")</f>
        <v>#NAME?</v>
      </c>
      <c r="AR9" t="e">
        <f ca="1">_xll.xpGetDataCell(((XPQUERYDOC_0!$A9-3)*64)+(XPQUERYDOC_0!AR$1-0), "XPQUERYDOC_0")</f>
        <v>#NAME?</v>
      </c>
      <c r="AS9" t="e">
        <f ca="1">_xll.xpGetDataCell(((XPQUERYDOC_0!$A9-3)*64)+(XPQUERYDOC_0!AS$1-0), "XPQUERYDOC_0")</f>
        <v>#NAME?</v>
      </c>
      <c r="AT9" t="e">
        <f ca="1">_xll.xpGetDataCell(((XPQUERYDOC_0!$A9-3)*64)+(XPQUERYDOC_0!AT$1-0), "XPQUERYDOC_0")</f>
        <v>#NAME?</v>
      </c>
      <c r="AU9" t="e">
        <f ca="1">_xll.xpGetDataCell(((XPQUERYDOC_0!$A9-3)*64)+(XPQUERYDOC_0!AU$1-0), "XPQUERYDOC_0")</f>
        <v>#NAME?</v>
      </c>
      <c r="AV9" t="e">
        <f ca="1">_xll.xpGetDataCell(((XPQUERYDOC_0!$A9-3)*64)+(XPQUERYDOC_0!AV$1-0), "XPQUERYDOC_0")</f>
        <v>#NAME?</v>
      </c>
      <c r="AW9" t="e">
        <f ca="1">_xll.xpGetDataCell(((XPQUERYDOC_0!$A9-3)*64)+(XPQUERYDOC_0!AW$1-0), "XPQUERYDOC_0")</f>
        <v>#NAME?</v>
      </c>
      <c r="AX9" t="e">
        <f ca="1">_xll.xpGetDataCell(((XPQUERYDOC_0!$A9-3)*64)+(XPQUERYDOC_0!AX$1-0), "XPQUERYDOC_0")</f>
        <v>#NAME?</v>
      </c>
      <c r="AY9" t="e">
        <f ca="1">_xll.xpGetDataCell(((XPQUERYDOC_0!$A9-3)*64)+(XPQUERYDOC_0!AY$1-0), "XPQUERYDOC_0")</f>
        <v>#NAME?</v>
      </c>
      <c r="AZ9" t="e">
        <f ca="1">_xll.xpGetDataCell(((XPQUERYDOC_0!$A9-3)*64)+(XPQUERYDOC_0!AZ$1-0), "XPQUERYDOC_0")</f>
        <v>#NAME?</v>
      </c>
      <c r="BA9" t="e">
        <f ca="1">_xll.xpGetDataCell(((XPQUERYDOC_0!$A9-3)*64)+(XPQUERYDOC_0!BA$1-0), "XPQUERYDOC_0")</f>
        <v>#NAME?</v>
      </c>
      <c r="BB9" t="e">
        <f ca="1">_xll.xpGetDataCell(((XPQUERYDOC_0!$A9-3)*64)+(XPQUERYDOC_0!BB$1-0), "XPQUERYDOC_0")</f>
        <v>#NAME?</v>
      </c>
      <c r="BC9" t="e">
        <f ca="1">_xll.xpGetDataCell(((XPQUERYDOC_0!$A9-3)*64)+(XPQUERYDOC_0!BC$1-0), "XPQUERYDOC_0")</f>
        <v>#NAME?</v>
      </c>
      <c r="BD9" t="e">
        <f ca="1">_xll.xpGetDataCell(((XPQUERYDOC_0!$A9-3)*64)+(XPQUERYDOC_0!BD$1-0), "XPQUERYDOC_0")</f>
        <v>#NAME?</v>
      </c>
      <c r="BE9" t="e">
        <f ca="1">_xll.xpGetDataCell(((XPQUERYDOC_0!$A9-3)*64)+(XPQUERYDOC_0!BE$1-0), "XPQUERYDOC_0")</f>
        <v>#NAME?</v>
      </c>
      <c r="BF9" t="e">
        <f ca="1">_xll.xpGetDataCell(((XPQUERYDOC_0!$A9-3)*64)+(XPQUERYDOC_0!BF$1-0), "XPQUERYDOC_0")</f>
        <v>#NAME?</v>
      </c>
      <c r="BG9" t="e">
        <f ca="1">_xll.xpGetDataCell(((XPQUERYDOC_0!$A9-3)*64)+(XPQUERYDOC_0!BG$1-0), "XPQUERYDOC_0")</f>
        <v>#NAME?</v>
      </c>
      <c r="BH9" t="e">
        <f ca="1">_xll.xpGetDataCell(((XPQUERYDOC_0!$A9-3)*64)+(XPQUERYDOC_0!BH$1-0), "XPQUERYDOC_0")</f>
        <v>#NAME?</v>
      </c>
      <c r="BI9" t="e">
        <f ca="1">_xll.xpGetDataCell(((XPQUERYDOC_0!$A9-3)*64)+(XPQUERYDOC_0!BI$1-0), "XPQUERYDOC_0")</f>
        <v>#NAME?</v>
      </c>
      <c r="BJ9" t="e">
        <f ca="1">_xll.xpGetDataCell(((XPQUERYDOC_0!$A9-3)*64)+(XPQUERYDOC_0!BJ$1-0), "XPQUERYDOC_0")</f>
        <v>#NAME?</v>
      </c>
      <c r="BK9" t="e">
        <f ca="1">_xll.xpGetDataCell(((XPQUERYDOC_0!$A9-3)*64)+(XPQUERYDOC_0!BK$1-0), "XPQUERYDOC_0")</f>
        <v>#NAME?</v>
      </c>
      <c r="BL9" t="e">
        <f ca="1">_xll.xpGetDataCell(((XPQUERYDOC_0!$A9-3)*64)+(XPQUERYDOC_0!BL$1-0), "XPQUERYDOC_0")</f>
        <v>#NAME?</v>
      </c>
      <c r="BM9" t="e">
        <f ca="1">_xll.xpGetDataCell(((XPQUERYDOC_0!$A9-3)*64)+(XPQUERYDOC_0!BM$1-0), "XPQUERYDOC_0")</f>
        <v>#NAME?</v>
      </c>
    </row>
    <row r="10" spans="1:65">
      <c r="A10" t="e">
        <f ca="1">_xll.xpGetDimLabel(2, 5, "XPQUERYDOC_0")</f>
        <v>#NAME?</v>
      </c>
      <c r="B10" t="e">
        <f ca="1">_xll.xpGetDataCell(((XPQUERYDOC_0!$A10-3)*64)+(XPQUERYDOC_0!B$1-0), "XPQUERYDOC_0")</f>
        <v>#NAME?</v>
      </c>
      <c r="C10" t="e">
        <f ca="1">_xll.xpGetDataCell(((XPQUERYDOC_0!$A10-3)*64)+(XPQUERYDOC_0!C$1-0), "XPQUERYDOC_0")</f>
        <v>#NAME?</v>
      </c>
      <c r="D10" t="e">
        <f ca="1">_xll.xpGetDataCell(((XPQUERYDOC_0!$A10-3)*64)+(XPQUERYDOC_0!D$1-0), "XPQUERYDOC_0")</f>
        <v>#NAME?</v>
      </c>
      <c r="E10" t="e">
        <f ca="1">_xll.xpGetDataCell(((XPQUERYDOC_0!$A10-3)*64)+(XPQUERYDOC_0!E$1-0), "XPQUERYDOC_0")</f>
        <v>#NAME?</v>
      </c>
      <c r="F10" t="e">
        <f ca="1">_xll.xpGetDataCell(((XPQUERYDOC_0!$A10-3)*64)+(XPQUERYDOC_0!F$1-0), "XPQUERYDOC_0")</f>
        <v>#NAME?</v>
      </c>
      <c r="G10" t="e">
        <f ca="1">_xll.xpGetDataCell(((XPQUERYDOC_0!$A10-3)*64)+(XPQUERYDOC_0!G$1-0), "XPQUERYDOC_0")</f>
        <v>#NAME?</v>
      </c>
      <c r="H10" t="e">
        <f ca="1">_xll.xpGetDataCell(((XPQUERYDOC_0!$A10-3)*64)+(XPQUERYDOC_0!H$1-0), "XPQUERYDOC_0")</f>
        <v>#NAME?</v>
      </c>
      <c r="I10" t="e">
        <f ca="1">_xll.xpGetDataCell(((XPQUERYDOC_0!$A10-3)*64)+(XPQUERYDOC_0!I$1-0), "XPQUERYDOC_0")</f>
        <v>#NAME?</v>
      </c>
      <c r="J10" t="e">
        <f ca="1">_xll.xpGetDataCell(((XPQUERYDOC_0!$A10-3)*64)+(XPQUERYDOC_0!J$1-0), "XPQUERYDOC_0")</f>
        <v>#NAME?</v>
      </c>
      <c r="K10" t="e">
        <f ca="1">_xll.xpGetDataCell(((XPQUERYDOC_0!$A10-3)*64)+(XPQUERYDOC_0!K$1-0), "XPQUERYDOC_0")</f>
        <v>#NAME?</v>
      </c>
      <c r="L10" t="e">
        <f ca="1">_xll.xpGetDataCell(((XPQUERYDOC_0!$A10-3)*64)+(XPQUERYDOC_0!L$1-0), "XPQUERYDOC_0")</f>
        <v>#NAME?</v>
      </c>
      <c r="M10" t="e">
        <f ca="1">_xll.xpGetDataCell(((XPQUERYDOC_0!$A10-3)*64)+(XPQUERYDOC_0!M$1-0), "XPQUERYDOC_0")</f>
        <v>#NAME?</v>
      </c>
      <c r="N10" t="e">
        <f ca="1">_xll.xpGetDataCell(((XPQUERYDOC_0!$A10-3)*64)+(XPQUERYDOC_0!N$1-0), "XPQUERYDOC_0")</f>
        <v>#NAME?</v>
      </c>
      <c r="O10" t="e">
        <f ca="1">_xll.xpGetDataCell(((XPQUERYDOC_0!$A10-3)*64)+(XPQUERYDOC_0!O$1-0), "XPQUERYDOC_0")</f>
        <v>#NAME?</v>
      </c>
      <c r="P10" t="e">
        <f ca="1">_xll.xpGetDataCell(((XPQUERYDOC_0!$A10-3)*64)+(XPQUERYDOC_0!P$1-0), "XPQUERYDOC_0")</f>
        <v>#NAME?</v>
      </c>
      <c r="Q10" t="e">
        <f ca="1">_xll.xpGetDataCell(((XPQUERYDOC_0!$A10-3)*64)+(XPQUERYDOC_0!Q$1-0), "XPQUERYDOC_0")</f>
        <v>#NAME?</v>
      </c>
      <c r="R10" t="e">
        <f ca="1">_xll.xpGetDataCell(((XPQUERYDOC_0!$A10-3)*64)+(XPQUERYDOC_0!R$1-0), "XPQUERYDOC_0")</f>
        <v>#NAME?</v>
      </c>
      <c r="S10" t="e">
        <f ca="1">_xll.xpGetDataCell(((XPQUERYDOC_0!$A10-3)*64)+(XPQUERYDOC_0!S$1-0), "XPQUERYDOC_0")</f>
        <v>#NAME?</v>
      </c>
      <c r="T10" t="e">
        <f ca="1">_xll.xpGetDataCell(((XPQUERYDOC_0!$A10-3)*64)+(XPQUERYDOC_0!T$1-0), "XPQUERYDOC_0")</f>
        <v>#NAME?</v>
      </c>
      <c r="U10" t="e">
        <f ca="1">_xll.xpGetDataCell(((XPQUERYDOC_0!$A10-3)*64)+(XPQUERYDOC_0!U$1-0), "XPQUERYDOC_0")</f>
        <v>#NAME?</v>
      </c>
      <c r="V10" t="e">
        <f ca="1">_xll.xpGetDataCell(((XPQUERYDOC_0!$A10-3)*64)+(XPQUERYDOC_0!V$1-0), "XPQUERYDOC_0")</f>
        <v>#NAME?</v>
      </c>
      <c r="W10" t="e">
        <f ca="1">_xll.xpGetDataCell(((XPQUERYDOC_0!$A10-3)*64)+(XPQUERYDOC_0!W$1-0), "XPQUERYDOC_0")</f>
        <v>#NAME?</v>
      </c>
      <c r="X10" t="e">
        <f ca="1">_xll.xpGetDataCell(((XPQUERYDOC_0!$A10-3)*64)+(XPQUERYDOC_0!X$1-0), "XPQUERYDOC_0")</f>
        <v>#NAME?</v>
      </c>
      <c r="Y10" t="e">
        <f ca="1">_xll.xpGetDataCell(((XPQUERYDOC_0!$A10-3)*64)+(XPQUERYDOC_0!Y$1-0), "XPQUERYDOC_0")</f>
        <v>#NAME?</v>
      </c>
      <c r="Z10" t="e">
        <f ca="1">_xll.xpGetDataCell(((XPQUERYDOC_0!$A10-3)*64)+(XPQUERYDOC_0!Z$1-0), "XPQUERYDOC_0")</f>
        <v>#NAME?</v>
      </c>
      <c r="AA10" t="e">
        <f ca="1">_xll.xpGetDataCell(((XPQUERYDOC_0!$A10-3)*64)+(XPQUERYDOC_0!AA$1-0), "XPQUERYDOC_0")</f>
        <v>#NAME?</v>
      </c>
      <c r="AB10" t="e">
        <f ca="1">_xll.xpGetDataCell(((XPQUERYDOC_0!$A10-3)*64)+(XPQUERYDOC_0!AB$1-0), "XPQUERYDOC_0")</f>
        <v>#NAME?</v>
      </c>
      <c r="AC10" t="e">
        <f ca="1">_xll.xpGetDataCell(((XPQUERYDOC_0!$A10-3)*64)+(XPQUERYDOC_0!AC$1-0), "XPQUERYDOC_0")</f>
        <v>#NAME?</v>
      </c>
      <c r="AD10" t="e">
        <f ca="1">_xll.xpGetDataCell(((XPQUERYDOC_0!$A10-3)*64)+(XPQUERYDOC_0!AD$1-0), "XPQUERYDOC_0")</f>
        <v>#NAME?</v>
      </c>
      <c r="AE10" t="e">
        <f ca="1">_xll.xpGetDataCell(((XPQUERYDOC_0!$A10-3)*64)+(XPQUERYDOC_0!AE$1-0), "XPQUERYDOC_0")</f>
        <v>#NAME?</v>
      </c>
      <c r="AF10" t="e">
        <f ca="1">_xll.xpGetDataCell(((XPQUERYDOC_0!$A10-3)*64)+(XPQUERYDOC_0!AF$1-0), "XPQUERYDOC_0")</f>
        <v>#NAME?</v>
      </c>
      <c r="AG10" t="e">
        <f ca="1">_xll.xpGetDataCell(((XPQUERYDOC_0!$A10-3)*64)+(XPQUERYDOC_0!AG$1-0), "XPQUERYDOC_0")</f>
        <v>#NAME?</v>
      </c>
      <c r="AH10" t="e">
        <f ca="1">_xll.xpGetDataCell(((XPQUERYDOC_0!$A10-3)*64)+(XPQUERYDOC_0!AH$1-0), "XPQUERYDOC_0")</f>
        <v>#NAME?</v>
      </c>
      <c r="AI10" t="e">
        <f ca="1">_xll.xpGetDataCell(((XPQUERYDOC_0!$A10-3)*64)+(XPQUERYDOC_0!AI$1-0), "XPQUERYDOC_0")</f>
        <v>#NAME?</v>
      </c>
      <c r="AJ10" t="e">
        <f ca="1">_xll.xpGetDataCell(((XPQUERYDOC_0!$A10-3)*64)+(XPQUERYDOC_0!AJ$1-0), "XPQUERYDOC_0")</f>
        <v>#NAME?</v>
      </c>
      <c r="AK10" t="e">
        <f ca="1">_xll.xpGetDataCell(((XPQUERYDOC_0!$A10-3)*64)+(XPQUERYDOC_0!AK$1-0), "XPQUERYDOC_0")</f>
        <v>#NAME?</v>
      </c>
      <c r="AL10" t="e">
        <f ca="1">_xll.xpGetDataCell(((XPQUERYDOC_0!$A10-3)*64)+(XPQUERYDOC_0!AL$1-0), "XPQUERYDOC_0")</f>
        <v>#NAME?</v>
      </c>
      <c r="AM10" t="e">
        <f ca="1">_xll.xpGetDataCell(((XPQUERYDOC_0!$A10-3)*64)+(XPQUERYDOC_0!AM$1-0), "XPQUERYDOC_0")</f>
        <v>#NAME?</v>
      </c>
      <c r="AN10" t="e">
        <f ca="1">_xll.xpGetDataCell(((XPQUERYDOC_0!$A10-3)*64)+(XPQUERYDOC_0!AN$1-0), "XPQUERYDOC_0")</f>
        <v>#NAME?</v>
      </c>
      <c r="AO10" t="e">
        <f ca="1">_xll.xpGetDataCell(((XPQUERYDOC_0!$A10-3)*64)+(XPQUERYDOC_0!AO$1-0), "XPQUERYDOC_0")</f>
        <v>#NAME?</v>
      </c>
      <c r="AP10" t="e">
        <f ca="1">_xll.xpGetDataCell(((XPQUERYDOC_0!$A10-3)*64)+(XPQUERYDOC_0!AP$1-0), "XPQUERYDOC_0")</f>
        <v>#NAME?</v>
      </c>
      <c r="AQ10" t="e">
        <f ca="1">_xll.xpGetDataCell(((XPQUERYDOC_0!$A10-3)*64)+(XPQUERYDOC_0!AQ$1-0), "XPQUERYDOC_0")</f>
        <v>#NAME?</v>
      </c>
      <c r="AR10" t="e">
        <f ca="1">_xll.xpGetDataCell(((XPQUERYDOC_0!$A10-3)*64)+(XPQUERYDOC_0!AR$1-0), "XPQUERYDOC_0")</f>
        <v>#NAME?</v>
      </c>
      <c r="AS10" t="e">
        <f ca="1">_xll.xpGetDataCell(((XPQUERYDOC_0!$A10-3)*64)+(XPQUERYDOC_0!AS$1-0), "XPQUERYDOC_0")</f>
        <v>#NAME?</v>
      </c>
      <c r="AT10" t="e">
        <f ca="1">_xll.xpGetDataCell(((XPQUERYDOC_0!$A10-3)*64)+(XPQUERYDOC_0!AT$1-0), "XPQUERYDOC_0")</f>
        <v>#NAME?</v>
      </c>
      <c r="AU10" t="e">
        <f ca="1">_xll.xpGetDataCell(((XPQUERYDOC_0!$A10-3)*64)+(XPQUERYDOC_0!AU$1-0), "XPQUERYDOC_0")</f>
        <v>#NAME?</v>
      </c>
      <c r="AV10" t="e">
        <f ca="1">_xll.xpGetDataCell(((XPQUERYDOC_0!$A10-3)*64)+(XPQUERYDOC_0!AV$1-0), "XPQUERYDOC_0")</f>
        <v>#NAME?</v>
      </c>
      <c r="AW10" t="e">
        <f ca="1">_xll.xpGetDataCell(((XPQUERYDOC_0!$A10-3)*64)+(XPQUERYDOC_0!AW$1-0), "XPQUERYDOC_0")</f>
        <v>#NAME?</v>
      </c>
      <c r="AX10" t="e">
        <f ca="1">_xll.xpGetDataCell(((XPQUERYDOC_0!$A10-3)*64)+(XPQUERYDOC_0!AX$1-0), "XPQUERYDOC_0")</f>
        <v>#NAME?</v>
      </c>
      <c r="AY10" t="e">
        <f ca="1">_xll.xpGetDataCell(((XPQUERYDOC_0!$A10-3)*64)+(XPQUERYDOC_0!AY$1-0), "XPQUERYDOC_0")</f>
        <v>#NAME?</v>
      </c>
      <c r="AZ10" t="e">
        <f ca="1">_xll.xpGetDataCell(((XPQUERYDOC_0!$A10-3)*64)+(XPQUERYDOC_0!AZ$1-0), "XPQUERYDOC_0")</f>
        <v>#NAME?</v>
      </c>
      <c r="BA10" t="e">
        <f ca="1">_xll.xpGetDataCell(((XPQUERYDOC_0!$A10-3)*64)+(XPQUERYDOC_0!BA$1-0), "XPQUERYDOC_0")</f>
        <v>#NAME?</v>
      </c>
      <c r="BB10" t="e">
        <f ca="1">_xll.xpGetDataCell(((XPQUERYDOC_0!$A10-3)*64)+(XPQUERYDOC_0!BB$1-0), "XPQUERYDOC_0")</f>
        <v>#NAME?</v>
      </c>
      <c r="BC10" t="e">
        <f ca="1">_xll.xpGetDataCell(((XPQUERYDOC_0!$A10-3)*64)+(XPQUERYDOC_0!BC$1-0), "XPQUERYDOC_0")</f>
        <v>#NAME?</v>
      </c>
      <c r="BD10" t="e">
        <f ca="1">_xll.xpGetDataCell(((XPQUERYDOC_0!$A10-3)*64)+(XPQUERYDOC_0!BD$1-0), "XPQUERYDOC_0")</f>
        <v>#NAME?</v>
      </c>
      <c r="BE10" t="e">
        <f ca="1">_xll.xpGetDataCell(((XPQUERYDOC_0!$A10-3)*64)+(XPQUERYDOC_0!BE$1-0), "XPQUERYDOC_0")</f>
        <v>#NAME?</v>
      </c>
      <c r="BF10" t="e">
        <f ca="1">_xll.xpGetDataCell(((XPQUERYDOC_0!$A10-3)*64)+(XPQUERYDOC_0!BF$1-0), "XPQUERYDOC_0")</f>
        <v>#NAME?</v>
      </c>
      <c r="BG10" t="e">
        <f ca="1">_xll.xpGetDataCell(((XPQUERYDOC_0!$A10-3)*64)+(XPQUERYDOC_0!BG$1-0), "XPQUERYDOC_0")</f>
        <v>#NAME?</v>
      </c>
      <c r="BH10" t="e">
        <f ca="1">_xll.xpGetDataCell(((XPQUERYDOC_0!$A10-3)*64)+(XPQUERYDOC_0!BH$1-0), "XPQUERYDOC_0")</f>
        <v>#NAME?</v>
      </c>
      <c r="BI10" t="e">
        <f ca="1">_xll.xpGetDataCell(((XPQUERYDOC_0!$A10-3)*64)+(XPQUERYDOC_0!BI$1-0), "XPQUERYDOC_0")</f>
        <v>#NAME?</v>
      </c>
      <c r="BJ10" t="e">
        <f ca="1">_xll.xpGetDataCell(((XPQUERYDOC_0!$A10-3)*64)+(XPQUERYDOC_0!BJ$1-0), "XPQUERYDOC_0")</f>
        <v>#NAME?</v>
      </c>
      <c r="BK10" t="e">
        <f ca="1">_xll.xpGetDataCell(((XPQUERYDOC_0!$A10-3)*64)+(XPQUERYDOC_0!BK$1-0), "XPQUERYDOC_0")</f>
        <v>#NAME?</v>
      </c>
      <c r="BL10" t="e">
        <f ca="1">_xll.xpGetDataCell(((XPQUERYDOC_0!$A10-3)*64)+(XPQUERYDOC_0!BL$1-0), "XPQUERYDOC_0")</f>
        <v>#NAME?</v>
      </c>
      <c r="BM10" t="e">
        <f ca="1">_xll.xpGetDataCell(((XPQUERYDOC_0!$A10-3)*64)+(XPQUERYDOC_0!BM$1-0), "XPQUERYDOC_0")</f>
        <v>#NAME?</v>
      </c>
    </row>
    <row r="11" spans="1:65">
      <c r="A11" t="e">
        <f ca="1">_xll.xpGetDimLabel(2, 6, "XPQUERYDOC_0")</f>
        <v>#NAME?</v>
      </c>
      <c r="B11" t="e">
        <f ca="1">_xll.xpGetDataCell(((XPQUERYDOC_0!$A11-3)*64)+(XPQUERYDOC_0!B$1-0), "XPQUERYDOC_0")</f>
        <v>#NAME?</v>
      </c>
      <c r="C11" t="e">
        <f ca="1">_xll.xpGetDataCell(((XPQUERYDOC_0!$A11-3)*64)+(XPQUERYDOC_0!C$1-0), "XPQUERYDOC_0")</f>
        <v>#NAME?</v>
      </c>
      <c r="D11" t="e">
        <f ca="1">_xll.xpGetDataCell(((XPQUERYDOC_0!$A11-3)*64)+(XPQUERYDOC_0!D$1-0), "XPQUERYDOC_0")</f>
        <v>#NAME?</v>
      </c>
      <c r="E11" t="e">
        <f ca="1">_xll.xpGetDataCell(((XPQUERYDOC_0!$A11-3)*64)+(XPQUERYDOC_0!E$1-0), "XPQUERYDOC_0")</f>
        <v>#NAME?</v>
      </c>
      <c r="F11" t="e">
        <f ca="1">_xll.xpGetDataCell(((XPQUERYDOC_0!$A11-3)*64)+(XPQUERYDOC_0!F$1-0), "XPQUERYDOC_0")</f>
        <v>#NAME?</v>
      </c>
      <c r="G11" t="e">
        <f ca="1">_xll.xpGetDataCell(((XPQUERYDOC_0!$A11-3)*64)+(XPQUERYDOC_0!G$1-0), "XPQUERYDOC_0")</f>
        <v>#NAME?</v>
      </c>
      <c r="H11" t="e">
        <f ca="1">_xll.xpGetDataCell(((XPQUERYDOC_0!$A11-3)*64)+(XPQUERYDOC_0!H$1-0), "XPQUERYDOC_0")</f>
        <v>#NAME?</v>
      </c>
      <c r="I11" t="e">
        <f ca="1">_xll.xpGetDataCell(((XPQUERYDOC_0!$A11-3)*64)+(XPQUERYDOC_0!I$1-0), "XPQUERYDOC_0")</f>
        <v>#NAME?</v>
      </c>
      <c r="J11" t="e">
        <f ca="1">_xll.xpGetDataCell(((XPQUERYDOC_0!$A11-3)*64)+(XPQUERYDOC_0!J$1-0), "XPQUERYDOC_0")</f>
        <v>#NAME?</v>
      </c>
      <c r="K11" t="e">
        <f ca="1">_xll.xpGetDataCell(((XPQUERYDOC_0!$A11-3)*64)+(XPQUERYDOC_0!K$1-0), "XPQUERYDOC_0")</f>
        <v>#NAME?</v>
      </c>
      <c r="L11" t="e">
        <f ca="1">_xll.xpGetDataCell(((XPQUERYDOC_0!$A11-3)*64)+(XPQUERYDOC_0!L$1-0), "XPQUERYDOC_0")</f>
        <v>#NAME?</v>
      </c>
      <c r="M11" t="e">
        <f ca="1">_xll.xpGetDataCell(((XPQUERYDOC_0!$A11-3)*64)+(XPQUERYDOC_0!M$1-0), "XPQUERYDOC_0")</f>
        <v>#NAME?</v>
      </c>
      <c r="N11" t="e">
        <f ca="1">_xll.xpGetDataCell(((XPQUERYDOC_0!$A11-3)*64)+(XPQUERYDOC_0!N$1-0), "XPQUERYDOC_0")</f>
        <v>#NAME?</v>
      </c>
      <c r="O11" t="e">
        <f ca="1">_xll.xpGetDataCell(((XPQUERYDOC_0!$A11-3)*64)+(XPQUERYDOC_0!O$1-0), "XPQUERYDOC_0")</f>
        <v>#NAME?</v>
      </c>
      <c r="P11" t="e">
        <f ca="1">_xll.xpGetDataCell(((XPQUERYDOC_0!$A11-3)*64)+(XPQUERYDOC_0!P$1-0), "XPQUERYDOC_0")</f>
        <v>#NAME?</v>
      </c>
      <c r="Q11" t="e">
        <f ca="1">_xll.xpGetDataCell(((XPQUERYDOC_0!$A11-3)*64)+(XPQUERYDOC_0!Q$1-0), "XPQUERYDOC_0")</f>
        <v>#NAME?</v>
      </c>
      <c r="R11" t="e">
        <f ca="1">_xll.xpGetDataCell(((XPQUERYDOC_0!$A11-3)*64)+(XPQUERYDOC_0!R$1-0), "XPQUERYDOC_0")</f>
        <v>#NAME?</v>
      </c>
      <c r="S11" t="e">
        <f ca="1">_xll.xpGetDataCell(((XPQUERYDOC_0!$A11-3)*64)+(XPQUERYDOC_0!S$1-0), "XPQUERYDOC_0")</f>
        <v>#NAME?</v>
      </c>
      <c r="T11" t="e">
        <f ca="1">_xll.xpGetDataCell(((XPQUERYDOC_0!$A11-3)*64)+(XPQUERYDOC_0!T$1-0), "XPQUERYDOC_0")</f>
        <v>#NAME?</v>
      </c>
      <c r="U11" t="e">
        <f ca="1">_xll.xpGetDataCell(((XPQUERYDOC_0!$A11-3)*64)+(XPQUERYDOC_0!U$1-0), "XPQUERYDOC_0")</f>
        <v>#NAME?</v>
      </c>
      <c r="V11" t="e">
        <f ca="1">_xll.xpGetDataCell(((XPQUERYDOC_0!$A11-3)*64)+(XPQUERYDOC_0!V$1-0), "XPQUERYDOC_0")</f>
        <v>#NAME?</v>
      </c>
      <c r="W11" t="e">
        <f ca="1">_xll.xpGetDataCell(((XPQUERYDOC_0!$A11-3)*64)+(XPQUERYDOC_0!W$1-0), "XPQUERYDOC_0")</f>
        <v>#NAME?</v>
      </c>
      <c r="X11" t="e">
        <f ca="1">_xll.xpGetDataCell(((XPQUERYDOC_0!$A11-3)*64)+(XPQUERYDOC_0!X$1-0), "XPQUERYDOC_0")</f>
        <v>#NAME?</v>
      </c>
      <c r="Y11" t="e">
        <f ca="1">_xll.xpGetDataCell(((XPQUERYDOC_0!$A11-3)*64)+(XPQUERYDOC_0!Y$1-0), "XPQUERYDOC_0")</f>
        <v>#NAME?</v>
      </c>
      <c r="Z11" t="e">
        <f ca="1">_xll.xpGetDataCell(((XPQUERYDOC_0!$A11-3)*64)+(XPQUERYDOC_0!Z$1-0), "XPQUERYDOC_0")</f>
        <v>#NAME?</v>
      </c>
      <c r="AA11" t="e">
        <f ca="1">_xll.xpGetDataCell(((XPQUERYDOC_0!$A11-3)*64)+(XPQUERYDOC_0!AA$1-0), "XPQUERYDOC_0")</f>
        <v>#NAME?</v>
      </c>
      <c r="AB11" t="e">
        <f ca="1">_xll.xpGetDataCell(((XPQUERYDOC_0!$A11-3)*64)+(XPQUERYDOC_0!AB$1-0), "XPQUERYDOC_0")</f>
        <v>#NAME?</v>
      </c>
      <c r="AC11" t="e">
        <f ca="1">_xll.xpGetDataCell(((XPQUERYDOC_0!$A11-3)*64)+(XPQUERYDOC_0!AC$1-0), "XPQUERYDOC_0")</f>
        <v>#NAME?</v>
      </c>
      <c r="AD11" t="e">
        <f ca="1">_xll.xpGetDataCell(((XPQUERYDOC_0!$A11-3)*64)+(XPQUERYDOC_0!AD$1-0), "XPQUERYDOC_0")</f>
        <v>#NAME?</v>
      </c>
      <c r="AE11" t="e">
        <f ca="1">_xll.xpGetDataCell(((XPQUERYDOC_0!$A11-3)*64)+(XPQUERYDOC_0!AE$1-0), "XPQUERYDOC_0")</f>
        <v>#NAME?</v>
      </c>
      <c r="AF11" t="e">
        <f ca="1">_xll.xpGetDataCell(((XPQUERYDOC_0!$A11-3)*64)+(XPQUERYDOC_0!AF$1-0), "XPQUERYDOC_0")</f>
        <v>#NAME?</v>
      </c>
      <c r="AG11" t="e">
        <f ca="1">_xll.xpGetDataCell(((XPQUERYDOC_0!$A11-3)*64)+(XPQUERYDOC_0!AG$1-0), "XPQUERYDOC_0")</f>
        <v>#NAME?</v>
      </c>
      <c r="AH11" t="e">
        <f ca="1">_xll.xpGetDataCell(((XPQUERYDOC_0!$A11-3)*64)+(XPQUERYDOC_0!AH$1-0), "XPQUERYDOC_0")</f>
        <v>#NAME?</v>
      </c>
      <c r="AI11" t="e">
        <f ca="1">_xll.xpGetDataCell(((XPQUERYDOC_0!$A11-3)*64)+(XPQUERYDOC_0!AI$1-0), "XPQUERYDOC_0")</f>
        <v>#NAME?</v>
      </c>
      <c r="AJ11" t="e">
        <f ca="1">_xll.xpGetDataCell(((XPQUERYDOC_0!$A11-3)*64)+(XPQUERYDOC_0!AJ$1-0), "XPQUERYDOC_0")</f>
        <v>#NAME?</v>
      </c>
      <c r="AK11" t="e">
        <f ca="1">_xll.xpGetDataCell(((XPQUERYDOC_0!$A11-3)*64)+(XPQUERYDOC_0!AK$1-0), "XPQUERYDOC_0")</f>
        <v>#NAME?</v>
      </c>
      <c r="AL11" t="e">
        <f ca="1">_xll.xpGetDataCell(((XPQUERYDOC_0!$A11-3)*64)+(XPQUERYDOC_0!AL$1-0), "XPQUERYDOC_0")</f>
        <v>#NAME?</v>
      </c>
      <c r="AM11" t="e">
        <f ca="1">_xll.xpGetDataCell(((XPQUERYDOC_0!$A11-3)*64)+(XPQUERYDOC_0!AM$1-0), "XPQUERYDOC_0")</f>
        <v>#NAME?</v>
      </c>
      <c r="AN11" t="e">
        <f ca="1">_xll.xpGetDataCell(((XPQUERYDOC_0!$A11-3)*64)+(XPQUERYDOC_0!AN$1-0), "XPQUERYDOC_0")</f>
        <v>#NAME?</v>
      </c>
      <c r="AO11" t="e">
        <f ca="1">_xll.xpGetDataCell(((XPQUERYDOC_0!$A11-3)*64)+(XPQUERYDOC_0!AO$1-0), "XPQUERYDOC_0")</f>
        <v>#NAME?</v>
      </c>
      <c r="AP11" t="e">
        <f ca="1">_xll.xpGetDataCell(((XPQUERYDOC_0!$A11-3)*64)+(XPQUERYDOC_0!AP$1-0), "XPQUERYDOC_0")</f>
        <v>#NAME?</v>
      </c>
      <c r="AQ11" t="e">
        <f ca="1">_xll.xpGetDataCell(((XPQUERYDOC_0!$A11-3)*64)+(XPQUERYDOC_0!AQ$1-0), "XPQUERYDOC_0")</f>
        <v>#NAME?</v>
      </c>
      <c r="AR11" t="e">
        <f ca="1">_xll.xpGetDataCell(((XPQUERYDOC_0!$A11-3)*64)+(XPQUERYDOC_0!AR$1-0), "XPQUERYDOC_0")</f>
        <v>#NAME?</v>
      </c>
      <c r="AS11" t="e">
        <f ca="1">_xll.xpGetDataCell(((XPQUERYDOC_0!$A11-3)*64)+(XPQUERYDOC_0!AS$1-0), "XPQUERYDOC_0")</f>
        <v>#NAME?</v>
      </c>
      <c r="AT11" t="e">
        <f ca="1">_xll.xpGetDataCell(((XPQUERYDOC_0!$A11-3)*64)+(XPQUERYDOC_0!AT$1-0), "XPQUERYDOC_0")</f>
        <v>#NAME?</v>
      </c>
      <c r="AU11" t="e">
        <f ca="1">_xll.xpGetDataCell(((XPQUERYDOC_0!$A11-3)*64)+(XPQUERYDOC_0!AU$1-0), "XPQUERYDOC_0")</f>
        <v>#NAME?</v>
      </c>
      <c r="AV11" t="e">
        <f ca="1">_xll.xpGetDataCell(((XPQUERYDOC_0!$A11-3)*64)+(XPQUERYDOC_0!AV$1-0), "XPQUERYDOC_0")</f>
        <v>#NAME?</v>
      </c>
      <c r="AW11" t="e">
        <f ca="1">_xll.xpGetDataCell(((XPQUERYDOC_0!$A11-3)*64)+(XPQUERYDOC_0!AW$1-0), "XPQUERYDOC_0")</f>
        <v>#NAME?</v>
      </c>
      <c r="AX11" t="e">
        <f ca="1">_xll.xpGetDataCell(((XPQUERYDOC_0!$A11-3)*64)+(XPQUERYDOC_0!AX$1-0), "XPQUERYDOC_0")</f>
        <v>#NAME?</v>
      </c>
      <c r="AY11" t="e">
        <f ca="1">_xll.xpGetDataCell(((XPQUERYDOC_0!$A11-3)*64)+(XPQUERYDOC_0!AY$1-0), "XPQUERYDOC_0")</f>
        <v>#NAME?</v>
      </c>
      <c r="AZ11" t="e">
        <f ca="1">_xll.xpGetDataCell(((XPQUERYDOC_0!$A11-3)*64)+(XPQUERYDOC_0!AZ$1-0), "XPQUERYDOC_0")</f>
        <v>#NAME?</v>
      </c>
      <c r="BA11" t="e">
        <f ca="1">_xll.xpGetDataCell(((XPQUERYDOC_0!$A11-3)*64)+(XPQUERYDOC_0!BA$1-0), "XPQUERYDOC_0")</f>
        <v>#NAME?</v>
      </c>
      <c r="BB11" t="e">
        <f ca="1">_xll.xpGetDataCell(((XPQUERYDOC_0!$A11-3)*64)+(XPQUERYDOC_0!BB$1-0), "XPQUERYDOC_0")</f>
        <v>#NAME?</v>
      </c>
      <c r="BC11" t="e">
        <f ca="1">_xll.xpGetDataCell(((XPQUERYDOC_0!$A11-3)*64)+(XPQUERYDOC_0!BC$1-0), "XPQUERYDOC_0")</f>
        <v>#NAME?</v>
      </c>
      <c r="BD11" t="e">
        <f ca="1">_xll.xpGetDataCell(((XPQUERYDOC_0!$A11-3)*64)+(XPQUERYDOC_0!BD$1-0), "XPQUERYDOC_0")</f>
        <v>#NAME?</v>
      </c>
      <c r="BE11" t="e">
        <f ca="1">_xll.xpGetDataCell(((XPQUERYDOC_0!$A11-3)*64)+(XPQUERYDOC_0!BE$1-0), "XPQUERYDOC_0")</f>
        <v>#NAME?</v>
      </c>
      <c r="BF11" t="e">
        <f ca="1">_xll.xpGetDataCell(((XPQUERYDOC_0!$A11-3)*64)+(XPQUERYDOC_0!BF$1-0), "XPQUERYDOC_0")</f>
        <v>#NAME?</v>
      </c>
      <c r="BG11" t="e">
        <f ca="1">_xll.xpGetDataCell(((XPQUERYDOC_0!$A11-3)*64)+(XPQUERYDOC_0!BG$1-0), "XPQUERYDOC_0")</f>
        <v>#NAME?</v>
      </c>
      <c r="BH11" t="e">
        <f ca="1">_xll.xpGetDataCell(((XPQUERYDOC_0!$A11-3)*64)+(XPQUERYDOC_0!BH$1-0), "XPQUERYDOC_0")</f>
        <v>#NAME?</v>
      </c>
      <c r="BI11" t="e">
        <f ca="1">_xll.xpGetDataCell(((XPQUERYDOC_0!$A11-3)*64)+(XPQUERYDOC_0!BI$1-0), "XPQUERYDOC_0")</f>
        <v>#NAME?</v>
      </c>
      <c r="BJ11" t="e">
        <f ca="1">_xll.xpGetDataCell(((XPQUERYDOC_0!$A11-3)*64)+(XPQUERYDOC_0!BJ$1-0), "XPQUERYDOC_0")</f>
        <v>#NAME?</v>
      </c>
      <c r="BK11" t="e">
        <f ca="1">_xll.xpGetDataCell(((XPQUERYDOC_0!$A11-3)*64)+(XPQUERYDOC_0!BK$1-0), "XPQUERYDOC_0")</f>
        <v>#NAME?</v>
      </c>
      <c r="BL11" t="e">
        <f ca="1">_xll.xpGetDataCell(((XPQUERYDOC_0!$A11-3)*64)+(XPQUERYDOC_0!BL$1-0), "XPQUERYDOC_0")</f>
        <v>#NAME?</v>
      </c>
      <c r="BM11" t="e">
        <f ca="1">_xll.xpGetDataCell(((XPQUERYDOC_0!$A11-3)*64)+(XPQUERYDOC_0!BM$1-0), "XPQUERYDOC_0")</f>
        <v>#NAME?</v>
      </c>
    </row>
    <row r="12" spans="1:65">
      <c r="A12" t="e">
        <f ca="1">_xll.xpGetDimLabel(2, 7, "XPQUERYDOC_0")</f>
        <v>#NAME?</v>
      </c>
      <c r="B12" t="e">
        <f ca="1">_xll.xpGetDataCell(((XPQUERYDOC_0!$A12-3)*64)+(XPQUERYDOC_0!B$1-0), "XPQUERYDOC_0")</f>
        <v>#NAME?</v>
      </c>
      <c r="C12" t="e">
        <f ca="1">_xll.xpGetDataCell(((XPQUERYDOC_0!$A12-3)*64)+(XPQUERYDOC_0!C$1-0), "XPQUERYDOC_0")</f>
        <v>#NAME?</v>
      </c>
      <c r="D12" t="e">
        <f ca="1">_xll.xpGetDataCell(((XPQUERYDOC_0!$A12-3)*64)+(XPQUERYDOC_0!D$1-0), "XPQUERYDOC_0")</f>
        <v>#NAME?</v>
      </c>
      <c r="E12" t="e">
        <f ca="1">_xll.xpGetDataCell(((XPQUERYDOC_0!$A12-3)*64)+(XPQUERYDOC_0!E$1-0), "XPQUERYDOC_0")</f>
        <v>#NAME?</v>
      </c>
      <c r="F12" t="e">
        <f ca="1">_xll.xpGetDataCell(((XPQUERYDOC_0!$A12-3)*64)+(XPQUERYDOC_0!F$1-0), "XPQUERYDOC_0")</f>
        <v>#NAME?</v>
      </c>
      <c r="G12" t="e">
        <f ca="1">_xll.xpGetDataCell(((XPQUERYDOC_0!$A12-3)*64)+(XPQUERYDOC_0!G$1-0), "XPQUERYDOC_0")</f>
        <v>#NAME?</v>
      </c>
      <c r="H12" t="e">
        <f ca="1">_xll.xpGetDataCell(((XPQUERYDOC_0!$A12-3)*64)+(XPQUERYDOC_0!H$1-0), "XPQUERYDOC_0")</f>
        <v>#NAME?</v>
      </c>
      <c r="I12" t="e">
        <f ca="1">_xll.xpGetDataCell(((XPQUERYDOC_0!$A12-3)*64)+(XPQUERYDOC_0!I$1-0), "XPQUERYDOC_0")</f>
        <v>#NAME?</v>
      </c>
      <c r="J12" t="e">
        <f ca="1">_xll.xpGetDataCell(((XPQUERYDOC_0!$A12-3)*64)+(XPQUERYDOC_0!J$1-0), "XPQUERYDOC_0")</f>
        <v>#NAME?</v>
      </c>
      <c r="K12" t="e">
        <f ca="1">_xll.xpGetDataCell(((XPQUERYDOC_0!$A12-3)*64)+(XPQUERYDOC_0!K$1-0), "XPQUERYDOC_0")</f>
        <v>#NAME?</v>
      </c>
      <c r="L12" t="e">
        <f ca="1">_xll.xpGetDataCell(((XPQUERYDOC_0!$A12-3)*64)+(XPQUERYDOC_0!L$1-0), "XPQUERYDOC_0")</f>
        <v>#NAME?</v>
      </c>
      <c r="M12" t="e">
        <f ca="1">_xll.xpGetDataCell(((XPQUERYDOC_0!$A12-3)*64)+(XPQUERYDOC_0!M$1-0), "XPQUERYDOC_0")</f>
        <v>#NAME?</v>
      </c>
      <c r="N12" t="e">
        <f ca="1">_xll.xpGetDataCell(((XPQUERYDOC_0!$A12-3)*64)+(XPQUERYDOC_0!N$1-0), "XPQUERYDOC_0")</f>
        <v>#NAME?</v>
      </c>
      <c r="O12" t="e">
        <f ca="1">_xll.xpGetDataCell(((XPQUERYDOC_0!$A12-3)*64)+(XPQUERYDOC_0!O$1-0), "XPQUERYDOC_0")</f>
        <v>#NAME?</v>
      </c>
      <c r="P12" t="e">
        <f ca="1">_xll.xpGetDataCell(((XPQUERYDOC_0!$A12-3)*64)+(XPQUERYDOC_0!P$1-0), "XPQUERYDOC_0")</f>
        <v>#NAME?</v>
      </c>
      <c r="Q12" t="e">
        <f ca="1">_xll.xpGetDataCell(((XPQUERYDOC_0!$A12-3)*64)+(XPQUERYDOC_0!Q$1-0), "XPQUERYDOC_0")</f>
        <v>#NAME?</v>
      </c>
      <c r="R12" t="e">
        <f ca="1">_xll.xpGetDataCell(((XPQUERYDOC_0!$A12-3)*64)+(XPQUERYDOC_0!R$1-0), "XPQUERYDOC_0")</f>
        <v>#NAME?</v>
      </c>
      <c r="S12" t="e">
        <f ca="1">_xll.xpGetDataCell(((XPQUERYDOC_0!$A12-3)*64)+(XPQUERYDOC_0!S$1-0), "XPQUERYDOC_0")</f>
        <v>#NAME?</v>
      </c>
      <c r="T12" t="e">
        <f ca="1">_xll.xpGetDataCell(((XPQUERYDOC_0!$A12-3)*64)+(XPQUERYDOC_0!T$1-0), "XPQUERYDOC_0")</f>
        <v>#NAME?</v>
      </c>
      <c r="U12" t="e">
        <f ca="1">_xll.xpGetDataCell(((XPQUERYDOC_0!$A12-3)*64)+(XPQUERYDOC_0!U$1-0), "XPQUERYDOC_0")</f>
        <v>#NAME?</v>
      </c>
      <c r="V12" t="e">
        <f ca="1">_xll.xpGetDataCell(((XPQUERYDOC_0!$A12-3)*64)+(XPQUERYDOC_0!V$1-0), "XPQUERYDOC_0")</f>
        <v>#NAME?</v>
      </c>
      <c r="W12" t="e">
        <f ca="1">_xll.xpGetDataCell(((XPQUERYDOC_0!$A12-3)*64)+(XPQUERYDOC_0!W$1-0), "XPQUERYDOC_0")</f>
        <v>#NAME?</v>
      </c>
      <c r="X12" t="e">
        <f ca="1">_xll.xpGetDataCell(((XPQUERYDOC_0!$A12-3)*64)+(XPQUERYDOC_0!X$1-0), "XPQUERYDOC_0")</f>
        <v>#NAME?</v>
      </c>
      <c r="Y12" t="e">
        <f ca="1">_xll.xpGetDataCell(((XPQUERYDOC_0!$A12-3)*64)+(XPQUERYDOC_0!Y$1-0), "XPQUERYDOC_0")</f>
        <v>#NAME?</v>
      </c>
      <c r="Z12" t="e">
        <f ca="1">_xll.xpGetDataCell(((XPQUERYDOC_0!$A12-3)*64)+(XPQUERYDOC_0!Z$1-0), "XPQUERYDOC_0")</f>
        <v>#NAME?</v>
      </c>
      <c r="AA12" t="e">
        <f ca="1">_xll.xpGetDataCell(((XPQUERYDOC_0!$A12-3)*64)+(XPQUERYDOC_0!AA$1-0), "XPQUERYDOC_0")</f>
        <v>#NAME?</v>
      </c>
      <c r="AB12" t="e">
        <f ca="1">_xll.xpGetDataCell(((XPQUERYDOC_0!$A12-3)*64)+(XPQUERYDOC_0!AB$1-0), "XPQUERYDOC_0")</f>
        <v>#NAME?</v>
      </c>
      <c r="AC12" t="e">
        <f ca="1">_xll.xpGetDataCell(((XPQUERYDOC_0!$A12-3)*64)+(XPQUERYDOC_0!AC$1-0), "XPQUERYDOC_0")</f>
        <v>#NAME?</v>
      </c>
      <c r="AD12" t="e">
        <f ca="1">_xll.xpGetDataCell(((XPQUERYDOC_0!$A12-3)*64)+(XPQUERYDOC_0!AD$1-0), "XPQUERYDOC_0")</f>
        <v>#NAME?</v>
      </c>
      <c r="AE12" t="e">
        <f ca="1">_xll.xpGetDataCell(((XPQUERYDOC_0!$A12-3)*64)+(XPQUERYDOC_0!AE$1-0), "XPQUERYDOC_0")</f>
        <v>#NAME?</v>
      </c>
      <c r="AF12" t="e">
        <f ca="1">_xll.xpGetDataCell(((XPQUERYDOC_0!$A12-3)*64)+(XPQUERYDOC_0!AF$1-0), "XPQUERYDOC_0")</f>
        <v>#NAME?</v>
      </c>
      <c r="AG12" t="e">
        <f ca="1">_xll.xpGetDataCell(((XPQUERYDOC_0!$A12-3)*64)+(XPQUERYDOC_0!AG$1-0), "XPQUERYDOC_0")</f>
        <v>#NAME?</v>
      </c>
      <c r="AH12" t="e">
        <f ca="1">_xll.xpGetDataCell(((XPQUERYDOC_0!$A12-3)*64)+(XPQUERYDOC_0!AH$1-0), "XPQUERYDOC_0")</f>
        <v>#NAME?</v>
      </c>
      <c r="AI12" t="e">
        <f ca="1">_xll.xpGetDataCell(((XPQUERYDOC_0!$A12-3)*64)+(XPQUERYDOC_0!AI$1-0), "XPQUERYDOC_0")</f>
        <v>#NAME?</v>
      </c>
      <c r="AJ12" t="e">
        <f ca="1">_xll.xpGetDataCell(((XPQUERYDOC_0!$A12-3)*64)+(XPQUERYDOC_0!AJ$1-0), "XPQUERYDOC_0")</f>
        <v>#NAME?</v>
      </c>
      <c r="AK12" t="e">
        <f ca="1">_xll.xpGetDataCell(((XPQUERYDOC_0!$A12-3)*64)+(XPQUERYDOC_0!AK$1-0), "XPQUERYDOC_0")</f>
        <v>#NAME?</v>
      </c>
      <c r="AL12" t="e">
        <f ca="1">_xll.xpGetDataCell(((XPQUERYDOC_0!$A12-3)*64)+(XPQUERYDOC_0!AL$1-0), "XPQUERYDOC_0")</f>
        <v>#NAME?</v>
      </c>
      <c r="AM12" t="e">
        <f ca="1">_xll.xpGetDataCell(((XPQUERYDOC_0!$A12-3)*64)+(XPQUERYDOC_0!AM$1-0), "XPQUERYDOC_0")</f>
        <v>#NAME?</v>
      </c>
      <c r="AN12" t="e">
        <f ca="1">_xll.xpGetDataCell(((XPQUERYDOC_0!$A12-3)*64)+(XPQUERYDOC_0!AN$1-0), "XPQUERYDOC_0")</f>
        <v>#NAME?</v>
      </c>
      <c r="AO12" t="e">
        <f ca="1">_xll.xpGetDataCell(((XPQUERYDOC_0!$A12-3)*64)+(XPQUERYDOC_0!AO$1-0), "XPQUERYDOC_0")</f>
        <v>#NAME?</v>
      </c>
      <c r="AP12" t="e">
        <f ca="1">_xll.xpGetDataCell(((XPQUERYDOC_0!$A12-3)*64)+(XPQUERYDOC_0!AP$1-0), "XPQUERYDOC_0")</f>
        <v>#NAME?</v>
      </c>
      <c r="AQ12" t="e">
        <f ca="1">_xll.xpGetDataCell(((XPQUERYDOC_0!$A12-3)*64)+(XPQUERYDOC_0!AQ$1-0), "XPQUERYDOC_0")</f>
        <v>#NAME?</v>
      </c>
      <c r="AR12" t="e">
        <f ca="1">_xll.xpGetDataCell(((XPQUERYDOC_0!$A12-3)*64)+(XPQUERYDOC_0!AR$1-0), "XPQUERYDOC_0")</f>
        <v>#NAME?</v>
      </c>
      <c r="AS12" t="e">
        <f ca="1">_xll.xpGetDataCell(((XPQUERYDOC_0!$A12-3)*64)+(XPQUERYDOC_0!AS$1-0), "XPQUERYDOC_0")</f>
        <v>#NAME?</v>
      </c>
      <c r="AT12" t="e">
        <f ca="1">_xll.xpGetDataCell(((XPQUERYDOC_0!$A12-3)*64)+(XPQUERYDOC_0!AT$1-0), "XPQUERYDOC_0")</f>
        <v>#NAME?</v>
      </c>
      <c r="AU12" t="e">
        <f ca="1">_xll.xpGetDataCell(((XPQUERYDOC_0!$A12-3)*64)+(XPQUERYDOC_0!AU$1-0), "XPQUERYDOC_0")</f>
        <v>#NAME?</v>
      </c>
      <c r="AV12" t="e">
        <f ca="1">_xll.xpGetDataCell(((XPQUERYDOC_0!$A12-3)*64)+(XPQUERYDOC_0!AV$1-0), "XPQUERYDOC_0")</f>
        <v>#NAME?</v>
      </c>
      <c r="AW12" t="e">
        <f ca="1">_xll.xpGetDataCell(((XPQUERYDOC_0!$A12-3)*64)+(XPQUERYDOC_0!AW$1-0), "XPQUERYDOC_0")</f>
        <v>#NAME?</v>
      </c>
      <c r="AX12" t="e">
        <f ca="1">_xll.xpGetDataCell(((XPQUERYDOC_0!$A12-3)*64)+(XPQUERYDOC_0!AX$1-0), "XPQUERYDOC_0")</f>
        <v>#NAME?</v>
      </c>
      <c r="AY12" t="e">
        <f ca="1">_xll.xpGetDataCell(((XPQUERYDOC_0!$A12-3)*64)+(XPQUERYDOC_0!AY$1-0), "XPQUERYDOC_0")</f>
        <v>#NAME?</v>
      </c>
      <c r="AZ12" t="e">
        <f ca="1">_xll.xpGetDataCell(((XPQUERYDOC_0!$A12-3)*64)+(XPQUERYDOC_0!AZ$1-0), "XPQUERYDOC_0")</f>
        <v>#NAME?</v>
      </c>
      <c r="BA12" t="e">
        <f ca="1">_xll.xpGetDataCell(((XPQUERYDOC_0!$A12-3)*64)+(XPQUERYDOC_0!BA$1-0), "XPQUERYDOC_0")</f>
        <v>#NAME?</v>
      </c>
      <c r="BB12" t="e">
        <f ca="1">_xll.xpGetDataCell(((XPQUERYDOC_0!$A12-3)*64)+(XPQUERYDOC_0!BB$1-0), "XPQUERYDOC_0")</f>
        <v>#NAME?</v>
      </c>
      <c r="BC12" t="e">
        <f ca="1">_xll.xpGetDataCell(((XPQUERYDOC_0!$A12-3)*64)+(XPQUERYDOC_0!BC$1-0), "XPQUERYDOC_0")</f>
        <v>#NAME?</v>
      </c>
      <c r="BD12" t="e">
        <f ca="1">_xll.xpGetDataCell(((XPQUERYDOC_0!$A12-3)*64)+(XPQUERYDOC_0!BD$1-0), "XPQUERYDOC_0")</f>
        <v>#NAME?</v>
      </c>
      <c r="BE12" t="e">
        <f ca="1">_xll.xpGetDataCell(((XPQUERYDOC_0!$A12-3)*64)+(XPQUERYDOC_0!BE$1-0), "XPQUERYDOC_0")</f>
        <v>#NAME?</v>
      </c>
      <c r="BF12" t="e">
        <f ca="1">_xll.xpGetDataCell(((XPQUERYDOC_0!$A12-3)*64)+(XPQUERYDOC_0!BF$1-0), "XPQUERYDOC_0")</f>
        <v>#NAME?</v>
      </c>
      <c r="BG12" t="e">
        <f ca="1">_xll.xpGetDataCell(((XPQUERYDOC_0!$A12-3)*64)+(XPQUERYDOC_0!BG$1-0), "XPQUERYDOC_0")</f>
        <v>#NAME?</v>
      </c>
      <c r="BH12" t="e">
        <f ca="1">_xll.xpGetDataCell(((XPQUERYDOC_0!$A12-3)*64)+(XPQUERYDOC_0!BH$1-0), "XPQUERYDOC_0")</f>
        <v>#NAME?</v>
      </c>
      <c r="BI12" t="e">
        <f ca="1">_xll.xpGetDataCell(((XPQUERYDOC_0!$A12-3)*64)+(XPQUERYDOC_0!BI$1-0), "XPQUERYDOC_0")</f>
        <v>#NAME?</v>
      </c>
      <c r="BJ12" t="e">
        <f ca="1">_xll.xpGetDataCell(((XPQUERYDOC_0!$A12-3)*64)+(XPQUERYDOC_0!BJ$1-0), "XPQUERYDOC_0")</f>
        <v>#NAME?</v>
      </c>
      <c r="BK12" t="e">
        <f ca="1">_xll.xpGetDataCell(((XPQUERYDOC_0!$A12-3)*64)+(XPQUERYDOC_0!BK$1-0), "XPQUERYDOC_0")</f>
        <v>#NAME?</v>
      </c>
      <c r="BL12" t="e">
        <f ca="1">_xll.xpGetDataCell(((XPQUERYDOC_0!$A12-3)*64)+(XPQUERYDOC_0!BL$1-0), "XPQUERYDOC_0")</f>
        <v>#NAME?</v>
      </c>
      <c r="BM12" t="e">
        <f ca="1">_xll.xpGetDataCell(((XPQUERYDOC_0!$A12-3)*64)+(XPQUERYDOC_0!BM$1-0), "XPQUERYDOC_0")</f>
        <v>#NAME?</v>
      </c>
    </row>
    <row r="13" spans="1:65">
      <c r="A13" t="e">
        <f ca="1">_xll.xpGetDimLabel(2, 8, "XPQUERYDOC_0")</f>
        <v>#NAME?</v>
      </c>
      <c r="B13" t="e">
        <f ca="1">_xll.xpGetDataCell(((XPQUERYDOC_0!$A13-3)*64)+(XPQUERYDOC_0!B$1-0), "XPQUERYDOC_0")</f>
        <v>#NAME?</v>
      </c>
      <c r="C13" t="e">
        <f ca="1">_xll.xpGetDataCell(((XPQUERYDOC_0!$A13-3)*64)+(XPQUERYDOC_0!C$1-0), "XPQUERYDOC_0")</f>
        <v>#NAME?</v>
      </c>
      <c r="D13" t="e">
        <f ca="1">_xll.xpGetDataCell(((XPQUERYDOC_0!$A13-3)*64)+(XPQUERYDOC_0!D$1-0), "XPQUERYDOC_0")</f>
        <v>#NAME?</v>
      </c>
      <c r="E13" t="e">
        <f ca="1">_xll.xpGetDataCell(((XPQUERYDOC_0!$A13-3)*64)+(XPQUERYDOC_0!E$1-0), "XPQUERYDOC_0")</f>
        <v>#NAME?</v>
      </c>
      <c r="F13" t="e">
        <f ca="1">_xll.xpGetDataCell(((XPQUERYDOC_0!$A13-3)*64)+(XPQUERYDOC_0!F$1-0), "XPQUERYDOC_0")</f>
        <v>#NAME?</v>
      </c>
      <c r="G13" t="e">
        <f ca="1">_xll.xpGetDataCell(((XPQUERYDOC_0!$A13-3)*64)+(XPQUERYDOC_0!G$1-0), "XPQUERYDOC_0")</f>
        <v>#NAME?</v>
      </c>
      <c r="H13" t="e">
        <f ca="1">_xll.xpGetDataCell(((XPQUERYDOC_0!$A13-3)*64)+(XPQUERYDOC_0!H$1-0), "XPQUERYDOC_0")</f>
        <v>#NAME?</v>
      </c>
      <c r="I13" t="e">
        <f ca="1">_xll.xpGetDataCell(((XPQUERYDOC_0!$A13-3)*64)+(XPQUERYDOC_0!I$1-0), "XPQUERYDOC_0")</f>
        <v>#NAME?</v>
      </c>
      <c r="J13" t="e">
        <f ca="1">_xll.xpGetDataCell(((XPQUERYDOC_0!$A13-3)*64)+(XPQUERYDOC_0!J$1-0), "XPQUERYDOC_0")</f>
        <v>#NAME?</v>
      </c>
      <c r="K13" t="e">
        <f ca="1">_xll.xpGetDataCell(((XPQUERYDOC_0!$A13-3)*64)+(XPQUERYDOC_0!K$1-0), "XPQUERYDOC_0")</f>
        <v>#NAME?</v>
      </c>
      <c r="L13" t="e">
        <f ca="1">_xll.xpGetDataCell(((XPQUERYDOC_0!$A13-3)*64)+(XPQUERYDOC_0!L$1-0), "XPQUERYDOC_0")</f>
        <v>#NAME?</v>
      </c>
      <c r="M13" t="e">
        <f ca="1">_xll.xpGetDataCell(((XPQUERYDOC_0!$A13-3)*64)+(XPQUERYDOC_0!M$1-0), "XPQUERYDOC_0")</f>
        <v>#NAME?</v>
      </c>
      <c r="N13" t="e">
        <f ca="1">_xll.xpGetDataCell(((XPQUERYDOC_0!$A13-3)*64)+(XPQUERYDOC_0!N$1-0), "XPQUERYDOC_0")</f>
        <v>#NAME?</v>
      </c>
      <c r="O13" t="e">
        <f ca="1">_xll.xpGetDataCell(((XPQUERYDOC_0!$A13-3)*64)+(XPQUERYDOC_0!O$1-0), "XPQUERYDOC_0")</f>
        <v>#NAME?</v>
      </c>
      <c r="P13" t="e">
        <f ca="1">_xll.xpGetDataCell(((XPQUERYDOC_0!$A13-3)*64)+(XPQUERYDOC_0!P$1-0), "XPQUERYDOC_0")</f>
        <v>#NAME?</v>
      </c>
      <c r="Q13" t="e">
        <f ca="1">_xll.xpGetDataCell(((XPQUERYDOC_0!$A13-3)*64)+(XPQUERYDOC_0!Q$1-0), "XPQUERYDOC_0")</f>
        <v>#NAME?</v>
      </c>
      <c r="R13" t="e">
        <f ca="1">_xll.xpGetDataCell(((XPQUERYDOC_0!$A13-3)*64)+(XPQUERYDOC_0!R$1-0), "XPQUERYDOC_0")</f>
        <v>#NAME?</v>
      </c>
      <c r="S13" t="e">
        <f ca="1">_xll.xpGetDataCell(((XPQUERYDOC_0!$A13-3)*64)+(XPQUERYDOC_0!S$1-0), "XPQUERYDOC_0")</f>
        <v>#NAME?</v>
      </c>
      <c r="T13" t="e">
        <f ca="1">_xll.xpGetDataCell(((XPQUERYDOC_0!$A13-3)*64)+(XPQUERYDOC_0!T$1-0), "XPQUERYDOC_0")</f>
        <v>#NAME?</v>
      </c>
      <c r="U13" t="e">
        <f ca="1">_xll.xpGetDataCell(((XPQUERYDOC_0!$A13-3)*64)+(XPQUERYDOC_0!U$1-0), "XPQUERYDOC_0")</f>
        <v>#NAME?</v>
      </c>
      <c r="V13" t="e">
        <f ca="1">_xll.xpGetDataCell(((XPQUERYDOC_0!$A13-3)*64)+(XPQUERYDOC_0!V$1-0), "XPQUERYDOC_0")</f>
        <v>#NAME?</v>
      </c>
      <c r="W13" t="e">
        <f ca="1">_xll.xpGetDataCell(((XPQUERYDOC_0!$A13-3)*64)+(XPQUERYDOC_0!W$1-0), "XPQUERYDOC_0")</f>
        <v>#NAME?</v>
      </c>
      <c r="X13" t="e">
        <f ca="1">_xll.xpGetDataCell(((XPQUERYDOC_0!$A13-3)*64)+(XPQUERYDOC_0!X$1-0), "XPQUERYDOC_0")</f>
        <v>#NAME?</v>
      </c>
      <c r="Y13" t="e">
        <f ca="1">_xll.xpGetDataCell(((XPQUERYDOC_0!$A13-3)*64)+(XPQUERYDOC_0!Y$1-0), "XPQUERYDOC_0")</f>
        <v>#NAME?</v>
      </c>
      <c r="Z13" t="e">
        <f ca="1">_xll.xpGetDataCell(((XPQUERYDOC_0!$A13-3)*64)+(XPQUERYDOC_0!Z$1-0), "XPQUERYDOC_0")</f>
        <v>#NAME?</v>
      </c>
      <c r="AA13" t="e">
        <f ca="1">_xll.xpGetDataCell(((XPQUERYDOC_0!$A13-3)*64)+(XPQUERYDOC_0!AA$1-0), "XPQUERYDOC_0")</f>
        <v>#NAME?</v>
      </c>
      <c r="AB13" t="e">
        <f ca="1">_xll.xpGetDataCell(((XPQUERYDOC_0!$A13-3)*64)+(XPQUERYDOC_0!AB$1-0), "XPQUERYDOC_0")</f>
        <v>#NAME?</v>
      </c>
      <c r="AC13" t="e">
        <f ca="1">_xll.xpGetDataCell(((XPQUERYDOC_0!$A13-3)*64)+(XPQUERYDOC_0!AC$1-0), "XPQUERYDOC_0")</f>
        <v>#NAME?</v>
      </c>
      <c r="AD13" t="e">
        <f ca="1">_xll.xpGetDataCell(((XPQUERYDOC_0!$A13-3)*64)+(XPQUERYDOC_0!AD$1-0), "XPQUERYDOC_0")</f>
        <v>#NAME?</v>
      </c>
      <c r="AE13" t="e">
        <f ca="1">_xll.xpGetDataCell(((XPQUERYDOC_0!$A13-3)*64)+(XPQUERYDOC_0!AE$1-0), "XPQUERYDOC_0")</f>
        <v>#NAME?</v>
      </c>
      <c r="AF13" t="e">
        <f ca="1">_xll.xpGetDataCell(((XPQUERYDOC_0!$A13-3)*64)+(XPQUERYDOC_0!AF$1-0), "XPQUERYDOC_0")</f>
        <v>#NAME?</v>
      </c>
      <c r="AG13" t="e">
        <f ca="1">_xll.xpGetDataCell(((XPQUERYDOC_0!$A13-3)*64)+(XPQUERYDOC_0!AG$1-0), "XPQUERYDOC_0")</f>
        <v>#NAME?</v>
      </c>
      <c r="AH13" t="e">
        <f ca="1">_xll.xpGetDataCell(((XPQUERYDOC_0!$A13-3)*64)+(XPQUERYDOC_0!AH$1-0), "XPQUERYDOC_0")</f>
        <v>#NAME?</v>
      </c>
      <c r="AI13" t="e">
        <f ca="1">_xll.xpGetDataCell(((XPQUERYDOC_0!$A13-3)*64)+(XPQUERYDOC_0!AI$1-0), "XPQUERYDOC_0")</f>
        <v>#NAME?</v>
      </c>
      <c r="AJ13" t="e">
        <f ca="1">_xll.xpGetDataCell(((XPQUERYDOC_0!$A13-3)*64)+(XPQUERYDOC_0!AJ$1-0), "XPQUERYDOC_0")</f>
        <v>#NAME?</v>
      </c>
      <c r="AK13" t="e">
        <f ca="1">_xll.xpGetDataCell(((XPQUERYDOC_0!$A13-3)*64)+(XPQUERYDOC_0!AK$1-0), "XPQUERYDOC_0")</f>
        <v>#NAME?</v>
      </c>
      <c r="AL13" t="e">
        <f ca="1">_xll.xpGetDataCell(((XPQUERYDOC_0!$A13-3)*64)+(XPQUERYDOC_0!AL$1-0), "XPQUERYDOC_0")</f>
        <v>#NAME?</v>
      </c>
      <c r="AM13" t="e">
        <f ca="1">_xll.xpGetDataCell(((XPQUERYDOC_0!$A13-3)*64)+(XPQUERYDOC_0!AM$1-0), "XPQUERYDOC_0")</f>
        <v>#NAME?</v>
      </c>
      <c r="AN13" t="e">
        <f ca="1">_xll.xpGetDataCell(((XPQUERYDOC_0!$A13-3)*64)+(XPQUERYDOC_0!AN$1-0), "XPQUERYDOC_0")</f>
        <v>#NAME?</v>
      </c>
      <c r="AO13" t="e">
        <f ca="1">_xll.xpGetDataCell(((XPQUERYDOC_0!$A13-3)*64)+(XPQUERYDOC_0!AO$1-0), "XPQUERYDOC_0")</f>
        <v>#NAME?</v>
      </c>
      <c r="AP13" t="e">
        <f ca="1">_xll.xpGetDataCell(((XPQUERYDOC_0!$A13-3)*64)+(XPQUERYDOC_0!AP$1-0), "XPQUERYDOC_0")</f>
        <v>#NAME?</v>
      </c>
      <c r="AQ13" t="e">
        <f ca="1">_xll.xpGetDataCell(((XPQUERYDOC_0!$A13-3)*64)+(XPQUERYDOC_0!AQ$1-0), "XPQUERYDOC_0")</f>
        <v>#NAME?</v>
      </c>
      <c r="AR13" t="e">
        <f ca="1">_xll.xpGetDataCell(((XPQUERYDOC_0!$A13-3)*64)+(XPQUERYDOC_0!AR$1-0), "XPQUERYDOC_0")</f>
        <v>#NAME?</v>
      </c>
      <c r="AS13" t="e">
        <f ca="1">_xll.xpGetDataCell(((XPQUERYDOC_0!$A13-3)*64)+(XPQUERYDOC_0!AS$1-0), "XPQUERYDOC_0")</f>
        <v>#NAME?</v>
      </c>
      <c r="AT13" t="e">
        <f ca="1">_xll.xpGetDataCell(((XPQUERYDOC_0!$A13-3)*64)+(XPQUERYDOC_0!AT$1-0), "XPQUERYDOC_0")</f>
        <v>#NAME?</v>
      </c>
      <c r="AU13" t="e">
        <f ca="1">_xll.xpGetDataCell(((XPQUERYDOC_0!$A13-3)*64)+(XPQUERYDOC_0!AU$1-0), "XPQUERYDOC_0")</f>
        <v>#NAME?</v>
      </c>
      <c r="AV13" t="e">
        <f ca="1">_xll.xpGetDataCell(((XPQUERYDOC_0!$A13-3)*64)+(XPQUERYDOC_0!AV$1-0), "XPQUERYDOC_0")</f>
        <v>#NAME?</v>
      </c>
      <c r="AW13" t="e">
        <f ca="1">_xll.xpGetDataCell(((XPQUERYDOC_0!$A13-3)*64)+(XPQUERYDOC_0!AW$1-0), "XPQUERYDOC_0")</f>
        <v>#NAME?</v>
      </c>
      <c r="AX13" t="e">
        <f ca="1">_xll.xpGetDataCell(((XPQUERYDOC_0!$A13-3)*64)+(XPQUERYDOC_0!AX$1-0), "XPQUERYDOC_0")</f>
        <v>#NAME?</v>
      </c>
      <c r="AY13" t="e">
        <f ca="1">_xll.xpGetDataCell(((XPQUERYDOC_0!$A13-3)*64)+(XPQUERYDOC_0!AY$1-0), "XPQUERYDOC_0")</f>
        <v>#NAME?</v>
      </c>
      <c r="AZ13" t="e">
        <f ca="1">_xll.xpGetDataCell(((XPQUERYDOC_0!$A13-3)*64)+(XPQUERYDOC_0!AZ$1-0), "XPQUERYDOC_0")</f>
        <v>#NAME?</v>
      </c>
      <c r="BA13" t="e">
        <f ca="1">_xll.xpGetDataCell(((XPQUERYDOC_0!$A13-3)*64)+(XPQUERYDOC_0!BA$1-0), "XPQUERYDOC_0")</f>
        <v>#NAME?</v>
      </c>
      <c r="BB13" t="e">
        <f ca="1">_xll.xpGetDataCell(((XPQUERYDOC_0!$A13-3)*64)+(XPQUERYDOC_0!BB$1-0), "XPQUERYDOC_0")</f>
        <v>#NAME?</v>
      </c>
      <c r="BC13" t="e">
        <f ca="1">_xll.xpGetDataCell(((XPQUERYDOC_0!$A13-3)*64)+(XPQUERYDOC_0!BC$1-0), "XPQUERYDOC_0")</f>
        <v>#NAME?</v>
      </c>
      <c r="BD13" t="e">
        <f ca="1">_xll.xpGetDataCell(((XPQUERYDOC_0!$A13-3)*64)+(XPQUERYDOC_0!BD$1-0), "XPQUERYDOC_0")</f>
        <v>#NAME?</v>
      </c>
      <c r="BE13" t="e">
        <f ca="1">_xll.xpGetDataCell(((XPQUERYDOC_0!$A13-3)*64)+(XPQUERYDOC_0!BE$1-0), "XPQUERYDOC_0")</f>
        <v>#NAME?</v>
      </c>
      <c r="BF13" t="e">
        <f ca="1">_xll.xpGetDataCell(((XPQUERYDOC_0!$A13-3)*64)+(XPQUERYDOC_0!BF$1-0), "XPQUERYDOC_0")</f>
        <v>#NAME?</v>
      </c>
      <c r="BG13" t="e">
        <f ca="1">_xll.xpGetDataCell(((XPQUERYDOC_0!$A13-3)*64)+(XPQUERYDOC_0!BG$1-0), "XPQUERYDOC_0")</f>
        <v>#NAME?</v>
      </c>
      <c r="BH13" t="e">
        <f ca="1">_xll.xpGetDataCell(((XPQUERYDOC_0!$A13-3)*64)+(XPQUERYDOC_0!BH$1-0), "XPQUERYDOC_0")</f>
        <v>#NAME?</v>
      </c>
      <c r="BI13" t="e">
        <f ca="1">_xll.xpGetDataCell(((XPQUERYDOC_0!$A13-3)*64)+(XPQUERYDOC_0!BI$1-0), "XPQUERYDOC_0")</f>
        <v>#NAME?</v>
      </c>
      <c r="BJ13" t="e">
        <f ca="1">_xll.xpGetDataCell(((XPQUERYDOC_0!$A13-3)*64)+(XPQUERYDOC_0!BJ$1-0), "XPQUERYDOC_0")</f>
        <v>#NAME?</v>
      </c>
      <c r="BK13" t="e">
        <f ca="1">_xll.xpGetDataCell(((XPQUERYDOC_0!$A13-3)*64)+(XPQUERYDOC_0!BK$1-0), "XPQUERYDOC_0")</f>
        <v>#NAME?</v>
      </c>
      <c r="BL13" t="e">
        <f ca="1">_xll.xpGetDataCell(((XPQUERYDOC_0!$A13-3)*64)+(XPQUERYDOC_0!BL$1-0), "XPQUERYDOC_0")</f>
        <v>#NAME?</v>
      </c>
      <c r="BM13" t="e">
        <f ca="1">_xll.xpGetDataCell(((XPQUERYDOC_0!$A13-3)*64)+(XPQUERYDOC_0!BM$1-0), "XPQUERYDOC_0")</f>
        <v>#NAME?</v>
      </c>
    </row>
    <row r="14" spans="1:65">
      <c r="A14" t="e">
        <f ca="1">_xll.xpGetDimLabel(2, 9, "XPQUERYDOC_0")</f>
        <v>#NAME?</v>
      </c>
      <c r="B14" t="e">
        <f ca="1">_xll.xpGetDataCell(((XPQUERYDOC_0!$A14-3)*64)+(XPQUERYDOC_0!B$1-0), "XPQUERYDOC_0")</f>
        <v>#NAME?</v>
      </c>
      <c r="C14" t="e">
        <f ca="1">_xll.xpGetDataCell(((XPQUERYDOC_0!$A14-3)*64)+(XPQUERYDOC_0!C$1-0), "XPQUERYDOC_0")</f>
        <v>#NAME?</v>
      </c>
      <c r="D14" t="e">
        <f ca="1">_xll.xpGetDataCell(((XPQUERYDOC_0!$A14-3)*64)+(XPQUERYDOC_0!D$1-0), "XPQUERYDOC_0")</f>
        <v>#NAME?</v>
      </c>
      <c r="E14" t="e">
        <f ca="1">_xll.xpGetDataCell(((XPQUERYDOC_0!$A14-3)*64)+(XPQUERYDOC_0!E$1-0), "XPQUERYDOC_0")</f>
        <v>#NAME?</v>
      </c>
      <c r="F14" t="e">
        <f ca="1">_xll.xpGetDataCell(((XPQUERYDOC_0!$A14-3)*64)+(XPQUERYDOC_0!F$1-0), "XPQUERYDOC_0")</f>
        <v>#NAME?</v>
      </c>
      <c r="G14" t="e">
        <f ca="1">_xll.xpGetDataCell(((XPQUERYDOC_0!$A14-3)*64)+(XPQUERYDOC_0!G$1-0), "XPQUERYDOC_0")</f>
        <v>#NAME?</v>
      </c>
      <c r="H14" t="e">
        <f ca="1">_xll.xpGetDataCell(((XPQUERYDOC_0!$A14-3)*64)+(XPQUERYDOC_0!H$1-0), "XPQUERYDOC_0")</f>
        <v>#NAME?</v>
      </c>
      <c r="I14" t="e">
        <f ca="1">_xll.xpGetDataCell(((XPQUERYDOC_0!$A14-3)*64)+(XPQUERYDOC_0!I$1-0), "XPQUERYDOC_0")</f>
        <v>#NAME?</v>
      </c>
      <c r="J14" t="e">
        <f ca="1">_xll.xpGetDataCell(((XPQUERYDOC_0!$A14-3)*64)+(XPQUERYDOC_0!J$1-0), "XPQUERYDOC_0")</f>
        <v>#NAME?</v>
      </c>
      <c r="K14" t="e">
        <f ca="1">_xll.xpGetDataCell(((XPQUERYDOC_0!$A14-3)*64)+(XPQUERYDOC_0!K$1-0), "XPQUERYDOC_0")</f>
        <v>#NAME?</v>
      </c>
      <c r="L14" t="e">
        <f ca="1">_xll.xpGetDataCell(((XPQUERYDOC_0!$A14-3)*64)+(XPQUERYDOC_0!L$1-0), "XPQUERYDOC_0")</f>
        <v>#NAME?</v>
      </c>
      <c r="M14" t="e">
        <f ca="1">_xll.xpGetDataCell(((XPQUERYDOC_0!$A14-3)*64)+(XPQUERYDOC_0!M$1-0), "XPQUERYDOC_0")</f>
        <v>#NAME?</v>
      </c>
      <c r="N14" t="e">
        <f ca="1">_xll.xpGetDataCell(((XPQUERYDOC_0!$A14-3)*64)+(XPQUERYDOC_0!N$1-0), "XPQUERYDOC_0")</f>
        <v>#NAME?</v>
      </c>
      <c r="O14" t="e">
        <f ca="1">_xll.xpGetDataCell(((XPQUERYDOC_0!$A14-3)*64)+(XPQUERYDOC_0!O$1-0), "XPQUERYDOC_0")</f>
        <v>#NAME?</v>
      </c>
      <c r="P14" t="e">
        <f ca="1">_xll.xpGetDataCell(((XPQUERYDOC_0!$A14-3)*64)+(XPQUERYDOC_0!P$1-0), "XPQUERYDOC_0")</f>
        <v>#NAME?</v>
      </c>
      <c r="Q14" t="e">
        <f ca="1">_xll.xpGetDataCell(((XPQUERYDOC_0!$A14-3)*64)+(XPQUERYDOC_0!Q$1-0), "XPQUERYDOC_0")</f>
        <v>#NAME?</v>
      </c>
      <c r="R14" t="e">
        <f ca="1">_xll.xpGetDataCell(((XPQUERYDOC_0!$A14-3)*64)+(XPQUERYDOC_0!R$1-0), "XPQUERYDOC_0")</f>
        <v>#NAME?</v>
      </c>
      <c r="S14" t="e">
        <f ca="1">_xll.xpGetDataCell(((XPQUERYDOC_0!$A14-3)*64)+(XPQUERYDOC_0!S$1-0), "XPQUERYDOC_0")</f>
        <v>#NAME?</v>
      </c>
      <c r="T14" t="e">
        <f ca="1">_xll.xpGetDataCell(((XPQUERYDOC_0!$A14-3)*64)+(XPQUERYDOC_0!T$1-0), "XPQUERYDOC_0")</f>
        <v>#NAME?</v>
      </c>
      <c r="U14" t="e">
        <f ca="1">_xll.xpGetDataCell(((XPQUERYDOC_0!$A14-3)*64)+(XPQUERYDOC_0!U$1-0), "XPQUERYDOC_0")</f>
        <v>#NAME?</v>
      </c>
      <c r="V14" t="e">
        <f ca="1">_xll.xpGetDataCell(((XPQUERYDOC_0!$A14-3)*64)+(XPQUERYDOC_0!V$1-0), "XPQUERYDOC_0")</f>
        <v>#NAME?</v>
      </c>
      <c r="W14" t="e">
        <f ca="1">_xll.xpGetDataCell(((XPQUERYDOC_0!$A14-3)*64)+(XPQUERYDOC_0!W$1-0), "XPQUERYDOC_0")</f>
        <v>#NAME?</v>
      </c>
      <c r="X14" t="e">
        <f ca="1">_xll.xpGetDataCell(((XPQUERYDOC_0!$A14-3)*64)+(XPQUERYDOC_0!X$1-0), "XPQUERYDOC_0")</f>
        <v>#NAME?</v>
      </c>
      <c r="Y14" t="e">
        <f ca="1">_xll.xpGetDataCell(((XPQUERYDOC_0!$A14-3)*64)+(XPQUERYDOC_0!Y$1-0), "XPQUERYDOC_0")</f>
        <v>#NAME?</v>
      </c>
      <c r="Z14" t="e">
        <f ca="1">_xll.xpGetDataCell(((XPQUERYDOC_0!$A14-3)*64)+(XPQUERYDOC_0!Z$1-0), "XPQUERYDOC_0")</f>
        <v>#NAME?</v>
      </c>
      <c r="AA14" t="e">
        <f ca="1">_xll.xpGetDataCell(((XPQUERYDOC_0!$A14-3)*64)+(XPQUERYDOC_0!AA$1-0), "XPQUERYDOC_0")</f>
        <v>#NAME?</v>
      </c>
      <c r="AB14" t="e">
        <f ca="1">_xll.xpGetDataCell(((XPQUERYDOC_0!$A14-3)*64)+(XPQUERYDOC_0!AB$1-0), "XPQUERYDOC_0")</f>
        <v>#NAME?</v>
      </c>
      <c r="AC14" t="e">
        <f ca="1">_xll.xpGetDataCell(((XPQUERYDOC_0!$A14-3)*64)+(XPQUERYDOC_0!AC$1-0), "XPQUERYDOC_0")</f>
        <v>#NAME?</v>
      </c>
      <c r="AD14" t="e">
        <f ca="1">_xll.xpGetDataCell(((XPQUERYDOC_0!$A14-3)*64)+(XPQUERYDOC_0!AD$1-0), "XPQUERYDOC_0")</f>
        <v>#NAME?</v>
      </c>
      <c r="AE14" t="e">
        <f ca="1">_xll.xpGetDataCell(((XPQUERYDOC_0!$A14-3)*64)+(XPQUERYDOC_0!AE$1-0), "XPQUERYDOC_0")</f>
        <v>#NAME?</v>
      </c>
      <c r="AF14" t="e">
        <f ca="1">_xll.xpGetDataCell(((XPQUERYDOC_0!$A14-3)*64)+(XPQUERYDOC_0!AF$1-0), "XPQUERYDOC_0")</f>
        <v>#NAME?</v>
      </c>
      <c r="AG14" t="e">
        <f ca="1">_xll.xpGetDataCell(((XPQUERYDOC_0!$A14-3)*64)+(XPQUERYDOC_0!AG$1-0), "XPQUERYDOC_0")</f>
        <v>#NAME?</v>
      </c>
      <c r="AH14" t="e">
        <f ca="1">_xll.xpGetDataCell(((XPQUERYDOC_0!$A14-3)*64)+(XPQUERYDOC_0!AH$1-0), "XPQUERYDOC_0")</f>
        <v>#NAME?</v>
      </c>
      <c r="AI14" t="e">
        <f ca="1">_xll.xpGetDataCell(((XPQUERYDOC_0!$A14-3)*64)+(XPQUERYDOC_0!AI$1-0), "XPQUERYDOC_0")</f>
        <v>#NAME?</v>
      </c>
      <c r="AJ14" t="e">
        <f ca="1">_xll.xpGetDataCell(((XPQUERYDOC_0!$A14-3)*64)+(XPQUERYDOC_0!AJ$1-0), "XPQUERYDOC_0")</f>
        <v>#NAME?</v>
      </c>
      <c r="AK14" t="e">
        <f ca="1">_xll.xpGetDataCell(((XPQUERYDOC_0!$A14-3)*64)+(XPQUERYDOC_0!AK$1-0), "XPQUERYDOC_0")</f>
        <v>#NAME?</v>
      </c>
      <c r="AL14" t="e">
        <f ca="1">_xll.xpGetDataCell(((XPQUERYDOC_0!$A14-3)*64)+(XPQUERYDOC_0!AL$1-0), "XPQUERYDOC_0")</f>
        <v>#NAME?</v>
      </c>
      <c r="AM14" t="e">
        <f ca="1">_xll.xpGetDataCell(((XPQUERYDOC_0!$A14-3)*64)+(XPQUERYDOC_0!AM$1-0), "XPQUERYDOC_0")</f>
        <v>#NAME?</v>
      </c>
      <c r="AN14" t="e">
        <f ca="1">_xll.xpGetDataCell(((XPQUERYDOC_0!$A14-3)*64)+(XPQUERYDOC_0!AN$1-0), "XPQUERYDOC_0")</f>
        <v>#NAME?</v>
      </c>
      <c r="AO14" t="e">
        <f ca="1">_xll.xpGetDataCell(((XPQUERYDOC_0!$A14-3)*64)+(XPQUERYDOC_0!AO$1-0), "XPQUERYDOC_0")</f>
        <v>#NAME?</v>
      </c>
      <c r="AP14" t="e">
        <f ca="1">_xll.xpGetDataCell(((XPQUERYDOC_0!$A14-3)*64)+(XPQUERYDOC_0!AP$1-0), "XPQUERYDOC_0")</f>
        <v>#NAME?</v>
      </c>
      <c r="AQ14" t="e">
        <f ca="1">_xll.xpGetDataCell(((XPQUERYDOC_0!$A14-3)*64)+(XPQUERYDOC_0!AQ$1-0), "XPQUERYDOC_0")</f>
        <v>#NAME?</v>
      </c>
      <c r="AR14" t="e">
        <f ca="1">_xll.xpGetDataCell(((XPQUERYDOC_0!$A14-3)*64)+(XPQUERYDOC_0!AR$1-0), "XPQUERYDOC_0")</f>
        <v>#NAME?</v>
      </c>
      <c r="AS14" t="e">
        <f ca="1">_xll.xpGetDataCell(((XPQUERYDOC_0!$A14-3)*64)+(XPQUERYDOC_0!AS$1-0), "XPQUERYDOC_0")</f>
        <v>#NAME?</v>
      </c>
      <c r="AT14" t="e">
        <f ca="1">_xll.xpGetDataCell(((XPQUERYDOC_0!$A14-3)*64)+(XPQUERYDOC_0!AT$1-0), "XPQUERYDOC_0")</f>
        <v>#NAME?</v>
      </c>
      <c r="AU14" t="e">
        <f ca="1">_xll.xpGetDataCell(((XPQUERYDOC_0!$A14-3)*64)+(XPQUERYDOC_0!AU$1-0), "XPQUERYDOC_0")</f>
        <v>#NAME?</v>
      </c>
      <c r="AV14" t="e">
        <f ca="1">_xll.xpGetDataCell(((XPQUERYDOC_0!$A14-3)*64)+(XPQUERYDOC_0!AV$1-0), "XPQUERYDOC_0")</f>
        <v>#NAME?</v>
      </c>
      <c r="AW14" t="e">
        <f ca="1">_xll.xpGetDataCell(((XPQUERYDOC_0!$A14-3)*64)+(XPQUERYDOC_0!AW$1-0), "XPQUERYDOC_0")</f>
        <v>#NAME?</v>
      </c>
      <c r="AX14" t="e">
        <f ca="1">_xll.xpGetDataCell(((XPQUERYDOC_0!$A14-3)*64)+(XPQUERYDOC_0!AX$1-0), "XPQUERYDOC_0")</f>
        <v>#NAME?</v>
      </c>
      <c r="AY14" t="e">
        <f ca="1">_xll.xpGetDataCell(((XPQUERYDOC_0!$A14-3)*64)+(XPQUERYDOC_0!AY$1-0), "XPQUERYDOC_0")</f>
        <v>#NAME?</v>
      </c>
      <c r="AZ14" t="e">
        <f ca="1">_xll.xpGetDataCell(((XPQUERYDOC_0!$A14-3)*64)+(XPQUERYDOC_0!AZ$1-0), "XPQUERYDOC_0")</f>
        <v>#NAME?</v>
      </c>
      <c r="BA14" t="e">
        <f ca="1">_xll.xpGetDataCell(((XPQUERYDOC_0!$A14-3)*64)+(XPQUERYDOC_0!BA$1-0), "XPQUERYDOC_0")</f>
        <v>#NAME?</v>
      </c>
      <c r="BB14" t="e">
        <f ca="1">_xll.xpGetDataCell(((XPQUERYDOC_0!$A14-3)*64)+(XPQUERYDOC_0!BB$1-0), "XPQUERYDOC_0")</f>
        <v>#NAME?</v>
      </c>
      <c r="BC14" t="e">
        <f ca="1">_xll.xpGetDataCell(((XPQUERYDOC_0!$A14-3)*64)+(XPQUERYDOC_0!BC$1-0), "XPQUERYDOC_0")</f>
        <v>#NAME?</v>
      </c>
      <c r="BD14" t="e">
        <f ca="1">_xll.xpGetDataCell(((XPQUERYDOC_0!$A14-3)*64)+(XPQUERYDOC_0!BD$1-0), "XPQUERYDOC_0")</f>
        <v>#NAME?</v>
      </c>
      <c r="BE14" t="e">
        <f ca="1">_xll.xpGetDataCell(((XPQUERYDOC_0!$A14-3)*64)+(XPQUERYDOC_0!BE$1-0), "XPQUERYDOC_0")</f>
        <v>#NAME?</v>
      </c>
      <c r="BF14" t="e">
        <f ca="1">_xll.xpGetDataCell(((XPQUERYDOC_0!$A14-3)*64)+(XPQUERYDOC_0!BF$1-0), "XPQUERYDOC_0")</f>
        <v>#NAME?</v>
      </c>
      <c r="BG14" t="e">
        <f ca="1">_xll.xpGetDataCell(((XPQUERYDOC_0!$A14-3)*64)+(XPQUERYDOC_0!BG$1-0), "XPQUERYDOC_0")</f>
        <v>#NAME?</v>
      </c>
      <c r="BH14" t="e">
        <f ca="1">_xll.xpGetDataCell(((XPQUERYDOC_0!$A14-3)*64)+(XPQUERYDOC_0!BH$1-0), "XPQUERYDOC_0")</f>
        <v>#NAME?</v>
      </c>
      <c r="BI14" t="e">
        <f ca="1">_xll.xpGetDataCell(((XPQUERYDOC_0!$A14-3)*64)+(XPQUERYDOC_0!BI$1-0), "XPQUERYDOC_0")</f>
        <v>#NAME?</v>
      </c>
      <c r="BJ14" t="e">
        <f ca="1">_xll.xpGetDataCell(((XPQUERYDOC_0!$A14-3)*64)+(XPQUERYDOC_0!BJ$1-0), "XPQUERYDOC_0")</f>
        <v>#NAME?</v>
      </c>
      <c r="BK14" t="e">
        <f ca="1">_xll.xpGetDataCell(((XPQUERYDOC_0!$A14-3)*64)+(XPQUERYDOC_0!BK$1-0), "XPQUERYDOC_0")</f>
        <v>#NAME?</v>
      </c>
      <c r="BL14" t="e">
        <f ca="1">_xll.xpGetDataCell(((XPQUERYDOC_0!$A14-3)*64)+(XPQUERYDOC_0!BL$1-0), "XPQUERYDOC_0")</f>
        <v>#NAME?</v>
      </c>
      <c r="BM14" t="e">
        <f ca="1">_xll.xpGetDataCell(((XPQUERYDOC_0!$A14-3)*64)+(XPQUERYDOC_0!BM$1-0), "XPQUERYDOC_0")</f>
        <v>#NAME?</v>
      </c>
    </row>
    <row r="15" spans="1:65">
      <c r="A15" t="e">
        <f ca="1">_xll.xpGetDimLabel(2, 10, "XPQUERYDOC_0")</f>
        <v>#NAME?</v>
      </c>
      <c r="B15" t="e">
        <f ca="1">_xll.xpGetDataCell(((XPQUERYDOC_0!$A15-3)*64)+(XPQUERYDOC_0!B$1-0), "XPQUERYDOC_0")</f>
        <v>#NAME?</v>
      </c>
      <c r="C15" t="e">
        <f ca="1">_xll.xpGetDataCell(((XPQUERYDOC_0!$A15-3)*64)+(XPQUERYDOC_0!C$1-0), "XPQUERYDOC_0")</f>
        <v>#NAME?</v>
      </c>
      <c r="D15" t="e">
        <f ca="1">_xll.xpGetDataCell(((XPQUERYDOC_0!$A15-3)*64)+(XPQUERYDOC_0!D$1-0), "XPQUERYDOC_0")</f>
        <v>#NAME?</v>
      </c>
      <c r="E15" t="e">
        <f ca="1">_xll.xpGetDataCell(((XPQUERYDOC_0!$A15-3)*64)+(XPQUERYDOC_0!E$1-0), "XPQUERYDOC_0")</f>
        <v>#NAME?</v>
      </c>
      <c r="F15" t="e">
        <f ca="1">_xll.xpGetDataCell(((XPQUERYDOC_0!$A15-3)*64)+(XPQUERYDOC_0!F$1-0), "XPQUERYDOC_0")</f>
        <v>#NAME?</v>
      </c>
      <c r="G15" t="e">
        <f ca="1">_xll.xpGetDataCell(((XPQUERYDOC_0!$A15-3)*64)+(XPQUERYDOC_0!G$1-0), "XPQUERYDOC_0")</f>
        <v>#NAME?</v>
      </c>
      <c r="H15" t="e">
        <f ca="1">_xll.xpGetDataCell(((XPQUERYDOC_0!$A15-3)*64)+(XPQUERYDOC_0!H$1-0), "XPQUERYDOC_0")</f>
        <v>#NAME?</v>
      </c>
      <c r="I15" t="e">
        <f ca="1">_xll.xpGetDataCell(((XPQUERYDOC_0!$A15-3)*64)+(XPQUERYDOC_0!I$1-0), "XPQUERYDOC_0")</f>
        <v>#NAME?</v>
      </c>
      <c r="J15" t="e">
        <f ca="1">_xll.xpGetDataCell(((XPQUERYDOC_0!$A15-3)*64)+(XPQUERYDOC_0!J$1-0), "XPQUERYDOC_0")</f>
        <v>#NAME?</v>
      </c>
      <c r="K15" t="e">
        <f ca="1">_xll.xpGetDataCell(((XPQUERYDOC_0!$A15-3)*64)+(XPQUERYDOC_0!K$1-0), "XPQUERYDOC_0")</f>
        <v>#NAME?</v>
      </c>
      <c r="L15" t="e">
        <f ca="1">_xll.xpGetDataCell(((XPQUERYDOC_0!$A15-3)*64)+(XPQUERYDOC_0!L$1-0), "XPQUERYDOC_0")</f>
        <v>#NAME?</v>
      </c>
      <c r="M15" t="e">
        <f ca="1">_xll.xpGetDataCell(((XPQUERYDOC_0!$A15-3)*64)+(XPQUERYDOC_0!M$1-0), "XPQUERYDOC_0")</f>
        <v>#NAME?</v>
      </c>
      <c r="N15" t="e">
        <f ca="1">_xll.xpGetDataCell(((XPQUERYDOC_0!$A15-3)*64)+(XPQUERYDOC_0!N$1-0), "XPQUERYDOC_0")</f>
        <v>#NAME?</v>
      </c>
      <c r="O15" t="e">
        <f ca="1">_xll.xpGetDataCell(((XPQUERYDOC_0!$A15-3)*64)+(XPQUERYDOC_0!O$1-0), "XPQUERYDOC_0")</f>
        <v>#NAME?</v>
      </c>
      <c r="P15" t="e">
        <f ca="1">_xll.xpGetDataCell(((XPQUERYDOC_0!$A15-3)*64)+(XPQUERYDOC_0!P$1-0), "XPQUERYDOC_0")</f>
        <v>#NAME?</v>
      </c>
      <c r="Q15" t="e">
        <f ca="1">_xll.xpGetDataCell(((XPQUERYDOC_0!$A15-3)*64)+(XPQUERYDOC_0!Q$1-0), "XPQUERYDOC_0")</f>
        <v>#NAME?</v>
      </c>
      <c r="R15" t="e">
        <f ca="1">_xll.xpGetDataCell(((XPQUERYDOC_0!$A15-3)*64)+(XPQUERYDOC_0!R$1-0), "XPQUERYDOC_0")</f>
        <v>#NAME?</v>
      </c>
      <c r="S15" t="e">
        <f ca="1">_xll.xpGetDataCell(((XPQUERYDOC_0!$A15-3)*64)+(XPQUERYDOC_0!S$1-0), "XPQUERYDOC_0")</f>
        <v>#NAME?</v>
      </c>
      <c r="T15" t="e">
        <f ca="1">_xll.xpGetDataCell(((XPQUERYDOC_0!$A15-3)*64)+(XPQUERYDOC_0!T$1-0), "XPQUERYDOC_0")</f>
        <v>#NAME?</v>
      </c>
      <c r="U15" t="e">
        <f ca="1">_xll.xpGetDataCell(((XPQUERYDOC_0!$A15-3)*64)+(XPQUERYDOC_0!U$1-0), "XPQUERYDOC_0")</f>
        <v>#NAME?</v>
      </c>
      <c r="V15" t="e">
        <f ca="1">_xll.xpGetDataCell(((XPQUERYDOC_0!$A15-3)*64)+(XPQUERYDOC_0!V$1-0), "XPQUERYDOC_0")</f>
        <v>#NAME?</v>
      </c>
      <c r="W15" t="e">
        <f ca="1">_xll.xpGetDataCell(((XPQUERYDOC_0!$A15-3)*64)+(XPQUERYDOC_0!W$1-0), "XPQUERYDOC_0")</f>
        <v>#NAME?</v>
      </c>
      <c r="X15" t="e">
        <f ca="1">_xll.xpGetDataCell(((XPQUERYDOC_0!$A15-3)*64)+(XPQUERYDOC_0!X$1-0), "XPQUERYDOC_0")</f>
        <v>#NAME?</v>
      </c>
      <c r="Y15" t="e">
        <f ca="1">_xll.xpGetDataCell(((XPQUERYDOC_0!$A15-3)*64)+(XPQUERYDOC_0!Y$1-0), "XPQUERYDOC_0")</f>
        <v>#NAME?</v>
      </c>
      <c r="Z15" t="e">
        <f ca="1">_xll.xpGetDataCell(((XPQUERYDOC_0!$A15-3)*64)+(XPQUERYDOC_0!Z$1-0), "XPQUERYDOC_0")</f>
        <v>#NAME?</v>
      </c>
      <c r="AA15" t="e">
        <f ca="1">_xll.xpGetDataCell(((XPQUERYDOC_0!$A15-3)*64)+(XPQUERYDOC_0!AA$1-0), "XPQUERYDOC_0")</f>
        <v>#NAME?</v>
      </c>
      <c r="AB15" t="e">
        <f ca="1">_xll.xpGetDataCell(((XPQUERYDOC_0!$A15-3)*64)+(XPQUERYDOC_0!AB$1-0), "XPQUERYDOC_0")</f>
        <v>#NAME?</v>
      </c>
      <c r="AC15" t="e">
        <f ca="1">_xll.xpGetDataCell(((XPQUERYDOC_0!$A15-3)*64)+(XPQUERYDOC_0!AC$1-0), "XPQUERYDOC_0")</f>
        <v>#NAME?</v>
      </c>
      <c r="AD15" t="e">
        <f ca="1">_xll.xpGetDataCell(((XPQUERYDOC_0!$A15-3)*64)+(XPQUERYDOC_0!AD$1-0), "XPQUERYDOC_0")</f>
        <v>#NAME?</v>
      </c>
      <c r="AE15" t="e">
        <f ca="1">_xll.xpGetDataCell(((XPQUERYDOC_0!$A15-3)*64)+(XPQUERYDOC_0!AE$1-0), "XPQUERYDOC_0")</f>
        <v>#NAME?</v>
      </c>
      <c r="AF15" t="e">
        <f ca="1">_xll.xpGetDataCell(((XPQUERYDOC_0!$A15-3)*64)+(XPQUERYDOC_0!AF$1-0), "XPQUERYDOC_0")</f>
        <v>#NAME?</v>
      </c>
      <c r="AG15" t="e">
        <f ca="1">_xll.xpGetDataCell(((XPQUERYDOC_0!$A15-3)*64)+(XPQUERYDOC_0!AG$1-0), "XPQUERYDOC_0")</f>
        <v>#NAME?</v>
      </c>
      <c r="AH15" t="e">
        <f ca="1">_xll.xpGetDataCell(((XPQUERYDOC_0!$A15-3)*64)+(XPQUERYDOC_0!AH$1-0), "XPQUERYDOC_0")</f>
        <v>#NAME?</v>
      </c>
      <c r="AI15" t="e">
        <f ca="1">_xll.xpGetDataCell(((XPQUERYDOC_0!$A15-3)*64)+(XPQUERYDOC_0!AI$1-0), "XPQUERYDOC_0")</f>
        <v>#NAME?</v>
      </c>
      <c r="AJ15" t="e">
        <f ca="1">_xll.xpGetDataCell(((XPQUERYDOC_0!$A15-3)*64)+(XPQUERYDOC_0!AJ$1-0), "XPQUERYDOC_0")</f>
        <v>#NAME?</v>
      </c>
      <c r="AK15" t="e">
        <f ca="1">_xll.xpGetDataCell(((XPQUERYDOC_0!$A15-3)*64)+(XPQUERYDOC_0!AK$1-0), "XPQUERYDOC_0")</f>
        <v>#NAME?</v>
      </c>
      <c r="AL15" t="e">
        <f ca="1">_xll.xpGetDataCell(((XPQUERYDOC_0!$A15-3)*64)+(XPQUERYDOC_0!AL$1-0), "XPQUERYDOC_0")</f>
        <v>#NAME?</v>
      </c>
      <c r="AM15" t="e">
        <f ca="1">_xll.xpGetDataCell(((XPQUERYDOC_0!$A15-3)*64)+(XPQUERYDOC_0!AM$1-0), "XPQUERYDOC_0")</f>
        <v>#NAME?</v>
      </c>
      <c r="AN15" t="e">
        <f ca="1">_xll.xpGetDataCell(((XPQUERYDOC_0!$A15-3)*64)+(XPQUERYDOC_0!AN$1-0), "XPQUERYDOC_0")</f>
        <v>#NAME?</v>
      </c>
      <c r="AO15" t="e">
        <f ca="1">_xll.xpGetDataCell(((XPQUERYDOC_0!$A15-3)*64)+(XPQUERYDOC_0!AO$1-0), "XPQUERYDOC_0")</f>
        <v>#NAME?</v>
      </c>
      <c r="AP15" t="e">
        <f ca="1">_xll.xpGetDataCell(((XPQUERYDOC_0!$A15-3)*64)+(XPQUERYDOC_0!AP$1-0), "XPQUERYDOC_0")</f>
        <v>#NAME?</v>
      </c>
      <c r="AQ15" t="e">
        <f ca="1">_xll.xpGetDataCell(((XPQUERYDOC_0!$A15-3)*64)+(XPQUERYDOC_0!AQ$1-0), "XPQUERYDOC_0")</f>
        <v>#NAME?</v>
      </c>
      <c r="AR15" t="e">
        <f ca="1">_xll.xpGetDataCell(((XPQUERYDOC_0!$A15-3)*64)+(XPQUERYDOC_0!AR$1-0), "XPQUERYDOC_0")</f>
        <v>#NAME?</v>
      </c>
      <c r="AS15" t="e">
        <f ca="1">_xll.xpGetDataCell(((XPQUERYDOC_0!$A15-3)*64)+(XPQUERYDOC_0!AS$1-0), "XPQUERYDOC_0")</f>
        <v>#NAME?</v>
      </c>
      <c r="AT15" t="e">
        <f ca="1">_xll.xpGetDataCell(((XPQUERYDOC_0!$A15-3)*64)+(XPQUERYDOC_0!AT$1-0), "XPQUERYDOC_0")</f>
        <v>#NAME?</v>
      </c>
      <c r="AU15" t="e">
        <f ca="1">_xll.xpGetDataCell(((XPQUERYDOC_0!$A15-3)*64)+(XPQUERYDOC_0!AU$1-0), "XPQUERYDOC_0")</f>
        <v>#NAME?</v>
      </c>
      <c r="AV15" t="e">
        <f ca="1">_xll.xpGetDataCell(((XPQUERYDOC_0!$A15-3)*64)+(XPQUERYDOC_0!AV$1-0), "XPQUERYDOC_0")</f>
        <v>#NAME?</v>
      </c>
      <c r="AW15" t="e">
        <f ca="1">_xll.xpGetDataCell(((XPQUERYDOC_0!$A15-3)*64)+(XPQUERYDOC_0!AW$1-0), "XPQUERYDOC_0")</f>
        <v>#NAME?</v>
      </c>
      <c r="AX15" t="e">
        <f ca="1">_xll.xpGetDataCell(((XPQUERYDOC_0!$A15-3)*64)+(XPQUERYDOC_0!AX$1-0), "XPQUERYDOC_0")</f>
        <v>#NAME?</v>
      </c>
      <c r="AY15" t="e">
        <f ca="1">_xll.xpGetDataCell(((XPQUERYDOC_0!$A15-3)*64)+(XPQUERYDOC_0!AY$1-0), "XPQUERYDOC_0")</f>
        <v>#NAME?</v>
      </c>
      <c r="AZ15" t="e">
        <f ca="1">_xll.xpGetDataCell(((XPQUERYDOC_0!$A15-3)*64)+(XPQUERYDOC_0!AZ$1-0), "XPQUERYDOC_0")</f>
        <v>#NAME?</v>
      </c>
      <c r="BA15" t="e">
        <f ca="1">_xll.xpGetDataCell(((XPQUERYDOC_0!$A15-3)*64)+(XPQUERYDOC_0!BA$1-0), "XPQUERYDOC_0")</f>
        <v>#NAME?</v>
      </c>
      <c r="BB15" t="e">
        <f ca="1">_xll.xpGetDataCell(((XPQUERYDOC_0!$A15-3)*64)+(XPQUERYDOC_0!BB$1-0), "XPQUERYDOC_0")</f>
        <v>#NAME?</v>
      </c>
      <c r="BC15" t="e">
        <f ca="1">_xll.xpGetDataCell(((XPQUERYDOC_0!$A15-3)*64)+(XPQUERYDOC_0!BC$1-0), "XPQUERYDOC_0")</f>
        <v>#NAME?</v>
      </c>
      <c r="BD15" t="e">
        <f ca="1">_xll.xpGetDataCell(((XPQUERYDOC_0!$A15-3)*64)+(XPQUERYDOC_0!BD$1-0), "XPQUERYDOC_0")</f>
        <v>#NAME?</v>
      </c>
      <c r="BE15" t="e">
        <f ca="1">_xll.xpGetDataCell(((XPQUERYDOC_0!$A15-3)*64)+(XPQUERYDOC_0!BE$1-0), "XPQUERYDOC_0")</f>
        <v>#NAME?</v>
      </c>
      <c r="BF15" t="e">
        <f ca="1">_xll.xpGetDataCell(((XPQUERYDOC_0!$A15-3)*64)+(XPQUERYDOC_0!BF$1-0), "XPQUERYDOC_0")</f>
        <v>#NAME?</v>
      </c>
      <c r="BG15" t="e">
        <f ca="1">_xll.xpGetDataCell(((XPQUERYDOC_0!$A15-3)*64)+(XPQUERYDOC_0!BG$1-0), "XPQUERYDOC_0")</f>
        <v>#NAME?</v>
      </c>
      <c r="BH15" t="e">
        <f ca="1">_xll.xpGetDataCell(((XPQUERYDOC_0!$A15-3)*64)+(XPQUERYDOC_0!BH$1-0), "XPQUERYDOC_0")</f>
        <v>#NAME?</v>
      </c>
      <c r="BI15" t="e">
        <f ca="1">_xll.xpGetDataCell(((XPQUERYDOC_0!$A15-3)*64)+(XPQUERYDOC_0!BI$1-0), "XPQUERYDOC_0")</f>
        <v>#NAME?</v>
      </c>
      <c r="BJ15" t="e">
        <f ca="1">_xll.xpGetDataCell(((XPQUERYDOC_0!$A15-3)*64)+(XPQUERYDOC_0!BJ$1-0), "XPQUERYDOC_0")</f>
        <v>#NAME?</v>
      </c>
      <c r="BK15" t="e">
        <f ca="1">_xll.xpGetDataCell(((XPQUERYDOC_0!$A15-3)*64)+(XPQUERYDOC_0!BK$1-0), "XPQUERYDOC_0")</f>
        <v>#NAME?</v>
      </c>
      <c r="BL15" t="e">
        <f ca="1">_xll.xpGetDataCell(((XPQUERYDOC_0!$A15-3)*64)+(XPQUERYDOC_0!BL$1-0), "XPQUERYDOC_0")</f>
        <v>#NAME?</v>
      </c>
      <c r="BM15" t="e">
        <f ca="1">_xll.xpGetDataCell(((XPQUERYDOC_0!$A15-3)*64)+(XPQUERYDOC_0!BM$1-0), "XPQUERYDOC_0")</f>
        <v>#NAME?</v>
      </c>
    </row>
    <row r="16" spans="1:65">
      <c r="A16" t="e">
        <f ca="1">_xll.xpGetDimLabel(2, 11, "XPQUERYDOC_0")</f>
        <v>#NAME?</v>
      </c>
      <c r="B16" t="e">
        <f ca="1">_xll.xpGetDataCell(((XPQUERYDOC_0!$A16-3)*64)+(XPQUERYDOC_0!B$1-0), "XPQUERYDOC_0")</f>
        <v>#NAME?</v>
      </c>
      <c r="C16" t="e">
        <f ca="1">_xll.xpGetDataCell(((XPQUERYDOC_0!$A16-3)*64)+(XPQUERYDOC_0!C$1-0), "XPQUERYDOC_0")</f>
        <v>#NAME?</v>
      </c>
      <c r="D16" t="e">
        <f ca="1">_xll.xpGetDataCell(((XPQUERYDOC_0!$A16-3)*64)+(XPQUERYDOC_0!D$1-0), "XPQUERYDOC_0")</f>
        <v>#NAME?</v>
      </c>
      <c r="E16" t="e">
        <f ca="1">_xll.xpGetDataCell(((XPQUERYDOC_0!$A16-3)*64)+(XPQUERYDOC_0!E$1-0), "XPQUERYDOC_0")</f>
        <v>#NAME?</v>
      </c>
      <c r="F16" t="e">
        <f ca="1">_xll.xpGetDataCell(((XPQUERYDOC_0!$A16-3)*64)+(XPQUERYDOC_0!F$1-0), "XPQUERYDOC_0")</f>
        <v>#NAME?</v>
      </c>
      <c r="G16" t="e">
        <f ca="1">_xll.xpGetDataCell(((XPQUERYDOC_0!$A16-3)*64)+(XPQUERYDOC_0!G$1-0), "XPQUERYDOC_0")</f>
        <v>#NAME?</v>
      </c>
      <c r="H16" t="e">
        <f ca="1">_xll.xpGetDataCell(((XPQUERYDOC_0!$A16-3)*64)+(XPQUERYDOC_0!H$1-0), "XPQUERYDOC_0")</f>
        <v>#NAME?</v>
      </c>
      <c r="I16" t="e">
        <f ca="1">_xll.xpGetDataCell(((XPQUERYDOC_0!$A16-3)*64)+(XPQUERYDOC_0!I$1-0), "XPQUERYDOC_0")</f>
        <v>#NAME?</v>
      </c>
      <c r="J16" t="e">
        <f ca="1">_xll.xpGetDataCell(((XPQUERYDOC_0!$A16-3)*64)+(XPQUERYDOC_0!J$1-0), "XPQUERYDOC_0")</f>
        <v>#NAME?</v>
      </c>
      <c r="K16" t="e">
        <f ca="1">_xll.xpGetDataCell(((XPQUERYDOC_0!$A16-3)*64)+(XPQUERYDOC_0!K$1-0), "XPQUERYDOC_0")</f>
        <v>#NAME?</v>
      </c>
      <c r="L16" t="e">
        <f ca="1">_xll.xpGetDataCell(((XPQUERYDOC_0!$A16-3)*64)+(XPQUERYDOC_0!L$1-0), "XPQUERYDOC_0")</f>
        <v>#NAME?</v>
      </c>
      <c r="M16" t="e">
        <f ca="1">_xll.xpGetDataCell(((XPQUERYDOC_0!$A16-3)*64)+(XPQUERYDOC_0!M$1-0), "XPQUERYDOC_0")</f>
        <v>#NAME?</v>
      </c>
      <c r="N16" t="e">
        <f ca="1">_xll.xpGetDataCell(((XPQUERYDOC_0!$A16-3)*64)+(XPQUERYDOC_0!N$1-0), "XPQUERYDOC_0")</f>
        <v>#NAME?</v>
      </c>
      <c r="O16" t="e">
        <f ca="1">_xll.xpGetDataCell(((XPQUERYDOC_0!$A16-3)*64)+(XPQUERYDOC_0!O$1-0), "XPQUERYDOC_0")</f>
        <v>#NAME?</v>
      </c>
      <c r="P16" t="e">
        <f ca="1">_xll.xpGetDataCell(((XPQUERYDOC_0!$A16-3)*64)+(XPQUERYDOC_0!P$1-0), "XPQUERYDOC_0")</f>
        <v>#NAME?</v>
      </c>
      <c r="Q16" t="e">
        <f ca="1">_xll.xpGetDataCell(((XPQUERYDOC_0!$A16-3)*64)+(XPQUERYDOC_0!Q$1-0), "XPQUERYDOC_0")</f>
        <v>#NAME?</v>
      </c>
      <c r="R16" t="e">
        <f ca="1">_xll.xpGetDataCell(((XPQUERYDOC_0!$A16-3)*64)+(XPQUERYDOC_0!R$1-0), "XPQUERYDOC_0")</f>
        <v>#NAME?</v>
      </c>
      <c r="S16" t="e">
        <f ca="1">_xll.xpGetDataCell(((XPQUERYDOC_0!$A16-3)*64)+(XPQUERYDOC_0!S$1-0), "XPQUERYDOC_0")</f>
        <v>#NAME?</v>
      </c>
      <c r="T16" t="e">
        <f ca="1">_xll.xpGetDataCell(((XPQUERYDOC_0!$A16-3)*64)+(XPQUERYDOC_0!T$1-0), "XPQUERYDOC_0")</f>
        <v>#NAME?</v>
      </c>
      <c r="U16" t="e">
        <f ca="1">_xll.xpGetDataCell(((XPQUERYDOC_0!$A16-3)*64)+(XPQUERYDOC_0!U$1-0), "XPQUERYDOC_0")</f>
        <v>#NAME?</v>
      </c>
      <c r="V16" t="e">
        <f ca="1">_xll.xpGetDataCell(((XPQUERYDOC_0!$A16-3)*64)+(XPQUERYDOC_0!V$1-0), "XPQUERYDOC_0")</f>
        <v>#NAME?</v>
      </c>
      <c r="W16" t="e">
        <f ca="1">_xll.xpGetDataCell(((XPQUERYDOC_0!$A16-3)*64)+(XPQUERYDOC_0!W$1-0), "XPQUERYDOC_0")</f>
        <v>#NAME?</v>
      </c>
      <c r="X16" t="e">
        <f ca="1">_xll.xpGetDataCell(((XPQUERYDOC_0!$A16-3)*64)+(XPQUERYDOC_0!X$1-0), "XPQUERYDOC_0")</f>
        <v>#NAME?</v>
      </c>
      <c r="Y16" t="e">
        <f ca="1">_xll.xpGetDataCell(((XPQUERYDOC_0!$A16-3)*64)+(XPQUERYDOC_0!Y$1-0), "XPQUERYDOC_0")</f>
        <v>#NAME?</v>
      </c>
      <c r="Z16" t="e">
        <f ca="1">_xll.xpGetDataCell(((XPQUERYDOC_0!$A16-3)*64)+(XPQUERYDOC_0!Z$1-0), "XPQUERYDOC_0")</f>
        <v>#NAME?</v>
      </c>
      <c r="AA16" t="e">
        <f ca="1">_xll.xpGetDataCell(((XPQUERYDOC_0!$A16-3)*64)+(XPQUERYDOC_0!AA$1-0), "XPQUERYDOC_0")</f>
        <v>#NAME?</v>
      </c>
      <c r="AB16" t="e">
        <f ca="1">_xll.xpGetDataCell(((XPQUERYDOC_0!$A16-3)*64)+(XPQUERYDOC_0!AB$1-0), "XPQUERYDOC_0")</f>
        <v>#NAME?</v>
      </c>
      <c r="AC16" t="e">
        <f ca="1">_xll.xpGetDataCell(((XPQUERYDOC_0!$A16-3)*64)+(XPQUERYDOC_0!AC$1-0), "XPQUERYDOC_0")</f>
        <v>#NAME?</v>
      </c>
      <c r="AD16" t="e">
        <f ca="1">_xll.xpGetDataCell(((XPQUERYDOC_0!$A16-3)*64)+(XPQUERYDOC_0!AD$1-0), "XPQUERYDOC_0")</f>
        <v>#NAME?</v>
      </c>
      <c r="AE16" t="e">
        <f ca="1">_xll.xpGetDataCell(((XPQUERYDOC_0!$A16-3)*64)+(XPQUERYDOC_0!AE$1-0), "XPQUERYDOC_0")</f>
        <v>#NAME?</v>
      </c>
      <c r="AF16" t="e">
        <f ca="1">_xll.xpGetDataCell(((XPQUERYDOC_0!$A16-3)*64)+(XPQUERYDOC_0!AF$1-0), "XPQUERYDOC_0")</f>
        <v>#NAME?</v>
      </c>
      <c r="AG16" t="e">
        <f ca="1">_xll.xpGetDataCell(((XPQUERYDOC_0!$A16-3)*64)+(XPQUERYDOC_0!AG$1-0), "XPQUERYDOC_0")</f>
        <v>#NAME?</v>
      </c>
      <c r="AH16" t="e">
        <f ca="1">_xll.xpGetDataCell(((XPQUERYDOC_0!$A16-3)*64)+(XPQUERYDOC_0!AH$1-0), "XPQUERYDOC_0")</f>
        <v>#NAME?</v>
      </c>
      <c r="AI16" t="e">
        <f ca="1">_xll.xpGetDataCell(((XPQUERYDOC_0!$A16-3)*64)+(XPQUERYDOC_0!AI$1-0), "XPQUERYDOC_0")</f>
        <v>#NAME?</v>
      </c>
      <c r="AJ16" t="e">
        <f ca="1">_xll.xpGetDataCell(((XPQUERYDOC_0!$A16-3)*64)+(XPQUERYDOC_0!AJ$1-0), "XPQUERYDOC_0")</f>
        <v>#NAME?</v>
      </c>
      <c r="AK16" t="e">
        <f ca="1">_xll.xpGetDataCell(((XPQUERYDOC_0!$A16-3)*64)+(XPQUERYDOC_0!AK$1-0), "XPQUERYDOC_0")</f>
        <v>#NAME?</v>
      </c>
      <c r="AL16" t="e">
        <f ca="1">_xll.xpGetDataCell(((XPQUERYDOC_0!$A16-3)*64)+(XPQUERYDOC_0!AL$1-0), "XPQUERYDOC_0")</f>
        <v>#NAME?</v>
      </c>
      <c r="AM16" t="e">
        <f ca="1">_xll.xpGetDataCell(((XPQUERYDOC_0!$A16-3)*64)+(XPQUERYDOC_0!AM$1-0), "XPQUERYDOC_0")</f>
        <v>#NAME?</v>
      </c>
      <c r="AN16" t="e">
        <f ca="1">_xll.xpGetDataCell(((XPQUERYDOC_0!$A16-3)*64)+(XPQUERYDOC_0!AN$1-0), "XPQUERYDOC_0")</f>
        <v>#NAME?</v>
      </c>
      <c r="AO16" t="e">
        <f ca="1">_xll.xpGetDataCell(((XPQUERYDOC_0!$A16-3)*64)+(XPQUERYDOC_0!AO$1-0), "XPQUERYDOC_0")</f>
        <v>#NAME?</v>
      </c>
      <c r="AP16" t="e">
        <f ca="1">_xll.xpGetDataCell(((XPQUERYDOC_0!$A16-3)*64)+(XPQUERYDOC_0!AP$1-0), "XPQUERYDOC_0")</f>
        <v>#NAME?</v>
      </c>
      <c r="AQ16" t="e">
        <f ca="1">_xll.xpGetDataCell(((XPQUERYDOC_0!$A16-3)*64)+(XPQUERYDOC_0!AQ$1-0), "XPQUERYDOC_0")</f>
        <v>#NAME?</v>
      </c>
      <c r="AR16" t="e">
        <f ca="1">_xll.xpGetDataCell(((XPQUERYDOC_0!$A16-3)*64)+(XPQUERYDOC_0!AR$1-0), "XPQUERYDOC_0")</f>
        <v>#NAME?</v>
      </c>
      <c r="AS16" t="e">
        <f ca="1">_xll.xpGetDataCell(((XPQUERYDOC_0!$A16-3)*64)+(XPQUERYDOC_0!AS$1-0), "XPQUERYDOC_0")</f>
        <v>#NAME?</v>
      </c>
      <c r="AT16" t="e">
        <f ca="1">_xll.xpGetDataCell(((XPQUERYDOC_0!$A16-3)*64)+(XPQUERYDOC_0!AT$1-0), "XPQUERYDOC_0")</f>
        <v>#NAME?</v>
      </c>
      <c r="AU16" t="e">
        <f ca="1">_xll.xpGetDataCell(((XPQUERYDOC_0!$A16-3)*64)+(XPQUERYDOC_0!AU$1-0), "XPQUERYDOC_0")</f>
        <v>#NAME?</v>
      </c>
      <c r="AV16" t="e">
        <f ca="1">_xll.xpGetDataCell(((XPQUERYDOC_0!$A16-3)*64)+(XPQUERYDOC_0!AV$1-0), "XPQUERYDOC_0")</f>
        <v>#NAME?</v>
      </c>
      <c r="AW16" t="e">
        <f ca="1">_xll.xpGetDataCell(((XPQUERYDOC_0!$A16-3)*64)+(XPQUERYDOC_0!AW$1-0), "XPQUERYDOC_0")</f>
        <v>#NAME?</v>
      </c>
      <c r="AX16" t="e">
        <f ca="1">_xll.xpGetDataCell(((XPQUERYDOC_0!$A16-3)*64)+(XPQUERYDOC_0!AX$1-0), "XPQUERYDOC_0")</f>
        <v>#NAME?</v>
      </c>
      <c r="AY16" t="e">
        <f ca="1">_xll.xpGetDataCell(((XPQUERYDOC_0!$A16-3)*64)+(XPQUERYDOC_0!AY$1-0), "XPQUERYDOC_0")</f>
        <v>#NAME?</v>
      </c>
      <c r="AZ16" t="e">
        <f ca="1">_xll.xpGetDataCell(((XPQUERYDOC_0!$A16-3)*64)+(XPQUERYDOC_0!AZ$1-0), "XPQUERYDOC_0")</f>
        <v>#NAME?</v>
      </c>
      <c r="BA16" t="e">
        <f ca="1">_xll.xpGetDataCell(((XPQUERYDOC_0!$A16-3)*64)+(XPQUERYDOC_0!BA$1-0), "XPQUERYDOC_0")</f>
        <v>#NAME?</v>
      </c>
      <c r="BB16" t="e">
        <f ca="1">_xll.xpGetDataCell(((XPQUERYDOC_0!$A16-3)*64)+(XPQUERYDOC_0!BB$1-0), "XPQUERYDOC_0")</f>
        <v>#NAME?</v>
      </c>
      <c r="BC16" t="e">
        <f ca="1">_xll.xpGetDataCell(((XPQUERYDOC_0!$A16-3)*64)+(XPQUERYDOC_0!BC$1-0), "XPQUERYDOC_0")</f>
        <v>#NAME?</v>
      </c>
      <c r="BD16" t="e">
        <f ca="1">_xll.xpGetDataCell(((XPQUERYDOC_0!$A16-3)*64)+(XPQUERYDOC_0!BD$1-0), "XPQUERYDOC_0")</f>
        <v>#NAME?</v>
      </c>
      <c r="BE16" t="e">
        <f ca="1">_xll.xpGetDataCell(((XPQUERYDOC_0!$A16-3)*64)+(XPQUERYDOC_0!BE$1-0), "XPQUERYDOC_0")</f>
        <v>#NAME?</v>
      </c>
      <c r="BF16" t="e">
        <f ca="1">_xll.xpGetDataCell(((XPQUERYDOC_0!$A16-3)*64)+(XPQUERYDOC_0!BF$1-0), "XPQUERYDOC_0")</f>
        <v>#NAME?</v>
      </c>
      <c r="BG16" t="e">
        <f ca="1">_xll.xpGetDataCell(((XPQUERYDOC_0!$A16-3)*64)+(XPQUERYDOC_0!BG$1-0), "XPQUERYDOC_0")</f>
        <v>#NAME?</v>
      </c>
      <c r="BH16" t="e">
        <f ca="1">_xll.xpGetDataCell(((XPQUERYDOC_0!$A16-3)*64)+(XPQUERYDOC_0!BH$1-0), "XPQUERYDOC_0")</f>
        <v>#NAME?</v>
      </c>
      <c r="BI16" t="e">
        <f ca="1">_xll.xpGetDataCell(((XPQUERYDOC_0!$A16-3)*64)+(XPQUERYDOC_0!BI$1-0), "XPQUERYDOC_0")</f>
        <v>#NAME?</v>
      </c>
      <c r="BJ16" t="e">
        <f ca="1">_xll.xpGetDataCell(((XPQUERYDOC_0!$A16-3)*64)+(XPQUERYDOC_0!BJ$1-0), "XPQUERYDOC_0")</f>
        <v>#NAME?</v>
      </c>
      <c r="BK16" t="e">
        <f ca="1">_xll.xpGetDataCell(((XPQUERYDOC_0!$A16-3)*64)+(XPQUERYDOC_0!BK$1-0), "XPQUERYDOC_0")</f>
        <v>#NAME?</v>
      </c>
      <c r="BL16" t="e">
        <f ca="1">_xll.xpGetDataCell(((XPQUERYDOC_0!$A16-3)*64)+(XPQUERYDOC_0!BL$1-0), "XPQUERYDOC_0")</f>
        <v>#NAME?</v>
      </c>
      <c r="BM16" t="e">
        <f ca="1">_xll.xpGetDataCell(((XPQUERYDOC_0!$A16-3)*64)+(XPQUERYDOC_0!BM$1-0), "XPQUERYDOC_0")</f>
        <v>#NAME?</v>
      </c>
    </row>
    <row r="17" spans="1:65">
      <c r="A17" t="e">
        <f ca="1">_xll.xpGetDimLabel(2, 12, "XPQUERYDOC_0")</f>
        <v>#NAME?</v>
      </c>
      <c r="B17" t="e">
        <f ca="1">_xll.xpGetDataCell(((XPQUERYDOC_0!$A17-3)*64)+(XPQUERYDOC_0!B$1-0), "XPQUERYDOC_0")</f>
        <v>#NAME?</v>
      </c>
      <c r="C17" t="e">
        <f ca="1">_xll.xpGetDataCell(((XPQUERYDOC_0!$A17-3)*64)+(XPQUERYDOC_0!C$1-0), "XPQUERYDOC_0")</f>
        <v>#NAME?</v>
      </c>
      <c r="D17" t="e">
        <f ca="1">_xll.xpGetDataCell(((XPQUERYDOC_0!$A17-3)*64)+(XPQUERYDOC_0!D$1-0), "XPQUERYDOC_0")</f>
        <v>#NAME?</v>
      </c>
      <c r="E17" t="e">
        <f ca="1">_xll.xpGetDataCell(((XPQUERYDOC_0!$A17-3)*64)+(XPQUERYDOC_0!E$1-0), "XPQUERYDOC_0")</f>
        <v>#NAME?</v>
      </c>
      <c r="F17" t="e">
        <f ca="1">_xll.xpGetDataCell(((XPQUERYDOC_0!$A17-3)*64)+(XPQUERYDOC_0!F$1-0), "XPQUERYDOC_0")</f>
        <v>#NAME?</v>
      </c>
      <c r="G17" t="e">
        <f ca="1">_xll.xpGetDataCell(((XPQUERYDOC_0!$A17-3)*64)+(XPQUERYDOC_0!G$1-0), "XPQUERYDOC_0")</f>
        <v>#NAME?</v>
      </c>
      <c r="H17" t="e">
        <f ca="1">_xll.xpGetDataCell(((XPQUERYDOC_0!$A17-3)*64)+(XPQUERYDOC_0!H$1-0), "XPQUERYDOC_0")</f>
        <v>#NAME?</v>
      </c>
      <c r="I17" t="e">
        <f ca="1">_xll.xpGetDataCell(((XPQUERYDOC_0!$A17-3)*64)+(XPQUERYDOC_0!I$1-0), "XPQUERYDOC_0")</f>
        <v>#NAME?</v>
      </c>
      <c r="J17" t="e">
        <f ca="1">_xll.xpGetDataCell(((XPQUERYDOC_0!$A17-3)*64)+(XPQUERYDOC_0!J$1-0), "XPQUERYDOC_0")</f>
        <v>#NAME?</v>
      </c>
      <c r="K17" t="e">
        <f ca="1">_xll.xpGetDataCell(((XPQUERYDOC_0!$A17-3)*64)+(XPQUERYDOC_0!K$1-0), "XPQUERYDOC_0")</f>
        <v>#NAME?</v>
      </c>
      <c r="L17" t="e">
        <f ca="1">_xll.xpGetDataCell(((XPQUERYDOC_0!$A17-3)*64)+(XPQUERYDOC_0!L$1-0), "XPQUERYDOC_0")</f>
        <v>#NAME?</v>
      </c>
      <c r="M17" t="e">
        <f ca="1">_xll.xpGetDataCell(((XPQUERYDOC_0!$A17-3)*64)+(XPQUERYDOC_0!M$1-0), "XPQUERYDOC_0")</f>
        <v>#NAME?</v>
      </c>
      <c r="N17" t="e">
        <f ca="1">_xll.xpGetDataCell(((XPQUERYDOC_0!$A17-3)*64)+(XPQUERYDOC_0!N$1-0), "XPQUERYDOC_0")</f>
        <v>#NAME?</v>
      </c>
      <c r="O17" t="e">
        <f ca="1">_xll.xpGetDataCell(((XPQUERYDOC_0!$A17-3)*64)+(XPQUERYDOC_0!O$1-0), "XPQUERYDOC_0")</f>
        <v>#NAME?</v>
      </c>
      <c r="P17" t="e">
        <f ca="1">_xll.xpGetDataCell(((XPQUERYDOC_0!$A17-3)*64)+(XPQUERYDOC_0!P$1-0), "XPQUERYDOC_0")</f>
        <v>#NAME?</v>
      </c>
      <c r="Q17" t="e">
        <f ca="1">_xll.xpGetDataCell(((XPQUERYDOC_0!$A17-3)*64)+(XPQUERYDOC_0!Q$1-0), "XPQUERYDOC_0")</f>
        <v>#NAME?</v>
      </c>
      <c r="R17" t="e">
        <f ca="1">_xll.xpGetDataCell(((XPQUERYDOC_0!$A17-3)*64)+(XPQUERYDOC_0!R$1-0), "XPQUERYDOC_0")</f>
        <v>#NAME?</v>
      </c>
      <c r="S17" t="e">
        <f ca="1">_xll.xpGetDataCell(((XPQUERYDOC_0!$A17-3)*64)+(XPQUERYDOC_0!S$1-0), "XPQUERYDOC_0")</f>
        <v>#NAME?</v>
      </c>
      <c r="T17" t="e">
        <f ca="1">_xll.xpGetDataCell(((XPQUERYDOC_0!$A17-3)*64)+(XPQUERYDOC_0!T$1-0), "XPQUERYDOC_0")</f>
        <v>#NAME?</v>
      </c>
      <c r="U17" t="e">
        <f ca="1">_xll.xpGetDataCell(((XPQUERYDOC_0!$A17-3)*64)+(XPQUERYDOC_0!U$1-0), "XPQUERYDOC_0")</f>
        <v>#NAME?</v>
      </c>
      <c r="V17" t="e">
        <f ca="1">_xll.xpGetDataCell(((XPQUERYDOC_0!$A17-3)*64)+(XPQUERYDOC_0!V$1-0), "XPQUERYDOC_0")</f>
        <v>#NAME?</v>
      </c>
      <c r="W17" t="e">
        <f ca="1">_xll.xpGetDataCell(((XPQUERYDOC_0!$A17-3)*64)+(XPQUERYDOC_0!W$1-0), "XPQUERYDOC_0")</f>
        <v>#NAME?</v>
      </c>
      <c r="X17" t="e">
        <f ca="1">_xll.xpGetDataCell(((XPQUERYDOC_0!$A17-3)*64)+(XPQUERYDOC_0!X$1-0), "XPQUERYDOC_0")</f>
        <v>#NAME?</v>
      </c>
      <c r="Y17" t="e">
        <f ca="1">_xll.xpGetDataCell(((XPQUERYDOC_0!$A17-3)*64)+(XPQUERYDOC_0!Y$1-0), "XPQUERYDOC_0")</f>
        <v>#NAME?</v>
      </c>
      <c r="Z17" t="e">
        <f ca="1">_xll.xpGetDataCell(((XPQUERYDOC_0!$A17-3)*64)+(XPQUERYDOC_0!Z$1-0), "XPQUERYDOC_0")</f>
        <v>#NAME?</v>
      </c>
      <c r="AA17" t="e">
        <f ca="1">_xll.xpGetDataCell(((XPQUERYDOC_0!$A17-3)*64)+(XPQUERYDOC_0!AA$1-0), "XPQUERYDOC_0")</f>
        <v>#NAME?</v>
      </c>
      <c r="AB17" t="e">
        <f ca="1">_xll.xpGetDataCell(((XPQUERYDOC_0!$A17-3)*64)+(XPQUERYDOC_0!AB$1-0), "XPQUERYDOC_0")</f>
        <v>#NAME?</v>
      </c>
      <c r="AC17" t="e">
        <f ca="1">_xll.xpGetDataCell(((XPQUERYDOC_0!$A17-3)*64)+(XPQUERYDOC_0!AC$1-0), "XPQUERYDOC_0")</f>
        <v>#NAME?</v>
      </c>
      <c r="AD17" t="e">
        <f ca="1">_xll.xpGetDataCell(((XPQUERYDOC_0!$A17-3)*64)+(XPQUERYDOC_0!AD$1-0), "XPQUERYDOC_0")</f>
        <v>#NAME?</v>
      </c>
      <c r="AE17" t="e">
        <f ca="1">_xll.xpGetDataCell(((XPQUERYDOC_0!$A17-3)*64)+(XPQUERYDOC_0!AE$1-0), "XPQUERYDOC_0")</f>
        <v>#NAME?</v>
      </c>
      <c r="AF17" t="e">
        <f ca="1">_xll.xpGetDataCell(((XPQUERYDOC_0!$A17-3)*64)+(XPQUERYDOC_0!AF$1-0), "XPQUERYDOC_0")</f>
        <v>#NAME?</v>
      </c>
      <c r="AG17" t="e">
        <f ca="1">_xll.xpGetDataCell(((XPQUERYDOC_0!$A17-3)*64)+(XPQUERYDOC_0!AG$1-0), "XPQUERYDOC_0")</f>
        <v>#NAME?</v>
      </c>
      <c r="AH17" t="e">
        <f ca="1">_xll.xpGetDataCell(((XPQUERYDOC_0!$A17-3)*64)+(XPQUERYDOC_0!AH$1-0), "XPQUERYDOC_0")</f>
        <v>#NAME?</v>
      </c>
      <c r="AI17" t="e">
        <f ca="1">_xll.xpGetDataCell(((XPQUERYDOC_0!$A17-3)*64)+(XPQUERYDOC_0!AI$1-0), "XPQUERYDOC_0")</f>
        <v>#NAME?</v>
      </c>
      <c r="AJ17" t="e">
        <f ca="1">_xll.xpGetDataCell(((XPQUERYDOC_0!$A17-3)*64)+(XPQUERYDOC_0!AJ$1-0), "XPQUERYDOC_0")</f>
        <v>#NAME?</v>
      </c>
      <c r="AK17" t="e">
        <f ca="1">_xll.xpGetDataCell(((XPQUERYDOC_0!$A17-3)*64)+(XPQUERYDOC_0!AK$1-0), "XPQUERYDOC_0")</f>
        <v>#NAME?</v>
      </c>
      <c r="AL17" t="e">
        <f ca="1">_xll.xpGetDataCell(((XPQUERYDOC_0!$A17-3)*64)+(XPQUERYDOC_0!AL$1-0), "XPQUERYDOC_0")</f>
        <v>#NAME?</v>
      </c>
      <c r="AM17" t="e">
        <f ca="1">_xll.xpGetDataCell(((XPQUERYDOC_0!$A17-3)*64)+(XPQUERYDOC_0!AM$1-0), "XPQUERYDOC_0")</f>
        <v>#NAME?</v>
      </c>
      <c r="AN17" t="e">
        <f ca="1">_xll.xpGetDataCell(((XPQUERYDOC_0!$A17-3)*64)+(XPQUERYDOC_0!AN$1-0), "XPQUERYDOC_0")</f>
        <v>#NAME?</v>
      </c>
      <c r="AO17" t="e">
        <f ca="1">_xll.xpGetDataCell(((XPQUERYDOC_0!$A17-3)*64)+(XPQUERYDOC_0!AO$1-0), "XPQUERYDOC_0")</f>
        <v>#NAME?</v>
      </c>
      <c r="AP17" t="e">
        <f ca="1">_xll.xpGetDataCell(((XPQUERYDOC_0!$A17-3)*64)+(XPQUERYDOC_0!AP$1-0), "XPQUERYDOC_0")</f>
        <v>#NAME?</v>
      </c>
      <c r="AQ17" t="e">
        <f ca="1">_xll.xpGetDataCell(((XPQUERYDOC_0!$A17-3)*64)+(XPQUERYDOC_0!AQ$1-0), "XPQUERYDOC_0")</f>
        <v>#NAME?</v>
      </c>
      <c r="AR17" t="e">
        <f ca="1">_xll.xpGetDataCell(((XPQUERYDOC_0!$A17-3)*64)+(XPQUERYDOC_0!AR$1-0), "XPQUERYDOC_0")</f>
        <v>#NAME?</v>
      </c>
      <c r="AS17" t="e">
        <f ca="1">_xll.xpGetDataCell(((XPQUERYDOC_0!$A17-3)*64)+(XPQUERYDOC_0!AS$1-0), "XPQUERYDOC_0")</f>
        <v>#NAME?</v>
      </c>
      <c r="AT17" t="e">
        <f ca="1">_xll.xpGetDataCell(((XPQUERYDOC_0!$A17-3)*64)+(XPQUERYDOC_0!AT$1-0), "XPQUERYDOC_0")</f>
        <v>#NAME?</v>
      </c>
      <c r="AU17" t="e">
        <f ca="1">_xll.xpGetDataCell(((XPQUERYDOC_0!$A17-3)*64)+(XPQUERYDOC_0!AU$1-0), "XPQUERYDOC_0")</f>
        <v>#NAME?</v>
      </c>
      <c r="AV17" t="e">
        <f ca="1">_xll.xpGetDataCell(((XPQUERYDOC_0!$A17-3)*64)+(XPQUERYDOC_0!AV$1-0), "XPQUERYDOC_0")</f>
        <v>#NAME?</v>
      </c>
      <c r="AW17" t="e">
        <f ca="1">_xll.xpGetDataCell(((XPQUERYDOC_0!$A17-3)*64)+(XPQUERYDOC_0!AW$1-0), "XPQUERYDOC_0")</f>
        <v>#NAME?</v>
      </c>
      <c r="AX17" t="e">
        <f ca="1">_xll.xpGetDataCell(((XPQUERYDOC_0!$A17-3)*64)+(XPQUERYDOC_0!AX$1-0), "XPQUERYDOC_0")</f>
        <v>#NAME?</v>
      </c>
      <c r="AY17" t="e">
        <f ca="1">_xll.xpGetDataCell(((XPQUERYDOC_0!$A17-3)*64)+(XPQUERYDOC_0!AY$1-0), "XPQUERYDOC_0")</f>
        <v>#NAME?</v>
      </c>
      <c r="AZ17" t="e">
        <f ca="1">_xll.xpGetDataCell(((XPQUERYDOC_0!$A17-3)*64)+(XPQUERYDOC_0!AZ$1-0), "XPQUERYDOC_0")</f>
        <v>#NAME?</v>
      </c>
      <c r="BA17" t="e">
        <f ca="1">_xll.xpGetDataCell(((XPQUERYDOC_0!$A17-3)*64)+(XPQUERYDOC_0!BA$1-0), "XPQUERYDOC_0")</f>
        <v>#NAME?</v>
      </c>
      <c r="BB17" t="e">
        <f ca="1">_xll.xpGetDataCell(((XPQUERYDOC_0!$A17-3)*64)+(XPQUERYDOC_0!BB$1-0), "XPQUERYDOC_0")</f>
        <v>#NAME?</v>
      </c>
      <c r="BC17" t="e">
        <f ca="1">_xll.xpGetDataCell(((XPQUERYDOC_0!$A17-3)*64)+(XPQUERYDOC_0!BC$1-0), "XPQUERYDOC_0")</f>
        <v>#NAME?</v>
      </c>
      <c r="BD17" t="e">
        <f ca="1">_xll.xpGetDataCell(((XPQUERYDOC_0!$A17-3)*64)+(XPQUERYDOC_0!BD$1-0), "XPQUERYDOC_0")</f>
        <v>#NAME?</v>
      </c>
      <c r="BE17" t="e">
        <f ca="1">_xll.xpGetDataCell(((XPQUERYDOC_0!$A17-3)*64)+(XPQUERYDOC_0!BE$1-0), "XPQUERYDOC_0")</f>
        <v>#NAME?</v>
      </c>
      <c r="BF17" t="e">
        <f ca="1">_xll.xpGetDataCell(((XPQUERYDOC_0!$A17-3)*64)+(XPQUERYDOC_0!BF$1-0), "XPQUERYDOC_0")</f>
        <v>#NAME?</v>
      </c>
      <c r="BG17" t="e">
        <f ca="1">_xll.xpGetDataCell(((XPQUERYDOC_0!$A17-3)*64)+(XPQUERYDOC_0!BG$1-0), "XPQUERYDOC_0")</f>
        <v>#NAME?</v>
      </c>
      <c r="BH17" t="e">
        <f ca="1">_xll.xpGetDataCell(((XPQUERYDOC_0!$A17-3)*64)+(XPQUERYDOC_0!BH$1-0), "XPQUERYDOC_0")</f>
        <v>#NAME?</v>
      </c>
      <c r="BI17" t="e">
        <f ca="1">_xll.xpGetDataCell(((XPQUERYDOC_0!$A17-3)*64)+(XPQUERYDOC_0!BI$1-0), "XPQUERYDOC_0")</f>
        <v>#NAME?</v>
      </c>
      <c r="BJ17" t="e">
        <f ca="1">_xll.xpGetDataCell(((XPQUERYDOC_0!$A17-3)*64)+(XPQUERYDOC_0!BJ$1-0), "XPQUERYDOC_0")</f>
        <v>#NAME?</v>
      </c>
      <c r="BK17" t="e">
        <f ca="1">_xll.xpGetDataCell(((XPQUERYDOC_0!$A17-3)*64)+(XPQUERYDOC_0!BK$1-0), "XPQUERYDOC_0")</f>
        <v>#NAME?</v>
      </c>
      <c r="BL17" t="e">
        <f ca="1">_xll.xpGetDataCell(((XPQUERYDOC_0!$A17-3)*64)+(XPQUERYDOC_0!BL$1-0), "XPQUERYDOC_0")</f>
        <v>#NAME?</v>
      </c>
      <c r="BM17" t="e">
        <f ca="1">_xll.xpGetDataCell(((XPQUERYDOC_0!$A17-3)*64)+(XPQUERYDOC_0!BM$1-0), "XPQUERYDOC_0")</f>
        <v>#NAME?</v>
      </c>
    </row>
    <row r="18" spans="1:65">
      <c r="A18" t="e">
        <f ca="1">_xll.xpGetDimLabel(2, 13, "XPQUERYDOC_0")</f>
        <v>#NAME?</v>
      </c>
      <c r="B18" t="e">
        <f ca="1">_xll.xpGetDataCell(((XPQUERYDOC_0!$A18-3)*64)+(XPQUERYDOC_0!B$1-0), "XPQUERYDOC_0")</f>
        <v>#NAME?</v>
      </c>
      <c r="C18" t="e">
        <f ca="1">_xll.xpGetDataCell(((XPQUERYDOC_0!$A18-3)*64)+(XPQUERYDOC_0!C$1-0), "XPQUERYDOC_0")</f>
        <v>#NAME?</v>
      </c>
      <c r="D18" t="e">
        <f ca="1">_xll.xpGetDataCell(((XPQUERYDOC_0!$A18-3)*64)+(XPQUERYDOC_0!D$1-0), "XPQUERYDOC_0")</f>
        <v>#NAME?</v>
      </c>
      <c r="E18" t="e">
        <f ca="1">_xll.xpGetDataCell(((XPQUERYDOC_0!$A18-3)*64)+(XPQUERYDOC_0!E$1-0), "XPQUERYDOC_0")</f>
        <v>#NAME?</v>
      </c>
      <c r="F18" t="e">
        <f ca="1">_xll.xpGetDataCell(((XPQUERYDOC_0!$A18-3)*64)+(XPQUERYDOC_0!F$1-0), "XPQUERYDOC_0")</f>
        <v>#NAME?</v>
      </c>
      <c r="G18" t="e">
        <f ca="1">_xll.xpGetDataCell(((XPQUERYDOC_0!$A18-3)*64)+(XPQUERYDOC_0!G$1-0), "XPQUERYDOC_0")</f>
        <v>#NAME?</v>
      </c>
      <c r="H18" t="e">
        <f ca="1">_xll.xpGetDataCell(((XPQUERYDOC_0!$A18-3)*64)+(XPQUERYDOC_0!H$1-0), "XPQUERYDOC_0")</f>
        <v>#NAME?</v>
      </c>
      <c r="I18" t="e">
        <f ca="1">_xll.xpGetDataCell(((XPQUERYDOC_0!$A18-3)*64)+(XPQUERYDOC_0!I$1-0), "XPQUERYDOC_0")</f>
        <v>#NAME?</v>
      </c>
      <c r="J18" t="e">
        <f ca="1">_xll.xpGetDataCell(((XPQUERYDOC_0!$A18-3)*64)+(XPQUERYDOC_0!J$1-0), "XPQUERYDOC_0")</f>
        <v>#NAME?</v>
      </c>
      <c r="K18" t="e">
        <f ca="1">_xll.xpGetDataCell(((XPQUERYDOC_0!$A18-3)*64)+(XPQUERYDOC_0!K$1-0), "XPQUERYDOC_0")</f>
        <v>#NAME?</v>
      </c>
      <c r="L18" t="e">
        <f ca="1">_xll.xpGetDataCell(((XPQUERYDOC_0!$A18-3)*64)+(XPQUERYDOC_0!L$1-0), "XPQUERYDOC_0")</f>
        <v>#NAME?</v>
      </c>
      <c r="M18" t="e">
        <f ca="1">_xll.xpGetDataCell(((XPQUERYDOC_0!$A18-3)*64)+(XPQUERYDOC_0!M$1-0), "XPQUERYDOC_0")</f>
        <v>#NAME?</v>
      </c>
      <c r="N18" t="e">
        <f ca="1">_xll.xpGetDataCell(((XPQUERYDOC_0!$A18-3)*64)+(XPQUERYDOC_0!N$1-0), "XPQUERYDOC_0")</f>
        <v>#NAME?</v>
      </c>
      <c r="O18" t="e">
        <f ca="1">_xll.xpGetDataCell(((XPQUERYDOC_0!$A18-3)*64)+(XPQUERYDOC_0!O$1-0), "XPQUERYDOC_0")</f>
        <v>#NAME?</v>
      </c>
      <c r="P18" t="e">
        <f ca="1">_xll.xpGetDataCell(((XPQUERYDOC_0!$A18-3)*64)+(XPQUERYDOC_0!P$1-0), "XPQUERYDOC_0")</f>
        <v>#NAME?</v>
      </c>
      <c r="Q18" t="e">
        <f ca="1">_xll.xpGetDataCell(((XPQUERYDOC_0!$A18-3)*64)+(XPQUERYDOC_0!Q$1-0), "XPQUERYDOC_0")</f>
        <v>#NAME?</v>
      </c>
      <c r="R18" t="e">
        <f ca="1">_xll.xpGetDataCell(((XPQUERYDOC_0!$A18-3)*64)+(XPQUERYDOC_0!R$1-0), "XPQUERYDOC_0")</f>
        <v>#NAME?</v>
      </c>
      <c r="S18" t="e">
        <f ca="1">_xll.xpGetDataCell(((XPQUERYDOC_0!$A18-3)*64)+(XPQUERYDOC_0!S$1-0), "XPQUERYDOC_0")</f>
        <v>#NAME?</v>
      </c>
      <c r="T18" t="e">
        <f ca="1">_xll.xpGetDataCell(((XPQUERYDOC_0!$A18-3)*64)+(XPQUERYDOC_0!T$1-0), "XPQUERYDOC_0")</f>
        <v>#NAME?</v>
      </c>
      <c r="U18" t="e">
        <f ca="1">_xll.xpGetDataCell(((XPQUERYDOC_0!$A18-3)*64)+(XPQUERYDOC_0!U$1-0), "XPQUERYDOC_0")</f>
        <v>#NAME?</v>
      </c>
      <c r="V18" t="e">
        <f ca="1">_xll.xpGetDataCell(((XPQUERYDOC_0!$A18-3)*64)+(XPQUERYDOC_0!V$1-0), "XPQUERYDOC_0")</f>
        <v>#NAME?</v>
      </c>
      <c r="W18" t="e">
        <f ca="1">_xll.xpGetDataCell(((XPQUERYDOC_0!$A18-3)*64)+(XPQUERYDOC_0!W$1-0), "XPQUERYDOC_0")</f>
        <v>#NAME?</v>
      </c>
      <c r="X18" t="e">
        <f ca="1">_xll.xpGetDataCell(((XPQUERYDOC_0!$A18-3)*64)+(XPQUERYDOC_0!X$1-0), "XPQUERYDOC_0")</f>
        <v>#NAME?</v>
      </c>
      <c r="Y18" t="e">
        <f ca="1">_xll.xpGetDataCell(((XPQUERYDOC_0!$A18-3)*64)+(XPQUERYDOC_0!Y$1-0), "XPQUERYDOC_0")</f>
        <v>#NAME?</v>
      </c>
      <c r="Z18" t="e">
        <f ca="1">_xll.xpGetDataCell(((XPQUERYDOC_0!$A18-3)*64)+(XPQUERYDOC_0!Z$1-0), "XPQUERYDOC_0")</f>
        <v>#NAME?</v>
      </c>
      <c r="AA18" t="e">
        <f ca="1">_xll.xpGetDataCell(((XPQUERYDOC_0!$A18-3)*64)+(XPQUERYDOC_0!AA$1-0), "XPQUERYDOC_0")</f>
        <v>#NAME?</v>
      </c>
      <c r="AB18" t="e">
        <f ca="1">_xll.xpGetDataCell(((XPQUERYDOC_0!$A18-3)*64)+(XPQUERYDOC_0!AB$1-0), "XPQUERYDOC_0")</f>
        <v>#NAME?</v>
      </c>
      <c r="AC18" t="e">
        <f ca="1">_xll.xpGetDataCell(((XPQUERYDOC_0!$A18-3)*64)+(XPQUERYDOC_0!AC$1-0), "XPQUERYDOC_0")</f>
        <v>#NAME?</v>
      </c>
      <c r="AD18" t="e">
        <f ca="1">_xll.xpGetDataCell(((XPQUERYDOC_0!$A18-3)*64)+(XPQUERYDOC_0!AD$1-0), "XPQUERYDOC_0")</f>
        <v>#NAME?</v>
      </c>
      <c r="AE18" t="e">
        <f ca="1">_xll.xpGetDataCell(((XPQUERYDOC_0!$A18-3)*64)+(XPQUERYDOC_0!AE$1-0), "XPQUERYDOC_0")</f>
        <v>#NAME?</v>
      </c>
      <c r="AF18" t="e">
        <f ca="1">_xll.xpGetDataCell(((XPQUERYDOC_0!$A18-3)*64)+(XPQUERYDOC_0!AF$1-0), "XPQUERYDOC_0")</f>
        <v>#NAME?</v>
      </c>
      <c r="AG18" t="e">
        <f ca="1">_xll.xpGetDataCell(((XPQUERYDOC_0!$A18-3)*64)+(XPQUERYDOC_0!AG$1-0), "XPQUERYDOC_0")</f>
        <v>#NAME?</v>
      </c>
      <c r="AH18" t="e">
        <f ca="1">_xll.xpGetDataCell(((XPQUERYDOC_0!$A18-3)*64)+(XPQUERYDOC_0!AH$1-0), "XPQUERYDOC_0")</f>
        <v>#NAME?</v>
      </c>
      <c r="AI18" t="e">
        <f ca="1">_xll.xpGetDataCell(((XPQUERYDOC_0!$A18-3)*64)+(XPQUERYDOC_0!AI$1-0), "XPQUERYDOC_0")</f>
        <v>#NAME?</v>
      </c>
      <c r="AJ18" t="e">
        <f ca="1">_xll.xpGetDataCell(((XPQUERYDOC_0!$A18-3)*64)+(XPQUERYDOC_0!AJ$1-0), "XPQUERYDOC_0")</f>
        <v>#NAME?</v>
      </c>
      <c r="AK18" t="e">
        <f ca="1">_xll.xpGetDataCell(((XPQUERYDOC_0!$A18-3)*64)+(XPQUERYDOC_0!AK$1-0), "XPQUERYDOC_0")</f>
        <v>#NAME?</v>
      </c>
      <c r="AL18" t="e">
        <f ca="1">_xll.xpGetDataCell(((XPQUERYDOC_0!$A18-3)*64)+(XPQUERYDOC_0!AL$1-0), "XPQUERYDOC_0")</f>
        <v>#NAME?</v>
      </c>
      <c r="AM18" t="e">
        <f ca="1">_xll.xpGetDataCell(((XPQUERYDOC_0!$A18-3)*64)+(XPQUERYDOC_0!AM$1-0), "XPQUERYDOC_0")</f>
        <v>#NAME?</v>
      </c>
      <c r="AN18" t="e">
        <f ca="1">_xll.xpGetDataCell(((XPQUERYDOC_0!$A18-3)*64)+(XPQUERYDOC_0!AN$1-0), "XPQUERYDOC_0")</f>
        <v>#NAME?</v>
      </c>
      <c r="AO18" t="e">
        <f ca="1">_xll.xpGetDataCell(((XPQUERYDOC_0!$A18-3)*64)+(XPQUERYDOC_0!AO$1-0), "XPQUERYDOC_0")</f>
        <v>#NAME?</v>
      </c>
      <c r="AP18" t="e">
        <f ca="1">_xll.xpGetDataCell(((XPQUERYDOC_0!$A18-3)*64)+(XPQUERYDOC_0!AP$1-0), "XPQUERYDOC_0")</f>
        <v>#NAME?</v>
      </c>
      <c r="AQ18" t="e">
        <f ca="1">_xll.xpGetDataCell(((XPQUERYDOC_0!$A18-3)*64)+(XPQUERYDOC_0!AQ$1-0), "XPQUERYDOC_0")</f>
        <v>#NAME?</v>
      </c>
      <c r="AR18" t="e">
        <f ca="1">_xll.xpGetDataCell(((XPQUERYDOC_0!$A18-3)*64)+(XPQUERYDOC_0!AR$1-0), "XPQUERYDOC_0")</f>
        <v>#NAME?</v>
      </c>
      <c r="AS18" t="e">
        <f ca="1">_xll.xpGetDataCell(((XPQUERYDOC_0!$A18-3)*64)+(XPQUERYDOC_0!AS$1-0), "XPQUERYDOC_0")</f>
        <v>#NAME?</v>
      </c>
      <c r="AT18" t="e">
        <f ca="1">_xll.xpGetDataCell(((XPQUERYDOC_0!$A18-3)*64)+(XPQUERYDOC_0!AT$1-0), "XPQUERYDOC_0")</f>
        <v>#NAME?</v>
      </c>
      <c r="AU18" t="e">
        <f ca="1">_xll.xpGetDataCell(((XPQUERYDOC_0!$A18-3)*64)+(XPQUERYDOC_0!AU$1-0), "XPQUERYDOC_0")</f>
        <v>#NAME?</v>
      </c>
      <c r="AV18" t="e">
        <f ca="1">_xll.xpGetDataCell(((XPQUERYDOC_0!$A18-3)*64)+(XPQUERYDOC_0!AV$1-0), "XPQUERYDOC_0")</f>
        <v>#NAME?</v>
      </c>
      <c r="AW18" t="e">
        <f ca="1">_xll.xpGetDataCell(((XPQUERYDOC_0!$A18-3)*64)+(XPQUERYDOC_0!AW$1-0), "XPQUERYDOC_0")</f>
        <v>#NAME?</v>
      </c>
      <c r="AX18" t="e">
        <f ca="1">_xll.xpGetDataCell(((XPQUERYDOC_0!$A18-3)*64)+(XPQUERYDOC_0!AX$1-0), "XPQUERYDOC_0")</f>
        <v>#NAME?</v>
      </c>
      <c r="AY18" t="e">
        <f ca="1">_xll.xpGetDataCell(((XPQUERYDOC_0!$A18-3)*64)+(XPQUERYDOC_0!AY$1-0), "XPQUERYDOC_0")</f>
        <v>#NAME?</v>
      </c>
      <c r="AZ18" t="e">
        <f ca="1">_xll.xpGetDataCell(((XPQUERYDOC_0!$A18-3)*64)+(XPQUERYDOC_0!AZ$1-0), "XPQUERYDOC_0")</f>
        <v>#NAME?</v>
      </c>
      <c r="BA18" t="e">
        <f ca="1">_xll.xpGetDataCell(((XPQUERYDOC_0!$A18-3)*64)+(XPQUERYDOC_0!BA$1-0), "XPQUERYDOC_0")</f>
        <v>#NAME?</v>
      </c>
      <c r="BB18" t="e">
        <f ca="1">_xll.xpGetDataCell(((XPQUERYDOC_0!$A18-3)*64)+(XPQUERYDOC_0!BB$1-0), "XPQUERYDOC_0")</f>
        <v>#NAME?</v>
      </c>
      <c r="BC18" t="e">
        <f ca="1">_xll.xpGetDataCell(((XPQUERYDOC_0!$A18-3)*64)+(XPQUERYDOC_0!BC$1-0), "XPQUERYDOC_0")</f>
        <v>#NAME?</v>
      </c>
      <c r="BD18" t="e">
        <f ca="1">_xll.xpGetDataCell(((XPQUERYDOC_0!$A18-3)*64)+(XPQUERYDOC_0!BD$1-0), "XPQUERYDOC_0")</f>
        <v>#NAME?</v>
      </c>
      <c r="BE18" t="e">
        <f ca="1">_xll.xpGetDataCell(((XPQUERYDOC_0!$A18-3)*64)+(XPQUERYDOC_0!BE$1-0), "XPQUERYDOC_0")</f>
        <v>#NAME?</v>
      </c>
      <c r="BF18" t="e">
        <f ca="1">_xll.xpGetDataCell(((XPQUERYDOC_0!$A18-3)*64)+(XPQUERYDOC_0!BF$1-0), "XPQUERYDOC_0")</f>
        <v>#NAME?</v>
      </c>
      <c r="BG18" t="e">
        <f ca="1">_xll.xpGetDataCell(((XPQUERYDOC_0!$A18-3)*64)+(XPQUERYDOC_0!BG$1-0), "XPQUERYDOC_0")</f>
        <v>#NAME?</v>
      </c>
      <c r="BH18" t="e">
        <f ca="1">_xll.xpGetDataCell(((XPQUERYDOC_0!$A18-3)*64)+(XPQUERYDOC_0!BH$1-0), "XPQUERYDOC_0")</f>
        <v>#NAME?</v>
      </c>
      <c r="BI18" t="e">
        <f ca="1">_xll.xpGetDataCell(((XPQUERYDOC_0!$A18-3)*64)+(XPQUERYDOC_0!BI$1-0), "XPQUERYDOC_0")</f>
        <v>#NAME?</v>
      </c>
      <c r="BJ18" t="e">
        <f ca="1">_xll.xpGetDataCell(((XPQUERYDOC_0!$A18-3)*64)+(XPQUERYDOC_0!BJ$1-0), "XPQUERYDOC_0")</f>
        <v>#NAME?</v>
      </c>
      <c r="BK18" t="e">
        <f ca="1">_xll.xpGetDataCell(((XPQUERYDOC_0!$A18-3)*64)+(XPQUERYDOC_0!BK$1-0), "XPQUERYDOC_0")</f>
        <v>#NAME?</v>
      </c>
      <c r="BL18" t="e">
        <f ca="1">_xll.xpGetDataCell(((XPQUERYDOC_0!$A18-3)*64)+(XPQUERYDOC_0!BL$1-0), "XPQUERYDOC_0")</f>
        <v>#NAME?</v>
      </c>
      <c r="BM18" t="e">
        <f ca="1">_xll.xpGetDataCell(((XPQUERYDOC_0!$A18-3)*64)+(XPQUERYDOC_0!BM$1-0), "XPQUERYDOC_0")</f>
        <v>#NAME?</v>
      </c>
    </row>
    <row r="19" spans="1:65">
      <c r="A19" t="e">
        <f ca="1">_xll.xpGetDimLabel(2, 14, "XPQUERYDOC_0")</f>
        <v>#NAME?</v>
      </c>
      <c r="B19" t="e">
        <f ca="1">_xll.xpGetDataCell(((XPQUERYDOC_0!$A19-3)*64)+(XPQUERYDOC_0!B$1-0), "XPQUERYDOC_0")</f>
        <v>#NAME?</v>
      </c>
      <c r="C19" t="e">
        <f ca="1">_xll.xpGetDataCell(((XPQUERYDOC_0!$A19-3)*64)+(XPQUERYDOC_0!C$1-0), "XPQUERYDOC_0")</f>
        <v>#NAME?</v>
      </c>
      <c r="D19" t="e">
        <f ca="1">_xll.xpGetDataCell(((XPQUERYDOC_0!$A19-3)*64)+(XPQUERYDOC_0!D$1-0), "XPQUERYDOC_0")</f>
        <v>#NAME?</v>
      </c>
      <c r="E19" t="e">
        <f ca="1">_xll.xpGetDataCell(((XPQUERYDOC_0!$A19-3)*64)+(XPQUERYDOC_0!E$1-0), "XPQUERYDOC_0")</f>
        <v>#NAME?</v>
      </c>
      <c r="F19" t="e">
        <f ca="1">_xll.xpGetDataCell(((XPQUERYDOC_0!$A19-3)*64)+(XPQUERYDOC_0!F$1-0), "XPQUERYDOC_0")</f>
        <v>#NAME?</v>
      </c>
      <c r="G19" t="e">
        <f ca="1">_xll.xpGetDataCell(((XPQUERYDOC_0!$A19-3)*64)+(XPQUERYDOC_0!G$1-0), "XPQUERYDOC_0")</f>
        <v>#NAME?</v>
      </c>
      <c r="H19" t="e">
        <f ca="1">_xll.xpGetDataCell(((XPQUERYDOC_0!$A19-3)*64)+(XPQUERYDOC_0!H$1-0), "XPQUERYDOC_0")</f>
        <v>#NAME?</v>
      </c>
      <c r="I19" t="e">
        <f ca="1">_xll.xpGetDataCell(((XPQUERYDOC_0!$A19-3)*64)+(XPQUERYDOC_0!I$1-0), "XPQUERYDOC_0")</f>
        <v>#NAME?</v>
      </c>
      <c r="J19" t="e">
        <f ca="1">_xll.xpGetDataCell(((XPQUERYDOC_0!$A19-3)*64)+(XPQUERYDOC_0!J$1-0), "XPQUERYDOC_0")</f>
        <v>#NAME?</v>
      </c>
      <c r="K19" t="e">
        <f ca="1">_xll.xpGetDataCell(((XPQUERYDOC_0!$A19-3)*64)+(XPQUERYDOC_0!K$1-0), "XPQUERYDOC_0")</f>
        <v>#NAME?</v>
      </c>
      <c r="L19" t="e">
        <f ca="1">_xll.xpGetDataCell(((XPQUERYDOC_0!$A19-3)*64)+(XPQUERYDOC_0!L$1-0), "XPQUERYDOC_0")</f>
        <v>#NAME?</v>
      </c>
      <c r="M19" t="e">
        <f ca="1">_xll.xpGetDataCell(((XPQUERYDOC_0!$A19-3)*64)+(XPQUERYDOC_0!M$1-0), "XPQUERYDOC_0")</f>
        <v>#NAME?</v>
      </c>
      <c r="N19" t="e">
        <f ca="1">_xll.xpGetDataCell(((XPQUERYDOC_0!$A19-3)*64)+(XPQUERYDOC_0!N$1-0), "XPQUERYDOC_0")</f>
        <v>#NAME?</v>
      </c>
      <c r="O19" t="e">
        <f ca="1">_xll.xpGetDataCell(((XPQUERYDOC_0!$A19-3)*64)+(XPQUERYDOC_0!O$1-0), "XPQUERYDOC_0")</f>
        <v>#NAME?</v>
      </c>
      <c r="P19" t="e">
        <f ca="1">_xll.xpGetDataCell(((XPQUERYDOC_0!$A19-3)*64)+(XPQUERYDOC_0!P$1-0), "XPQUERYDOC_0")</f>
        <v>#NAME?</v>
      </c>
      <c r="Q19" t="e">
        <f ca="1">_xll.xpGetDataCell(((XPQUERYDOC_0!$A19-3)*64)+(XPQUERYDOC_0!Q$1-0), "XPQUERYDOC_0")</f>
        <v>#NAME?</v>
      </c>
      <c r="R19" t="e">
        <f ca="1">_xll.xpGetDataCell(((XPQUERYDOC_0!$A19-3)*64)+(XPQUERYDOC_0!R$1-0), "XPQUERYDOC_0")</f>
        <v>#NAME?</v>
      </c>
      <c r="S19" t="e">
        <f ca="1">_xll.xpGetDataCell(((XPQUERYDOC_0!$A19-3)*64)+(XPQUERYDOC_0!S$1-0), "XPQUERYDOC_0")</f>
        <v>#NAME?</v>
      </c>
      <c r="T19" t="e">
        <f ca="1">_xll.xpGetDataCell(((XPQUERYDOC_0!$A19-3)*64)+(XPQUERYDOC_0!T$1-0), "XPQUERYDOC_0")</f>
        <v>#NAME?</v>
      </c>
      <c r="U19" t="e">
        <f ca="1">_xll.xpGetDataCell(((XPQUERYDOC_0!$A19-3)*64)+(XPQUERYDOC_0!U$1-0), "XPQUERYDOC_0")</f>
        <v>#NAME?</v>
      </c>
      <c r="V19" t="e">
        <f ca="1">_xll.xpGetDataCell(((XPQUERYDOC_0!$A19-3)*64)+(XPQUERYDOC_0!V$1-0), "XPQUERYDOC_0")</f>
        <v>#NAME?</v>
      </c>
      <c r="W19" t="e">
        <f ca="1">_xll.xpGetDataCell(((XPQUERYDOC_0!$A19-3)*64)+(XPQUERYDOC_0!W$1-0), "XPQUERYDOC_0")</f>
        <v>#NAME?</v>
      </c>
      <c r="X19" t="e">
        <f ca="1">_xll.xpGetDataCell(((XPQUERYDOC_0!$A19-3)*64)+(XPQUERYDOC_0!X$1-0), "XPQUERYDOC_0")</f>
        <v>#NAME?</v>
      </c>
      <c r="Y19" t="e">
        <f ca="1">_xll.xpGetDataCell(((XPQUERYDOC_0!$A19-3)*64)+(XPQUERYDOC_0!Y$1-0), "XPQUERYDOC_0")</f>
        <v>#NAME?</v>
      </c>
      <c r="Z19" t="e">
        <f ca="1">_xll.xpGetDataCell(((XPQUERYDOC_0!$A19-3)*64)+(XPQUERYDOC_0!Z$1-0), "XPQUERYDOC_0")</f>
        <v>#NAME?</v>
      </c>
      <c r="AA19" t="e">
        <f ca="1">_xll.xpGetDataCell(((XPQUERYDOC_0!$A19-3)*64)+(XPQUERYDOC_0!AA$1-0), "XPQUERYDOC_0")</f>
        <v>#NAME?</v>
      </c>
      <c r="AB19" t="e">
        <f ca="1">_xll.xpGetDataCell(((XPQUERYDOC_0!$A19-3)*64)+(XPQUERYDOC_0!AB$1-0), "XPQUERYDOC_0")</f>
        <v>#NAME?</v>
      </c>
      <c r="AC19" t="e">
        <f ca="1">_xll.xpGetDataCell(((XPQUERYDOC_0!$A19-3)*64)+(XPQUERYDOC_0!AC$1-0), "XPQUERYDOC_0")</f>
        <v>#NAME?</v>
      </c>
      <c r="AD19" t="e">
        <f ca="1">_xll.xpGetDataCell(((XPQUERYDOC_0!$A19-3)*64)+(XPQUERYDOC_0!AD$1-0), "XPQUERYDOC_0")</f>
        <v>#NAME?</v>
      </c>
      <c r="AE19" t="e">
        <f ca="1">_xll.xpGetDataCell(((XPQUERYDOC_0!$A19-3)*64)+(XPQUERYDOC_0!AE$1-0), "XPQUERYDOC_0")</f>
        <v>#NAME?</v>
      </c>
      <c r="AF19" t="e">
        <f ca="1">_xll.xpGetDataCell(((XPQUERYDOC_0!$A19-3)*64)+(XPQUERYDOC_0!AF$1-0), "XPQUERYDOC_0")</f>
        <v>#NAME?</v>
      </c>
      <c r="AG19" t="e">
        <f ca="1">_xll.xpGetDataCell(((XPQUERYDOC_0!$A19-3)*64)+(XPQUERYDOC_0!AG$1-0), "XPQUERYDOC_0")</f>
        <v>#NAME?</v>
      </c>
      <c r="AH19" t="e">
        <f ca="1">_xll.xpGetDataCell(((XPQUERYDOC_0!$A19-3)*64)+(XPQUERYDOC_0!AH$1-0), "XPQUERYDOC_0")</f>
        <v>#NAME?</v>
      </c>
      <c r="AI19" t="e">
        <f ca="1">_xll.xpGetDataCell(((XPQUERYDOC_0!$A19-3)*64)+(XPQUERYDOC_0!AI$1-0), "XPQUERYDOC_0")</f>
        <v>#NAME?</v>
      </c>
      <c r="AJ19" t="e">
        <f ca="1">_xll.xpGetDataCell(((XPQUERYDOC_0!$A19-3)*64)+(XPQUERYDOC_0!AJ$1-0), "XPQUERYDOC_0")</f>
        <v>#NAME?</v>
      </c>
      <c r="AK19" t="e">
        <f ca="1">_xll.xpGetDataCell(((XPQUERYDOC_0!$A19-3)*64)+(XPQUERYDOC_0!AK$1-0), "XPQUERYDOC_0")</f>
        <v>#NAME?</v>
      </c>
      <c r="AL19" t="e">
        <f ca="1">_xll.xpGetDataCell(((XPQUERYDOC_0!$A19-3)*64)+(XPQUERYDOC_0!AL$1-0), "XPQUERYDOC_0")</f>
        <v>#NAME?</v>
      </c>
      <c r="AM19" t="e">
        <f ca="1">_xll.xpGetDataCell(((XPQUERYDOC_0!$A19-3)*64)+(XPQUERYDOC_0!AM$1-0), "XPQUERYDOC_0")</f>
        <v>#NAME?</v>
      </c>
      <c r="AN19" t="e">
        <f ca="1">_xll.xpGetDataCell(((XPQUERYDOC_0!$A19-3)*64)+(XPQUERYDOC_0!AN$1-0), "XPQUERYDOC_0")</f>
        <v>#NAME?</v>
      </c>
      <c r="AO19" t="e">
        <f ca="1">_xll.xpGetDataCell(((XPQUERYDOC_0!$A19-3)*64)+(XPQUERYDOC_0!AO$1-0), "XPQUERYDOC_0")</f>
        <v>#NAME?</v>
      </c>
      <c r="AP19" t="e">
        <f ca="1">_xll.xpGetDataCell(((XPQUERYDOC_0!$A19-3)*64)+(XPQUERYDOC_0!AP$1-0), "XPQUERYDOC_0")</f>
        <v>#NAME?</v>
      </c>
      <c r="AQ19" t="e">
        <f ca="1">_xll.xpGetDataCell(((XPQUERYDOC_0!$A19-3)*64)+(XPQUERYDOC_0!AQ$1-0), "XPQUERYDOC_0")</f>
        <v>#NAME?</v>
      </c>
      <c r="AR19" t="e">
        <f ca="1">_xll.xpGetDataCell(((XPQUERYDOC_0!$A19-3)*64)+(XPQUERYDOC_0!AR$1-0), "XPQUERYDOC_0")</f>
        <v>#NAME?</v>
      </c>
      <c r="AS19" t="e">
        <f ca="1">_xll.xpGetDataCell(((XPQUERYDOC_0!$A19-3)*64)+(XPQUERYDOC_0!AS$1-0), "XPQUERYDOC_0")</f>
        <v>#NAME?</v>
      </c>
      <c r="AT19" t="e">
        <f ca="1">_xll.xpGetDataCell(((XPQUERYDOC_0!$A19-3)*64)+(XPQUERYDOC_0!AT$1-0), "XPQUERYDOC_0")</f>
        <v>#NAME?</v>
      </c>
      <c r="AU19" t="e">
        <f ca="1">_xll.xpGetDataCell(((XPQUERYDOC_0!$A19-3)*64)+(XPQUERYDOC_0!AU$1-0), "XPQUERYDOC_0")</f>
        <v>#NAME?</v>
      </c>
      <c r="AV19" t="e">
        <f ca="1">_xll.xpGetDataCell(((XPQUERYDOC_0!$A19-3)*64)+(XPQUERYDOC_0!AV$1-0), "XPQUERYDOC_0")</f>
        <v>#NAME?</v>
      </c>
      <c r="AW19" t="e">
        <f ca="1">_xll.xpGetDataCell(((XPQUERYDOC_0!$A19-3)*64)+(XPQUERYDOC_0!AW$1-0), "XPQUERYDOC_0")</f>
        <v>#NAME?</v>
      </c>
      <c r="AX19" t="e">
        <f ca="1">_xll.xpGetDataCell(((XPQUERYDOC_0!$A19-3)*64)+(XPQUERYDOC_0!AX$1-0), "XPQUERYDOC_0")</f>
        <v>#NAME?</v>
      </c>
      <c r="AY19" t="e">
        <f ca="1">_xll.xpGetDataCell(((XPQUERYDOC_0!$A19-3)*64)+(XPQUERYDOC_0!AY$1-0), "XPQUERYDOC_0")</f>
        <v>#NAME?</v>
      </c>
      <c r="AZ19" t="e">
        <f ca="1">_xll.xpGetDataCell(((XPQUERYDOC_0!$A19-3)*64)+(XPQUERYDOC_0!AZ$1-0), "XPQUERYDOC_0")</f>
        <v>#NAME?</v>
      </c>
      <c r="BA19" t="e">
        <f ca="1">_xll.xpGetDataCell(((XPQUERYDOC_0!$A19-3)*64)+(XPQUERYDOC_0!BA$1-0), "XPQUERYDOC_0")</f>
        <v>#NAME?</v>
      </c>
      <c r="BB19" t="e">
        <f ca="1">_xll.xpGetDataCell(((XPQUERYDOC_0!$A19-3)*64)+(XPQUERYDOC_0!BB$1-0), "XPQUERYDOC_0")</f>
        <v>#NAME?</v>
      </c>
      <c r="BC19" t="e">
        <f ca="1">_xll.xpGetDataCell(((XPQUERYDOC_0!$A19-3)*64)+(XPQUERYDOC_0!BC$1-0), "XPQUERYDOC_0")</f>
        <v>#NAME?</v>
      </c>
      <c r="BD19" t="e">
        <f ca="1">_xll.xpGetDataCell(((XPQUERYDOC_0!$A19-3)*64)+(XPQUERYDOC_0!BD$1-0), "XPQUERYDOC_0")</f>
        <v>#NAME?</v>
      </c>
      <c r="BE19" t="e">
        <f ca="1">_xll.xpGetDataCell(((XPQUERYDOC_0!$A19-3)*64)+(XPQUERYDOC_0!BE$1-0), "XPQUERYDOC_0")</f>
        <v>#NAME?</v>
      </c>
      <c r="BF19" t="e">
        <f ca="1">_xll.xpGetDataCell(((XPQUERYDOC_0!$A19-3)*64)+(XPQUERYDOC_0!BF$1-0), "XPQUERYDOC_0")</f>
        <v>#NAME?</v>
      </c>
      <c r="BG19" t="e">
        <f ca="1">_xll.xpGetDataCell(((XPQUERYDOC_0!$A19-3)*64)+(XPQUERYDOC_0!BG$1-0), "XPQUERYDOC_0")</f>
        <v>#NAME?</v>
      </c>
      <c r="BH19" t="e">
        <f ca="1">_xll.xpGetDataCell(((XPQUERYDOC_0!$A19-3)*64)+(XPQUERYDOC_0!BH$1-0), "XPQUERYDOC_0")</f>
        <v>#NAME?</v>
      </c>
      <c r="BI19" t="e">
        <f ca="1">_xll.xpGetDataCell(((XPQUERYDOC_0!$A19-3)*64)+(XPQUERYDOC_0!BI$1-0), "XPQUERYDOC_0")</f>
        <v>#NAME?</v>
      </c>
      <c r="BJ19" t="e">
        <f ca="1">_xll.xpGetDataCell(((XPQUERYDOC_0!$A19-3)*64)+(XPQUERYDOC_0!BJ$1-0), "XPQUERYDOC_0")</f>
        <v>#NAME?</v>
      </c>
      <c r="BK19" t="e">
        <f ca="1">_xll.xpGetDataCell(((XPQUERYDOC_0!$A19-3)*64)+(XPQUERYDOC_0!BK$1-0), "XPQUERYDOC_0")</f>
        <v>#NAME?</v>
      </c>
      <c r="BL19" t="e">
        <f ca="1">_xll.xpGetDataCell(((XPQUERYDOC_0!$A19-3)*64)+(XPQUERYDOC_0!BL$1-0), "XPQUERYDOC_0")</f>
        <v>#NAME?</v>
      </c>
      <c r="BM19" t="e">
        <f ca="1">_xll.xpGetDataCell(((XPQUERYDOC_0!$A19-3)*64)+(XPQUERYDOC_0!BM$1-0), "XPQUERYDOC_0")</f>
        <v>#NAME?</v>
      </c>
    </row>
    <row r="20" spans="1:65">
      <c r="A20" t="e">
        <f ca="1">_xll.xpGetDimLabel(2, 15, "XPQUERYDOC_0")</f>
        <v>#NAME?</v>
      </c>
      <c r="B20" t="e">
        <f ca="1">_xll.xpGetDataCell(((XPQUERYDOC_0!$A20-3)*64)+(XPQUERYDOC_0!B$1-0), "XPQUERYDOC_0")</f>
        <v>#NAME?</v>
      </c>
      <c r="C20" t="e">
        <f ca="1">_xll.xpGetDataCell(((XPQUERYDOC_0!$A20-3)*64)+(XPQUERYDOC_0!C$1-0), "XPQUERYDOC_0")</f>
        <v>#NAME?</v>
      </c>
      <c r="D20" t="e">
        <f ca="1">_xll.xpGetDataCell(((XPQUERYDOC_0!$A20-3)*64)+(XPQUERYDOC_0!D$1-0), "XPQUERYDOC_0")</f>
        <v>#NAME?</v>
      </c>
      <c r="E20" t="e">
        <f ca="1">_xll.xpGetDataCell(((XPQUERYDOC_0!$A20-3)*64)+(XPQUERYDOC_0!E$1-0), "XPQUERYDOC_0")</f>
        <v>#NAME?</v>
      </c>
      <c r="F20" t="e">
        <f ca="1">_xll.xpGetDataCell(((XPQUERYDOC_0!$A20-3)*64)+(XPQUERYDOC_0!F$1-0), "XPQUERYDOC_0")</f>
        <v>#NAME?</v>
      </c>
      <c r="G20" t="e">
        <f ca="1">_xll.xpGetDataCell(((XPQUERYDOC_0!$A20-3)*64)+(XPQUERYDOC_0!G$1-0), "XPQUERYDOC_0")</f>
        <v>#NAME?</v>
      </c>
      <c r="H20" t="e">
        <f ca="1">_xll.xpGetDataCell(((XPQUERYDOC_0!$A20-3)*64)+(XPQUERYDOC_0!H$1-0), "XPQUERYDOC_0")</f>
        <v>#NAME?</v>
      </c>
      <c r="I20" t="e">
        <f ca="1">_xll.xpGetDataCell(((XPQUERYDOC_0!$A20-3)*64)+(XPQUERYDOC_0!I$1-0), "XPQUERYDOC_0")</f>
        <v>#NAME?</v>
      </c>
      <c r="J20" t="e">
        <f ca="1">_xll.xpGetDataCell(((XPQUERYDOC_0!$A20-3)*64)+(XPQUERYDOC_0!J$1-0), "XPQUERYDOC_0")</f>
        <v>#NAME?</v>
      </c>
      <c r="K20" t="e">
        <f ca="1">_xll.xpGetDataCell(((XPQUERYDOC_0!$A20-3)*64)+(XPQUERYDOC_0!K$1-0), "XPQUERYDOC_0")</f>
        <v>#NAME?</v>
      </c>
      <c r="L20" t="e">
        <f ca="1">_xll.xpGetDataCell(((XPQUERYDOC_0!$A20-3)*64)+(XPQUERYDOC_0!L$1-0), "XPQUERYDOC_0")</f>
        <v>#NAME?</v>
      </c>
      <c r="M20" t="e">
        <f ca="1">_xll.xpGetDataCell(((XPQUERYDOC_0!$A20-3)*64)+(XPQUERYDOC_0!M$1-0), "XPQUERYDOC_0")</f>
        <v>#NAME?</v>
      </c>
      <c r="N20" t="e">
        <f ca="1">_xll.xpGetDataCell(((XPQUERYDOC_0!$A20-3)*64)+(XPQUERYDOC_0!N$1-0), "XPQUERYDOC_0")</f>
        <v>#NAME?</v>
      </c>
      <c r="O20" t="e">
        <f ca="1">_xll.xpGetDataCell(((XPQUERYDOC_0!$A20-3)*64)+(XPQUERYDOC_0!O$1-0), "XPQUERYDOC_0")</f>
        <v>#NAME?</v>
      </c>
      <c r="P20" t="e">
        <f ca="1">_xll.xpGetDataCell(((XPQUERYDOC_0!$A20-3)*64)+(XPQUERYDOC_0!P$1-0), "XPQUERYDOC_0")</f>
        <v>#NAME?</v>
      </c>
      <c r="Q20" t="e">
        <f ca="1">_xll.xpGetDataCell(((XPQUERYDOC_0!$A20-3)*64)+(XPQUERYDOC_0!Q$1-0), "XPQUERYDOC_0")</f>
        <v>#NAME?</v>
      </c>
      <c r="R20" t="e">
        <f ca="1">_xll.xpGetDataCell(((XPQUERYDOC_0!$A20-3)*64)+(XPQUERYDOC_0!R$1-0), "XPQUERYDOC_0")</f>
        <v>#NAME?</v>
      </c>
      <c r="S20" t="e">
        <f ca="1">_xll.xpGetDataCell(((XPQUERYDOC_0!$A20-3)*64)+(XPQUERYDOC_0!S$1-0), "XPQUERYDOC_0")</f>
        <v>#NAME?</v>
      </c>
      <c r="T20" t="e">
        <f ca="1">_xll.xpGetDataCell(((XPQUERYDOC_0!$A20-3)*64)+(XPQUERYDOC_0!T$1-0), "XPQUERYDOC_0")</f>
        <v>#NAME?</v>
      </c>
      <c r="U20" t="e">
        <f ca="1">_xll.xpGetDataCell(((XPQUERYDOC_0!$A20-3)*64)+(XPQUERYDOC_0!U$1-0), "XPQUERYDOC_0")</f>
        <v>#NAME?</v>
      </c>
      <c r="V20" t="e">
        <f ca="1">_xll.xpGetDataCell(((XPQUERYDOC_0!$A20-3)*64)+(XPQUERYDOC_0!V$1-0), "XPQUERYDOC_0")</f>
        <v>#NAME?</v>
      </c>
      <c r="W20" t="e">
        <f ca="1">_xll.xpGetDataCell(((XPQUERYDOC_0!$A20-3)*64)+(XPQUERYDOC_0!W$1-0), "XPQUERYDOC_0")</f>
        <v>#NAME?</v>
      </c>
      <c r="X20" t="e">
        <f ca="1">_xll.xpGetDataCell(((XPQUERYDOC_0!$A20-3)*64)+(XPQUERYDOC_0!X$1-0), "XPQUERYDOC_0")</f>
        <v>#NAME?</v>
      </c>
      <c r="Y20" t="e">
        <f ca="1">_xll.xpGetDataCell(((XPQUERYDOC_0!$A20-3)*64)+(XPQUERYDOC_0!Y$1-0), "XPQUERYDOC_0")</f>
        <v>#NAME?</v>
      </c>
      <c r="Z20" t="e">
        <f ca="1">_xll.xpGetDataCell(((XPQUERYDOC_0!$A20-3)*64)+(XPQUERYDOC_0!Z$1-0), "XPQUERYDOC_0")</f>
        <v>#NAME?</v>
      </c>
      <c r="AA20" t="e">
        <f ca="1">_xll.xpGetDataCell(((XPQUERYDOC_0!$A20-3)*64)+(XPQUERYDOC_0!AA$1-0), "XPQUERYDOC_0")</f>
        <v>#NAME?</v>
      </c>
      <c r="AB20" t="e">
        <f ca="1">_xll.xpGetDataCell(((XPQUERYDOC_0!$A20-3)*64)+(XPQUERYDOC_0!AB$1-0), "XPQUERYDOC_0")</f>
        <v>#NAME?</v>
      </c>
      <c r="AC20" t="e">
        <f ca="1">_xll.xpGetDataCell(((XPQUERYDOC_0!$A20-3)*64)+(XPQUERYDOC_0!AC$1-0), "XPQUERYDOC_0")</f>
        <v>#NAME?</v>
      </c>
      <c r="AD20" t="e">
        <f ca="1">_xll.xpGetDataCell(((XPQUERYDOC_0!$A20-3)*64)+(XPQUERYDOC_0!AD$1-0), "XPQUERYDOC_0")</f>
        <v>#NAME?</v>
      </c>
      <c r="AE20" t="e">
        <f ca="1">_xll.xpGetDataCell(((XPQUERYDOC_0!$A20-3)*64)+(XPQUERYDOC_0!AE$1-0), "XPQUERYDOC_0")</f>
        <v>#NAME?</v>
      </c>
      <c r="AF20" t="e">
        <f ca="1">_xll.xpGetDataCell(((XPQUERYDOC_0!$A20-3)*64)+(XPQUERYDOC_0!AF$1-0), "XPQUERYDOC_0")</f>
        <v>#NAME?</v>
      </c>
      <c r="AG20" t="e">
        <f ca="1">_xll.xpGetDataCell(((XPQUERYDOC_0!$A20-3)*64)+(XPQUERYDOC_0!AG$1-0), "XPQUERYDOC_0")</f>
        <v>#NAME?</v>
      </c>
      <c r="AH20" t="e">
        <f ca="1">_xll.xpGetDataCell(((XPQUERYDOC_0!$A20-3)*64)+(XPQUERYDOC_0!AH$1-0), "XPQUERYDOC_0")</f>
        <v>#NAME?</v>
      </c>
      <c r="AI20" t="e">
        <f ca="1">_xll.xpGetDataCell(((XPQUERYDOC_0!$A20-3)*64)+(XPQUERYDOC_0!AI$1-0), "XPQUERYDOC_0")</f>
        <v>#NAME?</v>
      </c>
      <c r="AJ20" t="e">
        <f ca="1">_xll.xpGetDataCell(((XPQUERYDOC_0!$A20-3)*64)+(XPQUERYDOC_0!AJ$1-0), "XPQUERYDOC_0")</f>
        <v>#NAME?</v>
      </c>
      <c r="AK20" t="e">
        <f ca="1">_xll.xpGetDataCell(((XPQUERYDOC_0!$A20-3)*64)+(XPQUERYDOC_0!AK$1-0), "XPQUERYDOC_0")</f>
        <v>#NAME?</v>
      </c>
      <c r="AL20" t="e">
        <f ca="1">_xll.xpGetDataCell(((XPQUERYDOC_0!$A20-3)*64)+(XPQUERYDOC_0!AL$1-0), "XPQUERYDOC_0")</f>
        <v>#NAME?</v>
      </c>
      <c r="AM20" t="e">
        <f ca="1">_xll.xpGetDataCell(((XPQUERYDOC_0!$A20-3)*64)+(XPQUERYDOC_0!AM$1-0), "XPQUERYDOC_0")</f>
        <v>#NAME?</v>
      </c>
      <c r="AN20" t="e">
        <f ca="1">_xll.xpGetDataCell(((XPQUERYDOC_0!$A20-3)*64)+(XPQUERYDOC_0!AN$1-0), "XPQUERYDOC_0")</f>
        <v>#NAME?</v>
      </c>
      <c r="AO20" t="e">
        <f ca="1">_xll.xpGetDataCell(((XPQUERYDOC_0!$A20-3)*64)+(XPQUERYDOC_0!AO$1-0), "XPQUERYDOC_0")</f>
        <v>#NAME?</v>
      </c>
      <c r="AP20" t="e">
        <f ca="1">_xll.xpGetDataCell(((XPQUERYDOC_0!$A20-3)*64)+(XPQUERYDOC_0!AP$1-0), "XPQUERYDOC_0")</f>
        <v>#NAME?</v>
      </c>
      <c r="AQ20" t="e">
        <f ca="1">_xll.xpGetDataCell(((XPQUERYDOC_0!$A20-3)*64)+(XPQUERYDOC_0!AQ$1-0), "XPQUERYDOC_0")</f>
        <v>#NAME?</v>
      </c>
      <c r="AR20" t="e">
        <f ca="1">_xll.xpGetDataCell(((XPQUERYDOC_0!$A20-3)*64)+(XPQUERYDOC_0!AR$1-0), "XPQUERYDOC_0")</f>
        <v>#NAME?</v>
      </c>
      <c r="AS20" t="e">
        <f ca="1">_xll.xpGetDataCell(((XPQUERYDOC_0!$A20-3)*64)+(XPQUERYDOC_0!AS$1-0), "XPQUERYDOC_0")</f>
        <v>#NAME?</v>
      </c>
      <c r="AT20" t="e">
        <f ca="1">_xll.xpGetDataCell(((XPQUERYDOC_0!$A20-3)*64)+(XPQUERYDOC_0!AT$1-0), "XPQUERYDOC_0")</f>
        <v>#NAME?</v>
      </c>
      <c r="AU20" t="e">
        <f ca="1">_xll.xpGetDataCell(((XPQUERYDOC_0!$A20-3)*64)+(XPQUERYDOC_0!AU$1-0), "XPQUERYDOC_0")</f>
        <v>#NAME?</v>
      </c>
      <c r="AV20" t="e">
        <f ca="1">_xll.xpGetDataCell(((XPQUERYDOC_0!$A20-3)*64)+(XPQUERYDOC_0!AV$1-0), "XPQUERYDOC_0")</f>
        <v>#NAME?</v>
      </c>
      <c r="AW20" t="e">
        <f ca="1">_xll.xpGetDataCell(((XPQUERYDOC_0!$A20-3)*64)+(XPQUERYDOC_0!AW$1-0), "XPQUERYDOC_0")</f>
        <v>#NAME?</v>
      </c>
      <c r="AX20" t="e">
        <f ca="1">_xll.xpGetDataCell(((XPQUERYDOC_0!$A20-3)*64)+(XPQUERYDOC_0!AX$1-0), "XPQUERYDOC_0")</f>
        <v>#NAME?</v>
      </c>
      <c r="AY20" t="e">
        <f ca="1">_xll.xpGetDataCell(((XPQUERYDOC_0!$A20-3)*64)+(XPQUERYDOC_0!AY$1-0), "XPQUERYDOC_0")</f>
        <v>#NAME?</v>
      </c>
      <c r="AZ20" t="e">
        <f ca="1">_xll.xpGetDataCell(((XPQUERYDOC_0!$A20-3)*64)+(XPQUERYDOC_0!AZ$1-0), "XPQUERYDOC_0")</f>
        <v>#NAME?</v>
      </c>
      <c r="BA20" t="e">
        <f ca="1">_xll.xpGetDataCell(((XPQUERYDOC_0!$A20-3)*64)+(XPQUERYDOC_0!BA$1-0), "XPQUERYDOC_0")</f>
        <v>#NAME?</v>
      </c>
      <c r="BB20" t="e">
        <f ca="1">_xll.xpGetDataCell(((XPQUERYDOC_0!$A20-3)*64)+(XPQUERYDOC_0!BB$1-0), "XPQUERYDOC_0")</f>
        <v>#NAME?</v>
      </c>
      <c r="BC20" t="e">
        <f ca="1">_xll.xpGetDataCell(((XPQUERYDOC_0!$A20-3)*64)+(XPQUERYDOC_0!BC$1-0), "XPQUERYDOC_0")</f>
        <v>#NAME?</v>
      </c>
      <c r="BD20" t="e">
        <f ca="1">_xll.xpGetDataCell(((XPQUERYDOC_0!$A20-3)*64)+(XPQUERYDOC_0!BD$1-0), "XPQUERYDOC_0")</f>
        <v>#NAME?</v>
      </c>
      <c r="BE20" t="e">
        <f ca="1">_xll.xpGetDataCell(((XPQUERYDOC_0!$A20-3)*64)+(XPQUERYDOC_0!BE$1-0), "XPQUERYDOC_0")</f>
        <v>#NAME?</v>
      </c>
      <c r="BF20" t="e">
        <f ca="1">_xll.xpGetDataCell(((XPQUERYDOC_0!$A20-3)*64)+(XPQUERYDOC_0!BF$1-0), "XPQUERYDOC_0")</f>
        <v>#NAME?</v>
      </c>
      <c r="BG20" t="e">
        <f ca="1">_xll.xpGetDataCell(((XPQUERYDOC_0!$A20-3)*64)+(XPQUERYDOC_0!BG$1-0), "XPQUERYDOC_0")</f>
        <v>#NAME?</v>
      </c>
      <c r="BH20" t="e">
        <f ca="1">_xll.xpGetDataCell(((XPQUERYDOC_0!$A20-3)*64)+(XPQUERYDOC_0!BH$1-0), "XPQUERYDOC_0")</f>
        <v>#NAME?</v>
      </c>
      <c r="BI20" t="e">
        <f ca="1">_xll.xpGetDataCell(((XPQUERYDOC_0!$A20-3)*64)+(XPQUERYDOC_0!BI$1-0), "XPQUERYDOC_0")</f>
        <v>#NAME?</v>
      </c>
      <c r="BJ20" t="e">
        <f ca="1">_xll.xpGetDataCell(((XPQUERYDOC_0!$A20-3)*64)+(XPQUERYDOC_0!BJ$1-0), "XPQUERYDOC_0")</f>
        <v>#NAME?</v>
      </c>
      <c r="BK20" t="e">
        <f ca="1">_xll.xpGetDataCell(((XPQUERYDOC_0!$A20-3)*64)+(XPQUERYDOC_0!BK$1-0), "XPQUERYDOC_0")</f>
        <v>#NAME?</v>
      </c>
      <c r="BL20" t="e">
        <f ca="1">_xll.xpGetDataCell(((XPQUERYDOC_0!$A20-3)*64)+(XPQUERYDOC_0!BL$1-0), "XPQUERYDOC_0")</f>
        <v>#NAME?</v>
      </c>
      <c r="BM20" t="e">
        <f ca="1">_xll.xpGetDataCell(((XPQUERYDOC_0!$A20-3)*64)+(XPQUERYDOC_0!BM$1-0), "XPQUERYDOC_0")</f>
        <v>#NAME?</v>
      </c>
    </row>
    <row r="21" spans="1:65">
      <c r="A21" t="e">
        <f ca="1">_xll.xpGetDimLabel(2, 16, "XPQUERYDOC_0")</f>
        <v>#NAME?</v>
      </c>
      <c r="B21" t="e">
        <f ca="1">_xll.xpGetDataCell(((XPQUERYDOC_0!$A21-3)*64)+(XPQUERYDOC_0!B$1-0), "XPQUERYDOC_0")</f>
        <v>#NAME?</v>
      </c>
      <c r="C21" t="e">
        <f ca="1">_xll.xpGetDataCell(((XPQUERYDOC_0!$A21-3)*64)+(XPQUERYDOC_0!C$1-0), "XPQUERYDOC_0")</f>
        <v>#NAME?</v>
      </c>
      <c r="D21" t="e">
        <f ca="1">_xll.xpGetDataCell(((XPQUERYDOC_0!$A21-3)*64)+(XPQUERYDOC_0!D$1-0), "XPQUERYDOC_0")</f>
        <v>#NAME?</v>
      </c>
      <c r="E21" t="e">
        <f ca="1">_xll.xpGetDataCell(((XPQUERYDOC_0!$A21-3)*64)+(XPQUERYDOC_0!E$1-0), "XPQUERYDOC_0")</f>
        <v>#NAME?</v>
      </c>
      <c r="F21" t="e">
        <f ca="1">_xll.xpGetDataCell(((XPQUERYDOC_0!$A21-3)*64)+(XPQUERYDOC_0!F$1-0), "XPQUERYDOC_0")</f>
        <v>#NAME?</v>
      </c>
      <c r="G21" t="e">
        <f ca="1">_xll.xpGetDataCell(((XPQUERYDOC_0!$A21-3)*64)+(XPQUERYDOC_0!G$1-0), "XPQUERYDOC_0")</f>
        <v>#NAME?</v>
      </c>
      <c r="H21" t="e">
        <f ca="1">_xll.xpGetDataCell(((XPQUERYDOC_0!$A21-3)*64)+(XPQUERYDOC_0!H$1-0), "XPQUERYDOC_0")</f>
        <v>#NAME?</v>
      </c>
      <c r="I21" t="e">
        <f ca="1">_xll.xpGetDataCell(((XPQUERYDOC_0!$A21-3)*64)+(XPQUERYDOC_0!I$1-0), "XPQUERYDOC_0")</f>
        <v>#NAME?</v>
      </c>
      <c r="J21" t="e">
        <f ca="1">_xll.xpGetDataCell(((XPQUERYDOC_0!$A21-3)*64)+(XPQUERYDOC_0!J$1-0), "XPQUERYDOC_0")</f>
        <v>#NAME?</v>
      </c>
      <c r="K21" t="e">
        <f ca="1">_xll.xpGetDataCell(((XPQUERYDOC_0!$A21-3)*64)+(XPQUERYDOC_0!K$1-0), "XPQUERYDOC_0")</f>
        <v>#NAME?</v>
      </c>
      <c r="L21" t="e">
        <f ca="1">_xll.xpGetDataCell(((XPQUERYDOC_0!$A21-3)*64)+(XPQUERYDOC_0!L$1-0), "XPQUERYDOC_0")</f>
        <v>#NAME?</v>
      </c>
      <c r="M21" t="e">
        <f ca="1">_xll.xpGetDataCell(((XPQUERYDOC_0!$A21-3)*64)+(XPQUERYDOC_0!M$1-0), "XPQUERYDOC_0")</f>
        <v>#NAME?</v>
      </c>
      <c r="N21" t="e">
        <f ca="1">_xll.xpGetDataCell(((XPQUERYDOC_0!$A21-3)*64)+(XPQUERYDOC_0!N$1-0), "XPQUERYDOC_0")</f>
        <v>#NAME?</v>
      </c>
      <c r="O21" t="e">
        <f ca="1">_xll.xpGetDataCell(((XPQUERYDOC_0!$A21-3)*64)+(XPQUERYDOC_0!O$1-0), "XPQUERYDOC_0")</f>
        <v>#NAME?</v>
      </c>
      <c r="P21" t="e">
        <f ca="1">_xll.xpGetDataCell(((XPQUERYDOC_0!$A21-3)*64)+(XPQUERYDOC_0!P$1-0), "XPQUERYDOC_0")</f>
        <v>#NAME?</v>
      </c>
      <c r="Q21" t="e">
        <f ca="1">_xll.xpGetDataCell(((XPQUERYDOC_0!$A21-3)*64)+(XPQUERYDOC_0!Q$1-0), "XPQUERYDOC_0")</f>
        <v>#NAME?</v>
      </c>
      <c r="R21" t="e">
        <f ca="1">_xll.xpGetDataCell(((XPQUERYDOC_0!$A21-3)*64)+(XPQUERYDOC_0!R$1-0), "XPQUERYDOC_0")</f>
        <v>#NAME?</v>
      </c>
      <c r="S21" t="e">
        <f ca="1">_xll.xpGetDataCell(((XPQUERYDOC_0!$A21-3)*64)+(XPQUERYDOC_0!S$1-0), "XPQUERYDOC_0")</f>
        <v>#NAME?</v>
      </c>
      <c r="T21" t="e">
        <f ca="1">_xll.xpGetDataCell(((XPQUERYDOC_0!$A21-3)*64)+(XPQUERYDOC_0!T$1-0), "XPQUERYDOC_0")</f>
        <v>#NAME?</v>
      </c>
      <c r="U21" t="e">
        <f ca="1">_xll.xpGetDataCell(((XPQUERYDOC_0!$A21-3)*64)+(XPQUERYDOC_0!U$1-0), "XPQUERYDOC_0")</f>
        <v>#NAME?</v>
      </c>
      <c r="V21" t="e">
        <f ca="1">_xll.xpGetDataCell(((XPQUERYDOC_0!$A21-3)*64)+(XPQUERYDOC_0!V$1-0), "XPQUERYDOC_0")</f>
        <v>#NAME?</v>
      </c>
      <c r="W21" t="e">
        <f ca="1">_xll.xpGetDataCell(((XPQUERYDOC_0!$A21-3)*64)+(XPQUERYDOC_0!W$1-0), "XPQUERYDOC_0")</f>
        <v>#NAME?</v>
      </c>
      <c r="X21" t="e">
        <f ca="1">_xll.xpGetDataCell(((XPQUERYDOC_0!$A21-3)*64)+(XPQUERYDOC_0!X$1-0), "XPQUERYDOC_0")</f>
        <v>#NAME?</v>
      </c>
      <c r="Y21" t="e">
        <f ca="1">_xll.xpGetDataCell(((XPQUERYDOC_0!$A21-3)*64)+(XPQUERYDOC_0!Y$1-0), "XPQUERYDOC_0")</f>
        <v>#NAME?</v>
      </c>
      <c r="Z21" t="e">
        <f ca="1">_xll.xpGetDataCell(((XPQUERYDOC_0!$A21-3)*64)+(XPQUERYDOC_0!Z$1-0), "XPQUERYDOC_0")</f>
        <v>#NAME?</v>
      </c>
      <c r="AA21" t="e">
        <f ca="1">_xll.xpGetDataCell(((XPQUERYDOC_0!$A21-3)*64)+(XPQUERYDOC_0!AA$1-0), "XPQUERYDOC_0")</f>
        <v>#NAME?</v>
      </c>
      <c r="AB21" t="e">
        <f ca="1">_xll.xpGetDataCell(((XPQUERYDOC_0!$A21-3)*64)+(XPQUERYDOC_0!AB$1-0), "XPQUERYDOC_0")</f>
        <v>#NAME?</v>
      </c>
      <c r="AC21" t="e">
        <f ca="1">_xll.xpGetDataCell(((XPQUERYDOC_0!$A21-3)*64)+(XPQUERYDOC_0!AC$1-0), "XPQUERYDOC_0")</f>
        <v>#NAME?</v>
      </c>
      <c r="AD21" t="e">
        <f ca="1">_xll.xpGetDataCell(((XPQUERYDOC_0!$A21-3)*64)+(XPQUERYDOC_0!AD$1-0), "XPQUERYDOC_0")</f>
        <v>#NAME?</v>
      </c>
      <c r="AE21" t="e">
        <f ca="1">_xll.xpGetDataCell(((XPQUERYDOC_0!$A21-3)*64)+(XPQUERYDOC_0!AE$1-0), "XPQUERYDOC_0")</f>
        <v>#NAME?</v>
      </c>
      <c r="AF21" t="e">
        <f ca="1">_xll.xpGetDataCell(((XPQUERYDOC_0!$A21-3)*64)+(XPQUERYDOC_0!AF$1-0), "XPQUERYDOC_0")</f>
        <v>#NAME?</v>
      </c>
      <c r="AG21" t="e">
        <f ca="1">_xll.xpGetDataCell(((XPQUERYDOC_0!$A21-3)*64)+(XPQUERYDOC_0!AG$1-0), "XPQUERYDOC_0")</f>
        <v>#NAME?</v>
      </c>
      <c r="AH21" t="e">
        <f ca="1">_xll.xpGetDataCell(((XPQUERYDOC_0!$A21-3)*64)+(XPQUERYDOC_0!AH$1-0), "XPQUERYDOC_0")</f>
        <v>#NAME?</v>
      </c>
      <c r="AI21" t="e">
        <f ca="1">_xll.xpGetDataCell(((XPQUERYDOC_0!$A21-3)*64)+(XPQUERYDOC_0!AI$1-0), "XPQUERYDOC_0")</f>
        <v>#NAME?</v>
      </c>
      <c r="AJ21" t="e">
        <f ca="1">_xll.xpGetDataCell(((XPQUERYDOC_0!$A21-3)*64)+(XPQUERYDOC_0!AJ$1-0), "XPQUERYDOC_0")</f>
        <v>#NAME?</v>
      </c>
      <c r="AK21" t="e">
        <f ca="1">_xll.xpGetDataCell(((XPQUERYDOC_0!$A21-3)*64)+(XPQUERYDOC_0!AK$1-0), "XPQUERYDOC_0")</f>
        <v>#NAME?</v>
      </c>
      <c r="AL21" t="e">
        <f ca="1">_xll.xpGetDataCell(((XPQUERYDOC_0!$A21-3)*64)+(XPQUERYDOC_0!AL$1-0), "XPQUERYDOC_0")</f>
        <v>#NAME?</v>
      </c>
      <c r="AM21" t="e">
        <f ca="1">_xll.xpGetDataCell(((XPQUERYDOC_0!$A21-3)*64)+(XPQUERYDOC_0!AM$1-0), "XPQUERYDOC_0")</f>
        <v>#NAME?</v>
      </c>
      <c r="AN21" t="e">
        <f ca="1">_xll.xpGetDataCell(((XPQUERYDOC_0!$A21-3)*64)+(XPQUERYDOC_0!AN$1-0), "XPQUERYDOC_0")</f>
        <v>#NAME?</v>
      </c>
      <c r="AO21" t="e">
        <f ca="1">_xll.xpGetDataCell(((XPQUERYDOC_0!$A21-3)*64)+(XPQUERYDOC_0!AO$1-0), "XPQUERYDOC_0")</f>
        <v>#NAME?</v>
      </c>
      <c r="AP21" t="e">
        <f ca="1">_xll.xpGetDataCell(((XPQUERYDOC_0!$A21-3)*64)+(XPQUERYDOC_0!AP$1-0), "XPQUERYDOC_0")</f>
        <v>#NAME?</v>
      </c>
      <c r="AQ21" t="e">
        <f ca="1">_xll.xpGetDataCell(((XPQUERYDOC_0!$A21-3)*64)+(XPQUERYDOC_0!AQ$1-0), "XPQUERYDOC_0")</f>
        <v>#NAME?</v>
      </c>
      <c r="AR21" t="e">
        <f ca="1">_xll.xpGetDataCell(((XPQUERYDOC_0!$A21-3)*64)+(XPQUERYDOC_0!AR$1-0), "XPQUERYDOC_0")</f>
        <v>#NAME?</v>
      </c>
      <c r="AS21" t="e">
        <f ca="1">_xll.xpGetDataCell(((XPQUERYDOC_0!$A21-3)*64)+(XPQUERYDOC_0!AS$1-0), "XPQUERYDOC_0")</f>
        <v>#NAME?</v>
      </c>
      <c r="AT21" t="e">
        <f ca="1">_xll.xpGetDataCell(((XPQUERYDOC_0!$A21-3)*64)+(XPQUERYDOC_0!AT$1-0), "XPQUERYDOC_0")</f>
        <v>#NAME?</v>
      </c>
      <c r="AU21" t="e">
        <f ca="1">_xll.xpGetDataCell(((XPQUERYDOC_0!$A21-3)*64)+(XPQUERYDOC_0!AU$1-0), "XPQUERYDOC_0")</f>
        <v>#NAME?</v>
      </c>
      <c r="AV21" t="e">
        <f ca="1">_xll.xpGetDataCell(((XPQUERYDOC_0!$A21-3)*64)+(XPQUERYDOC_0!AV$1-0), "XPQUERYDOC_0")</f>
        <v>#NAME?</v>
      </c>
      <c r="AW21" t="e">
        <f ca="1">_xll.xpGetDataCell(((XPQUERYDOC_0!$A21-3)*64)+(XPQUERYDOC_0!AW$1-0), "XPQUERYDOC_0")</f>
        <v>#NAME?</v>
      </c>
      <c r="AX21" t="e">
        <f ca="1">_xll.xpGetDataCell(((XPQUERYDOC_0!$A21-3)*64)+(XPQUERYDOC_0!AX$1-0), "XPQUERYDOC_0")</f>
        <v>#NAME?</v>
      </c>
      <c r="AY21" t="e">
        <f ca="1">_xll.xpGetDataCell(((XPQUERYDOC_0!$A21-3)*64)+(XPQUERYDOC_0!AY$1-0), "XPQUERYDOC_0")</f>
        <v>#NAME?</v>
      </c>
      <c r="AZ21" t="e">
        <f ca="1">_xll.xpGetDataCell(((XPQUERYDOC_0!$A21-3)*64)+(XPQUERYDOC_0!AZ$1-0), "XPQUERYDOC_0")</f>
        <v>#NAME?</v>
      </c>
      <c r="BA21" t="e">
        <f ca="1">_xll.xpGetDataCell(((XPQUERYDOC_0!$A21-3)*64)+(XPQUERYDOC_0!BA$1-0), "XPQUERYDOC_0")</f>
        <v>#NAME?</v>
      </c>
      <c r="BB21" t="e">
        <f ca="1">_xll.xpGetDataCell(((XPQUERYDOC_0!$A21-3)*64)+(XPQUERYDOC_0!BB$1-0), "XPQUERYDOC_0")</f>
        <v>#NAME?</v>
      </c>
      <c r="BC21" t="e">
        <f ca="1">_xll.xpGetDataCell(((XPQUERYDOC_0!$A21-3)*64)+(XPQUERYDOC_0!BC$1-0), "XPQUERYDOC_0")</f>
        <v>#NAME?</v>
      </c>
      <c r="BD21" t="e">
        <f ca="1">_xll.xpGetDataCell(((XPQUERYDOC_0!$A21-3)*64)+(XPQUERYDOC_0!BD$1-0), "XPQUERYDOC_0")</f>
        <v>#NAME?</v>
      </c>
      <c r="BE21" t="e">
        <f ca="1">_xll.xpGetDataCell(((XPQUERYDOC_0!$A21-3)*64)+(XPQUERYDOC_0!BE$1-0), "XPQUERYDOC_0")</f>
        <v>#NAME?</v>
      </c>
      <c r="BF21" t="e">
        <f ca="1">_xll.xpGetDataCell(((XPQUERYDOC_0!$A21-3)*64)+(XPQUERYDOC_0!BF$1-0), "XPQUERYDOC_0")</f>
        <v>#NAME?</v>
      </c>
      <c r="BG21" t="e">
        <f ca="1">_xll.xpGetDataCell(((XPQUERYDOC_0!$A21-3)*64)+(XPQUERYDOC_0!BG$1-0), "XPQUERYDOC_0")</f>
        <v>#NAME?</v>
      </c>
      <c r="BH21" t="e">
        <f ca="1">_xll.xpGetDataCell(((XPQUERYDOC_0!$A21-3)*64)+(XPQUERYDOC_0!BH$1-0), "XPQUERYDOC_0")</f>
        <v>#NAME?</v>
      </c>
      <c r="BI21" t="e">
        <f ca="1">_xll.xpGetDataCell(((XPQUERYDOC_0!$A21-3)*64)+(XPQUERYDOC_0!BI$1-0), "XPQUERYDOC_0")</f>
        <v>#NAME?</v>
      </c>
      <c r="BJ21" t="e">
        <f ca="1">_xll.xpGetDataCell(((XPQUERYDOC_0!$A21-3)*64)+(XPQUERYDOC_0!BJ$1-0), "XPQUERYDOC_0")</f>
        <v>#NAME?</v>
      </c>
      <c r="BK21" t="e">
        <f ca="1">_xll.xpGetDataCell(((XPQUERYDOC_0!$A21-3)*64)+(XPQUERYDOC_0!BK$1-0), "XPQUERYDOC_0")</f>
        <v>#NAME?</v>
      </c>
      <c r="BL21" t="e">
        <f ca="1">_xll.xpGetDataCell(((XPQUERYDOC_0!$A21-3)*64)+(XPQUERYDOC_0!BL$1-0), "XPQUERYDOC_0")</f>
        <v>#NAME?</v>
      </c>
      <c r="BM21" t="e">
        <f ca="1">_xll.xpGetDataCell(((XPQUERYDOC_0!$A21-3)*64)+(XPQUERYDOC_0!BM$1-0), "XPQUERYDOC_0")</f>
        <v>#NAME?</v>
      </c>
    </row>
    <row r="22" spans="1:65">
      <c r="A22" t="e">
        <f ca="1">_xll.xpGetDimLabel(2, 17, "XPQUERYDOC_0")</f>
        <v>#NAME?</v>
      </c>
      <c r="B22" t="e">
        <f ca="1">_xll.xpGetDataCell(((XPQUERYDOC_0!$A22-3)*64)+(XPQUERYDOC_0!B$1-0), "XPQUERYDOC_0")</f>
        <v>#NAME?</v>
      </c>
      <c r="C22" t="e">
        <f ca="1">_xll.xpGetDataCell(((XPQUERYDOC_0!$A22-3)*64)+(XPQUERYDOC_0!C$1-0), "XPQUERYDOC_0")</f>
        <v>#NAME?</v>
      </c>
      <c r="D22" t="e">
        <f ca="1">_xll.xpGetDataCell(((XPQUERYDOC_0!$A22-3)*64)+(XPQUERYDOC_0!D$1-0), "XPQUERYDOC_0")</f>
        <v>#NAME?</v>
      </c>
      <c r="E22" t="e">
        <f ca="1">_xll.xpGetDataCell(((XPQUERYDOC_0!$A22-3)*64)+(XPQUERYDOC_0!E$1-0), "XPQUERYDOC_0")</f>
        <v>#NAME?</v>
      </c>
      <c r="F22" t="e">
        <f ca="1">_xll.xpGetDataCell(((XPQUERYDOC_0!$A22-3)*64)+(XPQUERYDOC_0!F$1-0), "XPQUERYDOC_0")</f>
        <v>#NAME?</v>
      </c>
      <c r="G22" t="e">
        <f ca="1">_xll.xpGetDataCell(((XPQUERYDOC_0!$A22-3)*64)+(XPQUERYDOC_0!G$1-0), "XPQUERYDOC_0")</f>
        <v>#NAME?</v>
      </c>
      <c r="H22" t="e">
        <f ca="1">_xll.xpGetDataCell(((XPQUERYDOC_0!$A22-3)*64)+(XPQUERYDOC_0!H$1-0), "XPQUERYDOC_0")</f>
        <v>#NAME?</v>
      </c>
      <c r="I22" t="e">
        <f ca="1">_xll.xpGetDataCell(((XPQUERYDOC_0!$A22-3)*64)+(XPQUERYDOC_0!I$1-0), "XPQUERYDOC_0")</f>
        <v>#NAME?</v>
      </c>
      <c r="J22" t="e">
        <f ca="1">_xll.xpGetDataCell(((XPQUERYDOC_0!$A22-3)*64)+(XPQUERYDOC_0!J$1-0), "XPQUERYDOC_0")</f>
        <v>#NAME?</v>
      </c>
      <c r="K22" t="e">
        <f ca="1">_xll.xpGetDataCell(((XPQUERYDOC_0!$A22-3)*64)+(XPQUERYDOC_0!K$1-0), "XPQUERYDOC_0")</f>
        <v>#NAME?</v>
      </c>
      <c r="L22" t="e">
        <f ca="1">_xll.xpGetDataCell(((XPQUERYDOC_0!$A22-3)*64)+(XPQUERYDOC_0!L$1-0), "XPQUERYDOC_0")</f>
        <v>#NAME?</v>
      </c>
      <c r="M22" t="e">
        <f ca="1">_xll.xpGetDataCell(((XPQUERYDOC_0!$A22-3)*64)+(XPQUERYDOC_0!M$1-0), "XPQUERYDOC_0")</f>
        <v>#NAME?</v>
      </c>
      <c r="N22" t="e">
        <f ca="1">_xll.xpGetDataCell(((XPQUERYDOC_0!$A22-3)*64)+(XPQUERYDOC_0!N$1-0), "XPQUERYDOC_0")</f>
        <v>#NAME?</v>
      </c>
      <c r="O22" t="e">
        <f ca="1">_xll.xpGetDataCell(((XPQUERYDOC_0!$A22-3)*64)+(XPQUERYDOC_0!O$1-0), "XPQUERYDOC_0")</f>
        <v>#NAME?</v>
      </c>
      <c r="P22" t="e">
        <f ca="1">_xll.xpGetDataCell(((XPQUERYDOC_0!$A22-3)*64)+(XPQUERYDOC_0!P$1-0), "XPQUERYDOC_0")</f>
        <v>#NAME?</v>
      </c>
      <c r="Q22" t="e">
        <f ca="1">_xll.xpGetDataCell(((XPQUERYDOC_0!$A22-3)*64)+(XPQUERYDOC_0!Q$1-0), "XPQUERYDOC_0")</f>
        <v>#NAME?</v>
      </c>
      <c r="R22" t="e">
        <f ca="1">_xll.xpGetDataCell(((XPQUERYDOC_0!$A22-3)*64)+(XPQUERYDOC_0!R$1-0), "XPQUERYDOC_0")</f>
        <v>#NAME?</v>
      </c>
      <c r="S22" t="e">
        <f ca="1">_xll.xpGetDataCell(((XPQUERYDOC_0!$A22-3)*64)+(XPQUERYDOC_0!S$1-0), "XPQUERYDOC_0")</f>
        <v>#NAME?</v>
      </c>
      <c r="T22" t="e">
        <f ca="1">_xll.xpGetDataCell(((XPQUERYDOC_0!$A22-3)*64)+(XPQUERYDOC_0!T$1-0), "XPQUERYDOC_0")</f>
        <v>#NAME?</v>
      </c>
      <c r="U22" t="e">
        <f ca="1">_xll.xpGetDataCell(((XPQUERYDOC_0!$A22-3)*64)+(XPQUERYDOC_0!U$1-0), "XPQUERYDOC_0")</f>
        <v>#NAME?</v>
      </c>
      <c r="V22" t="e">
        <f ca="1">_xll.xpGetDataCell(((XPQUERYDOC_0!$A22-3)*64)+(XPQUERYDOC_0!V$1-0), "XPQUERYDOC_0")</f>
        <v>#NAME?</v>
      </c>
      <c r="W22" t="e">
        <f ca="1">_xll.xpGetDataCell(((XPQUERYDOC_0!$A22-3)*64)+(XPQUERYDOC_0!W$1-0), "XPQUERYDOC_0")</f>
        <v>#NAME?</v>
      </c>
      <c r="X22" t="e">
        <f ca="1">_xll.xpGetDataCell(((XPQUERYDOC_0!$A22-3)*64)+(XPQUERYDOC_0!X$1-0), "XPQUERYDOC_0")</f>
        <v>#NAME?</v>
      </c>
      <c r="Y22" t="e">
        <f ca="1">_xll.xpGetDataCell(((XPQUERYDOC_0!$A22-3)*64)+(XPQUERYDOC_0!Y$1-0), "XPQUERYDOC_0")</f>
        <v>#NAME?</v>
      </c>
      <c r="Z22" t="e">
        <f ca="1">_xll.xpGetDataCell(((XPQUERYDOC_0!$A22-3)*64)+(XPQUERYDOC_0!Z$1-0), "XPQUERYDOC_0")</f>
        <v>#NAME?</v>
      </c>
      <c r="AA22" t="e">
        <f ca="1">_xll.xpGetDataCell(((XPQUERYDOC_0!$A22-3)*64)+(XPQUERYDOC_0!AA$1-0), "XPQUERYDOC_0")</f>
        <v>#NAME?</v>
      </c>
      <c r="AB22" t="e">
        <f ca="1">_xll.xpGetDataCell(((XPQUERYDOC_0!$A22-3)*64)+(XPQUERYDOC_0!AB$1-0), "XPQUERYDOC_0")</f>
        <v>#NAME?</v>
      </c>
      <c r="AC22" t="e">
        <f ca="1">_xll.xpGetDataCell(((XPQUERYDOC_0!$A22-3)*64)+(XPQUERYDOC_0!AC$1-0), "XPQUERYDOC_0")</f>
        <v>#NAME?</v>
      </c>
      <c r="AD22" t="e">
        <f ca="1">_xll.xpGetDataCell(((XPQUERYDOC_0!$A22-3)*64)+(XPQUERYDOC_0!AD$1-0), "XPQUERYDOC_0")</f>
        <v>#NAME?</v>
      </c>
      <c r="AE22" t="e">
        <f ca="1">_xll.xpGetDataCell(((XPQUERYDOC_0!$A22-3)*64)+(XPQUERYDOC_0!AE$1-0), "XPQUERYDOC_0")</f>
        <v>#NAME?</v>
      </c>
      <c r="AF22" t="e">
        <f ca="1">_xll.xpGetDataCell(((XPQUERYDOC_0!$A22-3)*64)+(XPQUERYDOC_0!AF$1-0), "XPQUERYDOC_0")</f>
        <v>#NAME?</v>
      </c>
      <c r="AG22" t="e">
        <f ca="1">_xll.xpGetDataCell(((XPQUERYDOC_0!$A22-3)*64)+(XPQUERYDOC_0!AG$1-0), "XPQUERYDOC_0")</f>
        <v>#NAME?</v>
      </c>
      <c r="AH22" t="e">
        <f ca="1">_xll.xpGetDataCell(((XPQUERYDOC_0!$A22-3)*64)+(XPQUERYDOC_0!AH$1-0), "XPQUERYDOC_0")</f>
        <v>#NAME?</v>
      </c>
      <c r="AI22" t="e">
        <f ca="1">_xll.xpGetDataCell(((XPQUERYDOC_0!$A22-3)*64)+(XPQUERYDOC_0!AI$1-0), "XPQUERYDOC_0")</f>
        <v>#NAME?</v>
      </c>
      <c r="AJ22" t="e">
        <f ca="1">_xll.xpGetDataCell(((XPQUERYDOC_0!$A22-3)*64)+(XPQUERYDOC_0!AJ$1-0), "XPQUERYDOC_0")</f>
        <v>#NAME?</v>
      </c>
      <c r="AK22" t="e">
        <f ca="1">_xll.xpGetDataCell(((XPQUERYDOC_0!$A22-3)*64)+(XPQUERYDOC_0!AK$1-0), "XPQUERYDOC_0")</f>
        <v>#NAME?</v>
      </c>
      <c r="AL22" t="e">
        <f ca="1">_xll.xpGetDataCell(((XPQUERYDOC_0!$A22-3)*64)+(XPQUERYDOC_0!AL$1-0), "XPQUERYDOC_0")</f>
        <v>#NAME?</v>
      </c>
      <c r="AM22" t="e">
        <f ca="1">_xll.xpGetDataCell(((XPQUERYDOC_0!$A22-3)*64)+(XPQUERYDOC_0!AM$1-0), "XPQUERYDOC_0")</f>
        <v>#NAME?</v>
      </c>
      <c r="AN22" t="e">
        <f ca="1">_xll.xpGetDataCell(((XPQUERYDOC_0!$A22-3)*64)+(XPQUERYDOC_0!AN$1-0), "XPQUERYDOC_0")</f>
        <v>#NAME?</v>
      </c>
      <c r="AO22" t="e">
        <f ca="1">_xll.xpGetDataCell(((XPQUERYDOC_0!$A22-3)*64)+(XPQUERYDOC_0!AO$1-0), "XPQUERYDOC_0")</f>
        <v>#NAME?</v>
      </c>
      <c r="AP22" t="e">
        <f ca="1">_xll.xpGetDataCell(((XPQUERYDOC_0!$A22-3)*64)+(XPQUERYDOC_0!AP$1-0), "XPQUERYDOC_0")</f>
        <v>#NAME?</v>
      </c>
      <c r="AQ22" t="e">
        <f ca="1">_xll.xpGetDataCell(((XPQUERYDOC_0!$A22-3)*64)+(XPQUERYDOC_0!AQ$1-0), "XPQUERYDOC_0")</f>
        <v>#NAME?</v>
      </c>
      <c r="AR22" t="e">
        <f ca="1">_xll.xpGetDataCell(((XPQUERYDOC_0!$A22-3)*64)+(XPQUERYDOC_0!AR$1-0), "XPQUERYDOC_0")</f>
        <v>#NAME?</v>
      </c>
      <c r="AS22" t="e">
        <f ca="1">_xll.xpGetDataCell(((XPQUERYDOC_0!$A22-3)*64)+(XPQUERYDOC_0!AS$1-0), "XPQUERYDOC_0")</f>
        <v>#NAME?</v>
      </c>
      <c r="AT22" t="e">
        <f ca="1">_xll.xpGetDataCell(((XPQUERYDOC_0!$A22-3)*64)+(XPQUERYDOC_0!AT$1-0), "XPQUERYDOC_0")</f>
        <v>#NAME?</v>
      </c>
      <c r="AU22" t="e">
        <f ca="1">_xll.xpGetDataCell(((XPQUERYDOC_0!$A22-3)*64)+(XPQUERYDOC_0!AU$1-0), "XPQUERYDOC_0")</f>
        <v>#NAME?</v>
      </c>
      <c r="AV22" t="e">
        <f ca="1">_xll.xpGetDataCell(((XPQUERYDOC_0!$A22-3)*64)+(XPQUERYDOC_0!AV$1-0), "XPQUERYDOC_0")</f>
        <v>#NAME?</v>
      </c>
      <c r="AW22" t="e">
        <f ca="1">_xll.xpGetDataCell(((XPQUERYDOC_0!$A22-3)*64)+(XPQUERYDOC_0!AW$1-0), "XPQUERYDOC_0")</f>
        <v>#NAME?</v>
      </c>
      <c r="AX22" t="e">
        <f ca="1">_xll.xpGetDataCell(((XPQUERYDOC_0!$A22-3)*64)+(XPQUERYDOC_0!AX$1-0), "XPQUERYDOC_0")</f>
        <v>#NAME?</v>
      </c>
      <c r="AY22" t="e">
        <f ca="1">_xll.xpGetDataCell(((XPQUERYDOC_0!$A22-3)*64)+(XPQUERYDOC_0!AY$1-0), "XPQUERYDOC_0")</f>
        <v>#NAME?</v>
      </c>
      <c r="AZ22" t="e">
        <f ca="1">_xll.xpGetDataCell(((XPQUERYDOC_0!$A22-3)*64)+(XPQUERYDOC_0!AZ$1-0), "XPQUERYDOC_0")</f>
        <v>#NAME?</v>
      </c>
      <c r="BA22" t="e">
        <f ca="1">_xll.xpGetDataCell(((XPQUERYDOC_0!$A22-3)*64)+(XPQUERYDOC_0!BA$1-0), "XPQUERYDOC_0")</f>
        <v>#NAME?</v>
      </c>
      <c r="BB22" t="e">
        <f ca="1">_xll.xpGetDataCell(((XPQUERYDOC_0!$A22-3)*64)+(XPQUERYDOC_0!BB$1-0), "XPQUERYDOC_0")</f>
        <v>#NAME?</v>
      </c>
      <c r="BC22" t="e">
        <f ca="1">_xll.xpGetDataCell(((XPQUERYDOC_0!$A22-3)*64)+(XPQUERYDOC_0!BC$1-0), "XPQUERYDOC_0")</f>
        <v>#NAME?</v>
      </c>
      <c r="BD22" t="e">
        <f ca="1">_xll.xpGetDataCell(((XPQUERYDOC_0!$A22-3)*64)+(XPQUERYDOC_0!BD$1-0), "XPQUERYDOC_0")</f>
        <v>#NAME?</v>
      </c>
      <c r="BE22" t="e">
        <f ca="1">_xll.xpGetDataCell(((XPQUERYDOC_0!$A22-3)*64)+(XPQUERYDOC_0!BE$1-0), "XPQUERYDOC_0")</f>
        <v>#NAME?</v>
      </c>
      <c r="BF22" t="e">
        <f ca="1">_xll.xpGetDataCell(((XPQUERYDOC_0!$A22-3)*64)+(XPQUERYDOC_0!BF$1-0), "XPQUERYDOC_0")</f>
        <v>#NAME?</v>
      </c>
      <c r="BG22" t="e">
        <f ca="1">_xll.xpGetDataCell(((XPQUERYDOC_0!$A22-3)*64)+(XPQUERYDOC_0!BG$1-0), "XPQUERYDOC_0")</f>
        <v>#NAME?</v>
      </c>
      <c r="BH22" t="e">
        <f ca="1">_xll.xpGetDataCell(((XPQUERYDOC_0!$A22-3)*64)+(XPQUERYDOC_0!BH$1-0), "XPQUERYDOC_0")</f>
        <v>#NAME?</v>
      </c>
      <c r="BI22" t="e">
        <f ca="1">_xll.xpGetDataCell(((XPQUERYDOC_0!$A22-3)*64)+(XPQUERYDOC_0!BI$1-0), "XPQUERYDOC_0")</f>
        <v>#NAME?</v>
      </c>
      <c r="BJ22" t="e">
        <f ca="1">_xll.xpGetDataCell(((XPQUERYDOC_0!$A22-3)*64)+(XPQUERYDOC_0!BJ$1-0), "XPQUERYDOC_0")</f>
        <v>#NAME?</v>
      </c>
      <c r="BK22" t="e">
        <f ca="1">_xll.xpGetDataCell(((XPQUERYDOC_0!$A22-3)*64)+(XPQUERYDOC_0!BK$1-0), "XPQUERYDOC_0")</f>
        <v>#NAME?</v>
      </c>
      <c r="BL22" t="e">
        <f ca="1">_xll.xpGetDataCell(((XPQUERYDOC_0!$A22-3)*64)+(XPQUERYDOC_0!BL$1-0), "XPQUERYDOC_0")</f>
        <v>#NAME?</v>
      </c>
      <c r="BM22" t="e">
        <f ca="1">_xll.xpGetDataCell(((XPQUERYDOC_0!$A22-3)*64)+(XPQUERYDOC_0!BM$1-0), "XPQUERYDOC_0")</f>
        <v>#NAME?</v>
      </c>
    </row>
    <row r="23" spans="1:65">
      <c r="A23" t="e">
        <f ca="1">_xll.xpGetDimLabel(2, 18, "XPQUERYDOC_0")</f>
        <v>#NAME?</v>
      </c>
      <c r="B23" t="e">
        <f ca="1">_xll.xpGetDataCell(((XPQUERYDOC_0!$A23-3)*64)+(XPQUERYDOC_0!B$1-0), "XPQUERYDOC_0")</f>
        <v>#NAME?</v>
      </c>
      <c r="C23" t="e">
        <f ca="1">_xll.xpGetDataCell(((XPQUERYDOC_0!$A23-3)*64)+(XPQUERYDOC_0!C$1-0), "XPQUERYDOC_0")</f>
        <v>#NAME?</v>
      </c>
      <c r="D23" t="e">
        <f ca="1">_xll.xpGetDataCell(((XPQUERYDOC_0!$A23-3)*64)+(XPQUERYDOC_0!D$1-0), "XPQUERYDOC_0")</f>
        <v>#NAME?</v>
      </c>
      <c r="E23" t="e">
        <f ca="1">_xll.xpGetDataCell(((XPQUERYDOC_0!$A23-3)*64)+(XPQUERYDOC_0!E$1-0), "XPQUERYDOC_0")</f>
        <v>#NAME?</v>
      </c>
      <c r="F23" t="e">
        <f ca="1">_xll.xpGetDataCell(((XPQUERYDOC_0!$A23-3)*64)+(XPQUERYDOC_0!F$1-0), "XPQUERYDOC_0")</f>
        <v>#NAME?</v>
      </c>
      <c r="G23" t="e">
        <f ca="1">_xll.xpGetDataCell(((XPQUERYDOC_0!$A23-3)*64)+(XPQUERYDOC_0!G$1-0), "XPQUERYDOC_0")</f>
        <v>#NAME?</v>
      </c>
      <c r="H23" t="e">
        <f ca="1">_xll.xpGetDataCell(((XPQUERYDOC_0!$A23-3)*64)+(XPQUERYDOC_0!H$1-0), "XPQUERYDOC_0")</f>
        <v>#NAME?</v>
      </c>
      <c r="I23" t="e">
        <f ca="1">_xll.xpGetDataCell(((XPQUERYDOC_0!$A23-3)*64)+(XPQUERYDOC_0!I$1-0), "XPQUERYDOC_0")</f>
        <v>#NAME?</v>
      </c>
      <c r="J23" t="e">
        <f ca="1">_xll.xpGetDataCell(((XPQUERYDOC_0!$A23-3)*64)+(XPQUERYDOC_0!J$1-0), "XPQUERYDOC_0")</f>
        <v>#NAME?</v>
      </c>
      <c r="K23" t="e">
        <f ca="1">_xll.xpGetDataCell(((XPQUERYDOC_0!$A23-3)*64)+(XPQUERYDOC_0!K$1-0), "XPQUERYDOC_0")</f>
        <v>#NAME?</v>
      </c>
      <c r="L23" t="e">
        <f ca="1">_xll.xpGetDataCell(((XPQUERYDOC_0!$A23-3)*64)+(XPQUERYDOC_0!L$1-0), "XPQUERYDOC_0")</f>
        <v>#NAME?</v>
      </c>
      <c r="M23" t="e">
        <f ca="1">_xll.xpGetDataCell(((XPQUERYDOC_0!$A23-3)*64)+(XPQUERYDOC_0!M$1-0), "XPQUERYDOC_0")</f>
        <v>#NAME?</v>
      </c>
      <c r="N23" t="e">
        <f ca="1">_xll.xpGetDataCell(((XPQUERYDOC_0!$A23-3)*64)+(XPQUERYDOC_0!N$1-0), "XPQUERYDOC_0")</f>
        <v>#NAME?</v>
      </c>
      <c r="O23" t="e">
        <f ca="1">_xll.xpGetDataCell(((XPQUERYDOC_0!$A23-3)*64)+(XPQUERYDOC_0!O$1-0), "XPQUERYDOC_0")</f>
        <v>#NAME?</v>
      </c>
      <c r="P23" t="e">
        <f ca="1">_xll.xpGetDataCell(((XPQUERYDOC_0!$A23-3)*64)+(XPQUERYDOC_0!P$1-0), "XPQUERYDOC_0")</f>
        <v>#NAME?</v>
      </c>
      <c r="Q23" t="e">
        <f ca="1">_xll.xpGetDataCell(((XPQUERYDOC_0!$A23-3)*64)+(XPQUERYDOC_0!Q$1-0), "XPQUERYDOC_0")</f>
        <v>#NAME?</v>
      </c>
      <c r="R23" t="e">
        <f ca="1">_xll.xpGetDataCell(((XPQUERYDOC_0!$A23-3)*64)+(XPQUERYDOC_0!R$1-0), "XPQUERYDOC_0")</f>
        <v>#NAME?</v>
      </c>
      <c r="S23" t="e">
        <f ca="1">_xll.xpGetDataCell(((XPQUERYDOC_0!$A23-3)*64)+(XPQUERYDOC_0!S$1-0), "XPQUERYDOC_0")</f>
        <v>#NAME?</v>
      </c>
      <c r="T23" t="e">
        <f ca="1">_xll.xpGetDataCell(((XPQUERYDOC_0!$A23-3)*64)+(XPQUERYDOC_0!T$1-0), "XPQUERYDOC_0")</f>
        <v>#NAME?</v>
      </c>
      <c r="U23" t="e">
        <f ca="1">_xll.xpGetDataCell(((XPQUERYDOC_0!$A23-3)*64)+(XPQUERYDOC_0!U$1-0), "XPQUERYDOC_0")</f>
        <v>#NAME?</v>
      </c>
      <c r="V23" t="e">
        <f ca="1">_xll.xpGetDataCell(((XPQUERYDOC_0!$A23-3)*64)+(XPQUERYDOC_0!V$1-0), "XPQUERYDOC_0")</f>
        <v>#NAME?</v>
      </c>
      <c r="W23" t="e">
        <f ca="1">_xll.xpGetDataCell(((XPQUERYDOC_0!$A23-3)*64)+(XPQUERYDOC_0!W$1-0), "XPQUERYDOC_0")</f>
        <v>#NAME?</v>
      </c>
      <c r="X23" t="e">
        <f ca="1">_xll.xpGetDataCell(((XPQUERYDOC_0!$A23-3)*64)+(XPQUERYDOC_0!X$1-0), "XPQUERYDOC_0")</f>
        <v>#NAME?</v>
      </c>
      <c r="Y23" t="e">
        <f ca="1">_xll.xpGetDataCell(((XPQUERYDOC_0!$A23-3)*64)+(XPQUERYDOC_0!Y$1-0), "XPQUERYDOC_0")</f>
        <v>#NAME?</v>
      </c>
      <c r="Z23" t="e">
        <f ca="1">_xll.xpGetDataCell(((XPQUERYDOC_0!$A23-3)*64)+(XPQUERYDOC_0!Z$1-0), "XPQUERYDOC_0")</f>
        <v>#NAME?</v>
      </c>
      <c r="AA23" t="e">
        <f ca="1">_xll.xpGetDataCell(((XPQUERYDOC_0!$A23-3)*64)+(XPQUERYDOC_0!AA$1-0), "XPQUERYDOC_0")</f>
        <v>#NAME?</v>
      </c>
      <c r="AB23" t="e">
        <f ca="1">_xll.xpGetDataCell(((XPQUERYDOC_0!$A23-3)*64)+(XPQUERYDOC_0!AB$1-0), "XPQUERYDOC_0")</f>
        <v>#NAME?</v>
      </c>
      <c r="AC23" t="e">
        <f ca="1">_xll.xpGetDataCell(((XPQUERYDOC_0!$A23-3)*64)+(XPQUERYDOC_0!AC$1-0), "XPQUERYDOC_0")</f>
        <v>#NAME?</v>
      </c>
      <c r="AD23" t="e">
        <f ca="1">_xll.xpGetDataCell(((XPQUERYDOC_0!$A23-3)*64)+(XPQUERYDOC_0!AD$1-0), "XPQUERYDOC_0")</f>
        <v>#NAME?</v>
      </c>
      <c r="AE23" t="e">
        <f ca="1">_xll.xpGetDataCell(((XPQUERYDOC_0!$A23-3)*64)+(XPQUERYDOC_0!AE$1-0), "XPQUERYDOC_0")</f>
        <v>#NAME?</v>
      </c>
      <c r="AF23" t="e">
        <f ca="1">_xll.xpGetDataCell(((XPQUERYDOC_0!$A23-3)*64)+(XPQUERYDOC_0!AF$1-0), "XPQUERYDOC_0")</f>
        <v>#NAME?</v>
      </c>
      <c r="AG23" t="e">
        <f ca="1">_xll.xpGetDataCell(((XPQUERYDOC_0!$A23-3)*64)+(XPQUERYDOC_0!AG$1-0), "XPQUERYDOC_0")</f>
        <v>#NAME?</v>
      </c>
      <c r="AH23" t="e">
        <f ca="1">_xll.xpGetDataCell(((XPQUERYDOC_0!$A23-3)*64)+(XPQUERYDOC_0!AH$1-0), "XPQUERYDOC_0")</f>
        <v>#NAME?</v>
      </c>
      <c r="AI23" t="e">
        <f ca="1">_xll.xpGetDataCell(((XPQUERYDOC_0!$A23-3)*64)+(XPQUERYDOC_0!AI$1-0), "XPQUERYDOC_0")</f>
        <v>#NAME?</v>
      </c>
      <c r="AJ23" t="e">
        <f ca="1">_xll.xpGetDataCell(((XPQUERYDOC_0!$A23-3)*64)+(XPQUERYDOC_0!AJ$1-0), "XPQUERYDOC_0")</f>
        <v>#NAME?</v>
      </c>
      <c r="AK23" t="e">
        <f ca="1">_xll.xpGetDataCell(((XPQUERYDOC_0!$A23-3)*64)+(XPQUERYDOC_0!AK$1-0), "XPQUERYDOC_0")</f>
        <v>#NAME?</v>
      </c>
      <c r="AL23" t="e">
        <f ca="1">_xll.xpGetDataCell(((XPQUERYDOC_0!$A23-3)*64)+(XPQUERYDOC_0!AL$1-0), "XPQUERYDOC_0")</f>
        <v>#NAME?</v>
      </c>
      <c r="AM23" t="e">
        <f ca="1">_xll.xpGetDataCell(((XPQUERYDOC_0!$A23-3)*64)+(XPQUERYDOC_0!AM$1-0), "XPQUERYDOC_0")</f>
        <v>#NAME?</v>
      </c>
      <c r="AN23" t="e">
        <f ca="1">_xll.xpGetDataCell(((XPQUERYDOC_0!$A23-3)*64)+(XPQUERYDOC_0!AN$1-0), "XPQUERYDOC_0")</f>
        <v>#NAME?</v>
      </c>
      <c r="AO23" t="e">
        <f ca="1">_xll.xpGetDataCell(((XPQUERYDOC_0!$A23-3)*64)+(XPQUERYDOC_0!AO$1-0), "XPQUERYDOC_0")</f>
        <v>#NAME?</v>
      </c>
      <c r="AP23" t="e">
        <f ca="1">_xll.xpGetDataCell(((XPQUERYDOC_0!$A23-3)*64)+(XPQUERYDOC_0!AP$1-0), "XPQUERYDOC_0")</f>
        <v>#NAME?</v>
      </c>
      <c r="AQ23" t="e">
        <f ca="1">_xll.xpGetDataCell(((XPQUERYDOC_0!$A23-3)*64)+(XPQUERYDOC_0!AQ$1-0), "XPQUERYDOC_0")</f>
        <v>#NAME?</v>
      </c>
      <c r="AR23" t="e">
        <f ca="1">_xll.xpGetDataCell(((XPQUERYDOC_0!$A23-3)*64)+(XPQUERYDOC_0!AR$1-0), "XPQUERYDOC_0")</f>
        <v>#NAME?</v>
      </c>
      <c r="AS23" t="e">
        <f ca="1">_xll.xpGetDataCell(((XPQUERYDOC_0!$A23-3)*64)+(XPQUERYDOC_0!AS$1-0), "XPQUERYDOC_0")</f>
        <v>#NAME?</v>
      </c>
      <c r="AT23" t="e">
        <f ca="1">_xll.xpGetDataCell(((XPQUERYDOC_0!$A23-3)*64)+(XPQUERYDOC_0!AT$1-0), "XPQUERYDOC_0")</f>
        <v>#NAME?</v>
      </c>
      <c r="AU23" t="e">
        <f ca="1">_xll.xpGetDataCell(((XPQUERYDOC_0!$A23-3)*64)+(XPQUERYDOC_0!AU$1-0), "XPQUERYDOC_0")</f>
        <v>#NAME?</v>
      </c>
      <c r="AV23" t="e">
        <f ca="1">_xll.xpGetDataCell(((XPQUERYDOC_0!$A23-3)*64)+(XPQUERYDOC_0!AV$1-0), "XPQUERYDOC_0")</f>
        <v>#NAME?</v>
      </c>
      <c r="AW23" t="e">
        <f ca="1">_xll.xpGetDataCell(((XPQUERYDOC_0!$A23-3)*64)+(XPQUERYDOC_0!AW$1-0), "XPQUERYDOC_0")</f>
        <v>#NAME?</v>
      </c>
      <c r="AX23" t="e">
        <f ca="1">_xll.xpGetDataCell(((XPQUERYDOC_0!$A23-3)*64)+(XPQUERYDOC_0!AX$1-0), "XPQUERYDOC_0")</f>
        <v>#NAME?</v>
      </c>
      <c r="AY23" t="e">
        <f ca="1">_xll.xpGetDataCell(((XPQUERYDOC_0!$A23-3)*64)+(XPQUERYDOC_0!AY$1-0), "XPQUERYDOC_0")</f>
        <v>#NAME?</v>
      </c>
      <c r="AZ23" t="e">
        <f ca="1">_xll.xpGetDataCell(((XPQUERYDOC_0!$A23-3)*64)+(XPQUERYDOC_0!AZ$1-0), "XPQUERYDOC_0")</f>
        <v>#NAME?</v>
      </c>
      <c r="BA23" t="e">
        <f ca="1">_xll.xpGetDataCell(((XPQUERYDOC_0!$A23-3)*64)+(XPQUERYDOC_0!BA$1-0), "XPQUERYDOC_0")</f>
        <v>#NAME?</v>
      </c>
      <c r="BB23" t="e">
        <f ca="1">_xll.xpGetDataCell(((XPQUERYDOC_0!$A23-3)*64)+(XPQUERYDOC_0!BB$1-0), "XPQUERYDOC_0")</f>
        <v>#NAME?</v>
      </c>
      <c r="BC23" t="e">
        <f ca="1">_xll.xpGetDataCell(((XPQUERYDOC_0!$A23-3)*64)+(XPQUERYDOC_0!BC$1-0), "XPQUERYDOC_0")</f>
        <v>#NAME?</v>
      </c>
      <c r="BD23" t="e">
        <f ca="1">_xll.xpGetDataCell(((XPQUERYDOC_0!$A23-3)*64)+(XPQUERYDOC_0!BD$1-0), "XPQUERYDOC_0")</f>
        <v>#NAME?</v>
      </c>
      <c r="BE23" t="e">
        <f ca="1">_xll.xpGetDataCell(((XPQUERYDOC_0!$A23-3)*64)+(XPQUERYDOC_0!BE$1-0), "XPQUERYDOC_0")</f>
        <v>#NAME?</v>
      </c>
      <c r="BF23" t="e">
        <f ca="1">_xll.xpGetDataCell(((XPQUERYDOC_0!$A23-3)*64)+(XPQUERYDOC_0!BF$1-0), "XPQUERYDOC_0")</f>
        <v>#NAME?</v>
      </c>
      <c r="BG23" t="e">
        <f ca="1">_xll.xpGetDataCell(((XPQUERYDOC_0!$A23-3)*64)+(XPQUERYDOC_0!BG$1-0), "XPQUERYDOC_0")</f>
        <v>#NAME?</v>
      </c>
      <c r="BH23" t="e">
        <f ca="1">_xll.xpGetDataCell(((XPQUERYDOC_0!$A23-3)*64)+(XPQUERYDOC_0!BH$1-0), "XPQUERYDOC_0")</f>
        <v>#NAME?</v>
      </c>
      <c r="BI23" t="e">
        <f ca="1">_xll.xpGetDataCell(((XPQUERYDOC_0!$A23-3)*64)+(XPQUERYDOC_0!BI$1-0), "XPQUERYDOC_0")</f>
        <v>#NAME?</v>
      </c>
      <c r="BJ23" t="e">
        <f ca="1">_xll.xpGetDataCell(((XPQUERYDOC_0!$A23-3)*64)+(XPQUERYDOC_0!BJ$1-0), "XPQUERYDOC_0")</f>
        <v>#NAME?</v>
      </c>
      <c r="BK23" t="e">
        <f ca="1">_xll.xpGetDataCell(((XPQUERYDOC_0!$A23-3)*64)+(XPQUERYDOC_0!BK$1-0), "XPQUERYDOC_0")</f>
        <v>#NAME?</v>
      </c>
      <c r="BL23" t="e">
        <f ca="1">_xll.xpGetDataCell(((XPQUERYDOC_0!$A23-3)*64)+(XPQUERYDOC_0!BL$1-0), "XPQUERYDOC_0")</f>
        <v>#NAME?</v>
      </c>
      <c r="BM23" t="e">
        <f ca="1">_xll.xpGetDataCell(((XPQUERYDOC_0!$A23-3)*64)+(XPQUERYDOC_0!BM$1-0), "XPQUERYDOC_0")</f>
        <v>#NAME?</v>
      </c>
    </row>
    <row r="24" spans="1:65">
      <c r="A24" t="e">
        <f ca="1">_xll.xpGetDimLabel(2, 19, "XPQUERYDOC_0")</f>
        <v>#NAME?</v>
      </c>
      <c r="B24" t="e">
        <f ca="1">_xll.xpGetDataCell(((XPQUERYDOC_0!$A24-3)*64)+(XPQUERYDOC_0!B$1-0), "XPQUERYDOC_0")</f>
        <v>#NAME?</v>
      </c>
      <c r="C24" t="e">
        <f ca="1">_xll.xpGetDataCell(((XPQUERYDOC_0!$A24-3)*64)+(XPQUERYDOC_0!C$1-0), "XPQUERYDOC_0")</f>
        <v>#NAME?</v>
      </c>
      <c r="D24" t="e">
        <f ca="1">_xll.xpGetDataCell(((XPQUERYDOC_0!$A24-3)*64)+(XPQUERYDOC_0!D$1-0), "XPQUERYDOC_0")</f>
        <v>#NAME?</v>
      </c>
      <c r="E24" t="e">
        <f ca="1">_xll.xpGetDataCell(((XPQUERYDOC_0!$A24-3)*64)+(XPQUERYDOC_0!E$1-0), "XPQUERYDOC_0")</f>
        <v>#NAME?</v>
      </c>
      <c r="F24" t="e">
        <f ca="1">_xll.xpGetDataCell(((XPQUERYDOC_0!$A24-3)*64)+(XPQUERYDOC_0!F$1-0), "XPQUERYDOC_0")</f>
        <v>#NAME?</v>
      </c>
      <c r="G24" t="e">
        <f ca="1">_xll.xpGetDataCell(((XPQUERYDOC_0!$A24-3)*64)+(XPQUERYDOC_0!G$1-0), "XPQUERYDOC_0")</f>
        <v>#NAME?</v>
      </c>
      <c r="H24" t="e">
        <f ca="1">_xll.xpGetDataCell(((XPQUERYDOC_0!$A24-3)*64)+(XPQUERYDOC_0!H$1-0), "XPQUERYDOC_0")</f>
        <v>#NAME?</v>
      </c>
      <c r="I24" t="e">
        <f ca="1">_xll.xpGetDataCell(((XPQUERYDOC_0!$A24-3)*64)+(XPQUERYDOC_0!I$1-0), "XPQUERYDOC_0")</f>
        <v>#NAME?</v>
      </c>
      <c r="J24" t="e">
        <f ca="1">_xll.xpGetDataCell(((XPQUERYDOC_0!$A24-3)*64)+(XPQUERYDOC_0!J$1-0), "XPQUERYDOC_0")</f>
        <v>#NAME?</v>
      </c>
      <c r="K24" t="e">
        <f ca="1">_xll.xpGetDataCell(((XPQUERYDOC_0!$A24-3)*64)+(XPQUERYDOC_0!K$1-0), "XPQUERYDOC_0")</f>
        <v>#NAME?</v>
      </c>
      <c r="L24" t="e">
        <f ca="1">_xll.xpGetDataCell(((XPQUERYDOC_0!$A24-3)*64)+(XPQUERYDOC_0!L$1-0), "XPQUERYDOC_0")</f>
        <v>#NAME?</v>
      </c>
      <c r="M24" t="e">
        <f ca="1">_xll.xpGetDataCell(((XPQUERYDOC_0!$A24-3)*64)+(XPQUERYDOC_0!M$1-0), "XPQUERYDOC_0")</f>
        <v>#NAME?</v>
      </c>
      <c r="N24" t="e">
        <f ca="1">_xll.xpGetDataCell(((XPQUERYDOC_0!$A24-3)*64)+(XPQUERYDOC_0!N$1-0), "XPQUERYDOC_0")</f>
        <v>#NAME?</v>
      </c>
      <c r="O24" t="e">
        <f ca="1">_xll.xpGetDataCell(((XPQUERYDOC_0!$A24-3)*64)+(XPQUERYDOC_0!O$1-0), "XPQUERYDOC_0")</f>
        <v>#NAME?</v>
      </c>
      <c r="P24" t="e">
        <f ca="1">_xll.xpGetDataCell(((XPQUERYDOC_0!$A24-3)*64)+(XPQUERYDOC_0!P$1-0), "XPQUERYDOC_0")</f>
        <v>#NAME?</v>
      </c>
      <c r="Q24" t="e">
        <f ca="1">_xll.xpGetDataCell(((XPQUERYDOC_0!$A24-3)*64)+(XPQUERYDOC_0!Q$1-0), "XPQUERYDOC_0")</f>
        <v>#NAME?</v>
      </c>
      <c r="R24" t="e">
        <f ca="1">_xll.xpGetDataCell(((XPQUERYDOC_0!$A24-3)*64)+(XPQUERYDOC_0!R$1-0), "XPQUERYDOC_0")</f>
        <v>#NAME?</v>
      </c>
      <c r="S24" t="e">
        <f ca="1">_xll.xpGetDataCell(((XPQUERYDOC_0!$A24-3)*64)+(XPQUERYDOC_0!S$1-0), "XPQUERYDOC_0")</f>
        <v>#NAME?</v>
      </c>
      <c r="T24" t="e">
        <f ca="1">_xll.xpGetDataCell(((XPQUERYDOC_0!$A24-3)*64)+(XPQUERYDOC_0!T$1-0), "XPQUERYDOC_0")</f>
        <v>#NAME?</v>
      </c>
      <c r="U24" t="e">
        <f ca="1">_xll.xpGetDataCell(((XPQUERYDOC_0!$A24-3)*64)+(XPQUERYDOC_0!U$1-0), "XPQUERYDOC_0")</f>
        <v>#NAME?</v>
      </c>
      <c r="V24" t="e">
        <f ca="1">_xll.xpGetDataCell(((XPQUERYDOC_0!$A24-3)*64)+(XPQUERYDOC_0!V$1-0), "XPQUERYDOC_0")</f>
        <v>#NAME?</v>
      </c>
      <c r="W24" t="e">
        <f ca="1">_xll.xpGetDataCell(((XPQUERYDOC_0!$A24-3)*64)+(XPQUERYDOC_0!W$1-0), "XPQUERYDOC_0")</f>
        <v>#NAME?</v>
      </c>
      <c r="X24" t="e">
        <f ca="1">_xll.xpGetDataCell(((XPQUERYDOC_0!$A24-3)*64)+(XPQUERYDOC_0!X$1-0), "XPQUERYDOC_0")</f>
        <v>#NAME?</v>
      </c>
      <c r="Y24" t="e">
        <f ca="1">_xll.xpGetDataCell(((XPQUERYDOC_0!$A24-3)*64)+(XPQUERYDOC_0!Y$1-0), "XPQUERYDOC_0")</f>
        <v>#NAME?</v>
      </c>
      <c r="Z24" t="e">
        <f ca="1">_xll.xpGetDataCell(((XPQUERYDOC_0!$A24-3)*64)+(XPQUERYDOC_0!Z$1-0), "XPQUERYDOC_0")</f>
        <v>#NAME?</v>
      </c>
      <c r="AA24" t="e">
        <f ca="1">_xll.xpGetDataCell(((XPQUERYDOC_0!$A24-3)*64)+(XPQUERYDOC_0!AA$1-0), "XPQUERYDOC_0")</f>
        <v>#NAME?</v>
      </c>
      <c r="AB24" t="e">
        <f ca="1">_xll.xpGetDataCell(((XPQUERYDOC_0!$A24-3)*64)+(XPQUERYDOC_0!AB$1-0), "XPQUERYDOC_0")</f>
        <v>#NAME?</v>
      </c>
      <c r="AC24" t="e">
        <f ca="1">_xll.xpGetDataCell(((XPQUERYDOC_0!$A24-3)*64)+(XPQUERYDOC_0!AC$1-0), "XPQUERYDOC_0")</f>
        <v>#NAME?</v>
      </c>
      <c r="AD24" t="e">
        <f ca="1">_xll.xpGetDataCell(((XPQUERYDOC_0!$A24-3)*64)+(XPQUERYDOC_0!AD$1-0), "XPQUERYDOC_0")</f>
        <v>#NAME?</v>
      </c>
      <c r="AE24" t="e">
        <f ca="1">_xll.xpGetDataCell(((XPQUERYDOC_0!$A24-3)*64)+(XPQUERYDOC_0!AE$1-0), "XPQUERYDOC_0")</f>
        <v>#NAME?</v>
      </c>
      <c r="AF24" t="e">
        <f ca="1">_xll.xpGetDataCell(((XPQUERYDOC_0!$A24-3)*64)+(XPQUERYDOC_0!AF$1-0), "XPQUERYDOC_0")</f>
        <v>#NAME?</v>
      </c>
      <c r="AG24" t="e">
        <f ca="1">_xll.xpGetDataCell(((XPQUERYDOC_0!$A24-3)*64)+(XPQUERYDOC_0!AG$1-0), "XPQUERYDOC_0")</f>
        <v>#NAME?</v>
      </c>
      <c r="AH24" t="e">
        <f ca="1">_xll.xpGetDataCell(((XPQUERYDOC_0!$A24-3)*64)+(XPQUERYDOC_0!AH$1-0), "XPQUERYDOC_0")</f>
        <v>#NAME?</v>
      </c>
      <c r="AI24" t="e">
        <f ca="1">_xll.xpGetDataCell(((XPQUERYDOC_0!$A24-3)*64)+(XPQUERYDOC_0!AI$1-0), "XPQUERYDOC_0")</f>
        <v>#NAME?</v>
      </c>
      <c r="AJ24" t="e">
        <f ca="1">_xll.xpGetDataCell(((XPQUERYDOC_0!$A24-3)*64)+(XPQUERYDOC_0!AJ$1-0), "XPQUERYDOC_0")</f>
        <v>#NAME?</v>
      </c>
      <c r="AK24" t="e">
        <f ca="1">_xll.xpGetDataCell(((XPQUERYDOC_0!$A24-3)*64)+(XPQUERYDOC_0!AK$1-0), "XPQUERYDOC_0")</f>
        <v>#NAME?</v>
      </c>
      <c r="AL24" t="e">
        <f ca="1">_xll.xpGetDataCell(((XPQUERYDOC_0!$A24-3)*64)+(XPQUERYDOC_0!AL$1-0), "XPQUERYDOC_0")</f>
        <v>#NAME?</v>
      </c>
      <c r="AM24" t="e">
        <f ca="1">_xll.xpGetDataCell(((XPQUERYDOC_0!$A24-3)*64)+(XPQUERYDOC_0!AM$1-0), "XPQUERYDOC_0")</f>
        <v>#NAME?</v>
      </c>
      <c r="AN24" t="e">
        <f ca="1">_xll.xpGetDataCell(((XPQUERYDOC_0!$A24-3)*64)+(XPQUERYDOC_0!AN$1-0), "XPQUERYDOC_0")</f>
        <v>#NAME?</v>
      </c>
      <c r="AO24" t="e">
        <f ca="1">_xll.xpGetDataCell(((XPQUERYDOC_0!$A24-3)*64)+(XPQUERYDOC_0!AO$1-0), "XPQUERYDOC_0")</f>
        <v>#NAME?</v>
      </c>
      <c r="AP24" t="e">
        <f ca="1">_xll.xpGetDataCell(((XPQUERYDOC_0!$A24-3)*64)+(XPQUERYDOC_0!AP$1-0), "XPQUERYDOC_0")</f>
        <v>#NAME?</v>
      </c>
      <c r="AQ24" t="e">
        <f ca="1">_xll.xpGetDataCell(((XPQUERYDOC_0!$A24-3)*64)+(XPQUERYDOC_0!AQ$1-0), "XPQUERYDOC_0")</f>
        <v>#NAME?</v>
      </c>
      <c r="AR24" t="e">
        <f ca="1">_xll.xpGetDataCell(((XPQUERYDOC_0!$A24-3)*64)+(XPQUERYDOC_0!AR$1-0), "XPQUERYDOC_0")</f>
        <v>#NAME?</v>
      </c>
      <c r="AS24" t="e">
        <f ca="1">_xll.xpGetDataCell(((XPQUERYDOC_0!$A24-3)*64)+(XPQUERYDOC_0!AS$1-0), "XPQUERYDOC_0")</f>
        <v>#NAME?</v>
      </c>
      <c r="AT24" t="e">
        <f ca="1">_xll.xpGetDataCell(((XPQUERYDOC_0!$A24-3)*64)+(XPQUERYDOC_0!AT$1-0), "XPQUERYDOC_0")</f>
        <v>#NAME?</v>
      </c>
      <c r="AU24" t="e">
        <f ca="1">_xll.xpGetDataCell(((XPQUERYDOC_0!$A24-3)*64)+(XPQUERYDOC_0!AU$1-0), "XPQUERYDOC_0")</f>
        <v>#NAME?</v>
      </c>
      <c r="AV24" t="e">
        <f ca="1">_xll.xpGetDataCell(((XPQUERYDOC_0!$A24-3)*64)+(XPQUERYDOC_0!AV$1-0), "XPQUERYDOC_0")</f>
        <v>#NAME?</v>
      </c>
      <c r="AW24" t="e">
        <f ca="1">_xll.xpGetDataCell(((XPQUERYDOC_0!$A24-3)*64)+(XPQUERYDOC_0!AW$1-0), "XPQUERYDOC_0")</f>
        <v>#NAME?</v>
      </c>
      <c r="AX24" t="e">
        <f ca="1">_xll.xpGetDataCell(((XPQUERYDOC_0!$A24-3)*64)+(XPQUERYDOC_0!AX$1-0), "XPQUERYDOC_0")</f>
        <v>#NAME?</v>
      </c>
      <c r="AY24" t="e">
        <f ca="1">_xll.xpGetDataCell(((XPQUERYDOC_0!$A24-3)*64)+(XPQUERYDOC_0!AY$1-0), "XPQUERYDOC_0")</f>
        <v>#NAME?</v>
      </c>
      <c r="AZ24" t="e">
        <f ca="1">_xll.xpGetDataCell(((XPQUERYDOC_0!$A24-3)*64)+(XPQUERYDOC_0!AZ$1-0), "XPQUERYDOC_0")</f>
        <v>#NAME?</v>
      </c>
      <c r="BA24" t="e">
        <f ca="1">_xll.xpGetDataCell(((XPQUERYDOC_0!$A24-3)*64)+(XPQUERYDOC_0!BA$1-0), "XPQUERYDOC_0")</f>
        <v>#NAME?</v>
      </c>
      <c r="BB24" t="e">
        <f ca="1">_xll.xpGetDataCell(((XPQUERYDOC_0!$A24-3)*64)+(XPQUERYDOC_0!BB$1-0), "XPQUERYDOC_0")</f>
        <v>#NAME?</v>
      </c>
      <c r="BC24" t="e">
        <f ca="1">_xll.xpGetDataCell(((XPQUERYDOC_0!$A24-3)*64)+(XPQUERYDOC_0!BC$1-0), "XPQUERYDOC_0")</f>
        <v>#NAME?</v>
      </c>
      <c r="BD24" t="e">
        <f ca="1">_xll.xpGetDataCell(((XPQUERYDOC_0!$A24-3)*64)+(XPQUERYDOC_0!BD$1-0), "XPQUERYDOC_0")</f>
        <v>#NAME?</v>
      </c>
      <c r="BE24" t="e">
        <f ca="1">_xll.xpGetDataCell(((XPQUERYDOC_0!$A24-3)*64)+(XPQUERYDOC_0!BE$1-0), "XPQUERYDOC_0")</f>
        <v>#NAME?</v>
      </c>
      <c r="BF24" t="e">
        <f ca="1">_xll.xpGetDataCell(((XPQUERYDOC_0!$A24-3)*64)+(XPQUERYDOC_0!BF$1-0), "XPQUERYDOC_0")</f>
        <v>#NAME?</v>
      </c>
      <c r="BG24" t="e">
        <f ca="1">_xll.xpGetDataCell(((XPQUERYDOC_0!$A24-3)*64)+(XPQUERYDOC_0!BG$1-0), "XPQUERYDOC_0")</f>
        <v>#NAME?</v>
      </c>
      <c r="BH24" t="e">
        <f ca="1">_xll.xpGetDataCell(((XPQUERYDOC_0!$A24-3)*64)+(XPQUERYDOC_0!BH$1-0), "XPQUERYDOC_0")</f>
        <v>#NAME?</v>
      </c>
      <c r="BI24" t="e">
        <f ca="1">_xll.xpGetDataCell(((XPQUERYDOC_0!$A24-3)*64)+(XPQUERYDOC_0!BI$1-0), "XPQUERYDOC_0")</f>
        <v>#NAME?</v>
      </c>
      <c r="BJ24" t="e">
        <f ca="1">_xll.xpGetDataCell(((XPQUERYDOC_0!$A24-3)*64)+(XPQUERYDOC_0!BJ$1-0), "XPQUERYDOC_0")</f>
        <v>#NAME?</v>
      </c>
      <c r="BK24" t="e">
        <f ca="1">_xll.xpGetDataCell(((XPQUERYDOC_0!$A24-3)*64)+(XPQUERYDOC_0!BK$1-0), "XPQUERYDOC_0")</f>
        <v>#NAME?</v>
      </c>
      <c r="BL24" t="e">
        <f ca="1">_xll.xpGetDataCell(((XPQUERYDOC_0!$A24-3)*64)+(XPQUERYDOC_0!BL$1-0), "XPQUERYDOC_0")</f>
        <v>#NAME?</v>
      </c>
      <c r="BM24" t="e">
        <f ca="1">_xll.xpGetDataCell(((XPQUERYDOC_0!$A24-3)*64)+(XPQUERYDOC_0!BM$1-0), "XPQUERYDOC_0")</f>
        <v>#NAME?</v>
      </c>
    </row>
    <row r="25" spans="1:65">
      <c r="A25" t="e">
        <f ca="1">_xll.xpGetDimLabel(2, 20, "XPQUERYDOC_0")</f>
        <v>#NAME?</v>
      </c>
      <c r="B25" t="e">
        <f ca="1">_xll.xpGetDataCell(((XPQUERYDOC_0!$A25-3)*64)+(XPQUERYDOC_0!B$1-0), "XPQUERYDOC_0")</f>
        <v>#NAME?</v>
      </c>
      <c r="C25" t="e">
        <f ca="1">_xll.xpGetDataCell(((XPQUERYDOC_0!$A25-3)*64)+(XPQUERYDOC_0!C$1-0), "XPQUERYDOC_0")</f>
        <v>#NAME?</v>
      </c>
      <c r="D25" t="e">
        <f ca="1">_xll.xpGetDataCell(((XPQUERYDOC_0!$A25-3)*64)+(XPQUERYDOC_0!D$1-0), "XPQUERYDOC_0")</f>
        <v>#NAME?</v>
      </c>
      <c r="E25" t="e">
        <f ca="1">_xll.xpGetDataCell(((XPQUERYDOC_0!$A25-3)*64)+(XPQUERYDOC_0!E$1-0), "XPQUERYDOC_0")</f>
        <v>#NAME?</v>
      </c>
      <c r="F25" t="e">
        <f ca="1">_xll.xpGetDataCell(((XPQUERYDOC_0!$A25-3)*64)+(XPQUERYDOC_0!F$1-0), "XPQUERYDOC_0")</f>
        <v>#NAME?</v>
      </c>
      <c r="G25" t="e">
        <f ca="1">_xll.xpGetDataCell(((XPQUERYDOC_0!$A25-3)*64)+(XPQUERYDOC_0!G$1-0), "XPQUERYDOC_0")</f>
        <v>#NAME?</v>
      </c>
      <c r="H25" t="e">
        <f ca="1">_xll.xpGetDataCell(((XPQUERYDOC_0!$A25-3)*64)+(XPQUERYDOC_0!H$1-0), "XPQUERYDOC_0")</f>
        <v>#NAME?</v>
      </c>
      <c r="I25" t="e">
        <f ca="1">_xll.xpGetDataCell(((XPQUERYDOC_0!$A25-3)*64)+(XPQUERYDOC_0!I$1-0), "XPQUERYDOC_0")</f>
        <v>#NAME?</v>
      </c>
      <c r="J25" t="e">
        <f ca="1">_xll.xpGetDataCell(((XPQUERYDOC_0!$A25-3)*64)+(XPQUERYDOC_0!J$1-0), "XPQUERYDOC_0")</f>
        <v>#NAME?</v>
      </c>
      <c r="K25" t="e">
        <f ca="1">_xll.xpGetDataCell(((XPQUERYDOC_0!$A25-3)*64)+(XPQUERYDOC_0!K$1-0), "XPQUERYDOC_0")</f>
        <v>#NAME?</v>
      </c>
      <c r="L25" t="e">
        <f ca="1">_xll.xpGetDataCell(((XPQUERYDOC_0!$A25-3)*64)+(XPQUERYDOC_0!L$1-0), "XPQUERYDOC_0")</f>
        <v>#NAME?</v>
      </c>
      <c r="M25" t="e">
        <f ca="1">_xll.xpGetDataCell(((XPQUERYDOC_0!$A25-3)*64)+(XPQUERYDOC_0!M$1-0), "XPQUERYDOC_0")</f>
        <v>#NAME?</v>
      </c>
      <c r="N25" t="e">
        <f ca="1">_xll.xpGetDataCell(((XPQUERYDOC_0!$A25-3)*64)+(XPQUERYDOC_0!N$1-0), "XPQUERYDOC_0")</f>
        <v>#NAME?</v>
      </c>
      <c r="O25" t="e">
        <f ca="1">_xll.xpGetDataCell(((XPQUERYDOC_0!$A25-3)*64)+(XPQUERYDOC_0!O$1-0), "XPQUERYDOC_0")</f>
        <v>#NAME?</v>
      </c>
      <c r="P25" t="e">
        <f ca="1">_xll.xpGetDataCell(((XPQUERYDOC_0!$A25-3)*64)+(XPQUERYDOC_0!P$1-0), "XPQUERYDOC_0")</f>
        <v>#NAME?</v>
      </c>
      <c r="Q25" t="e">
        <f ca="1">_xll.xpGetDataCell(((XPQUERYDOC_0!$A25-3)*64)+(XPQUERYDOC_0!Q$1-0), "XPQUERYDOC_0")</f>
        <v>#NAME?</v>
      </c>
      <c r="R25" t="e">
        <f ca="1">_xll.xpGetDataCell(((XPQUERYDOC_0!$A25-3)*64)+(XPQUERYDOC_0!R$1-0), "XPQUERYDOC_0")</f>
        <v>#NAME?</v>
      </c>
      <c r="S25" t="e">
        <f ca="1">_xll.xpGetDataCell(((XPQUERYDOC_0!$A25-3)*64)+(XPQUERYDOC_0!S$1-0), "XPQUERYDOC_0")</f>
        <v>#NAME?</v>
      </c>
      <c r="T25" t="e">
        <f ca="1">_xll.xpGetDataCell(((XPQUERYDOC_0!$A25-3)*64)+(XPQUERYDOC_0!T$1-0), "XPQUERYDOC_0")</f>
        <v>#NAME?</v>
      </c>
      <c r="U25" t="e">
        <f ca="1">_xll.xpGetDataCell(((XPQUERYDOC_0!$A25-3)*64)+(XPQUERYDOC_0!U$1-0), "XPQUERYDOC_0")</f>
        <v>#NAME?</v>
      </c>
      <c r="V25" t="e">
        <f ca="1">_xll.xpGetDataCell(((XPQUERYDOC_0!$A25-3)*64)+(XPQUERYDOC_0!V$1-0), "XPQUERYDOC_0")</f>
        <v>#NAME?</v>
      </c>
      <c r="W25" t="e">
        <f ca="1">_xll.xpGetDataCell(((XPQUERYDOC_0!$A25-3)*64)+(XPQUERYDOC_0!W$1-0), "XPQUERYDOC_0")</f>
        <v>#NAME?</v>
      </c>
      <c r="X25" t="e">
        <f ca="1">_xll.xpGetDataCell(((XPQUERYDOC_0!$A25-3)*64)+(XPQUERYDOC_0!X$1-0), "XPQUERYDOC_0")</f>
        <v>#NAME?</v>
      </c>
      <c r="Y25" t="e">
        <f ca="1">_xll.xpGetDataCell(((XPQUERYDOC_0!$A25-3)*64)+(XPQUERYDOC_0!Y$1-0), "XPQUERYDOC_0")</f>
        <v>#NAME?</v>
      </c>
      <c r="Z25" t="e">
        <f ca="1">_xll.xpGetDataCell(((XPQUERYDOC_0!$A25-3)*64)+(XPQUERYDOC_0!Z$1-0), "XPQUERYDOC_0")</f>
        <v>#NAME?</v>
      </c>
      <c r="AA25" t="e">
        <f ca="1">_xll.xpGetDataCell(((XPQUERYDOC_0!$A25-3)*64)+(XPQUERYDOC_0!AA$1-0), "XPQUERYDOC_0")</f>
        <v>#NAME?</v>
      </c>
      <c r="AB25" t="e">
        <f ca="1">_xll.xpGetDataCell(((XPQUERYDOC_0!$A25-3)*64)+(XPQUERYDOC_0!AB$1-0), "XPQUERYDOC_0")</f>
        <v>#NAME?</v>
      </c>
      <c r="AC25" t="e">
        <f ca="1">_xll.xpGetDataCell(((XPQUERYDOC_0!$A25-3)*64)+(XPQUERYDOC_0!AC$1-0), "XPQUERYDOC_0")</f>
        <v>#NAME?</v>
      </c>
      <c r="AD25" t="e">
        <f ca="1">_xll.xpGetDataCell(((XPQUERYDOC_0!$A25-3)*64)+(XPQUERYDOC_0!AD$1-0), "XPQUERYDOC_0")</f>
        <v>#NAME?</v>
      </c>
      <c r="AE25" t="e">
        <f ca="1">_xll.xpGetDataCell(((XPQUERYDOC_0!$A25-3)*64)+(XPQUERYDOC_0!AE$1-0), "XPQUERYDOC_0")</f>
        <v>#NAME?</v>
      </c>
      <c r="AF25" t="e">
        <f ca="1">_xll.xpGetDataCell(((XPQUERYDOC_0!$A25-3)*64)+(XPQUERYDOC_0!AF$1-0), "XPQUERYDOC_0")</f>
        <v>#NAME?</v>
      </c>
      <c r="AG25" t="e">
        <f ca="1">_xll.xpGetDataCell(((XPQUERYDOC_0!$A25-3)*64)+(XPQUERYDOC_0!AG$1-0), "XPQUERYDOC_0")</f>
        <v>#NAME?</v>
      </c>
      <c r="AH25" t="e">
        <f ca="1">_xll.xpGetDataCell(((XPQUERYDOC_0!$A25-3)*64)+(XPQUERYDOC_0!AH$1-0), "XPQUERYDOC_0")</f>
        <v>#NAME?</v>
      </c>
      <c r="AI25" t="e">
        <f ca="1">_xll.xpGetDataCell(((XPQUERYDOC_0!$A25-3)*64)+(XPQUERYDOC_0!AI$1-0), "XPQUERYDOC_0")</f>
        <v>#NAME?</v>
      </c>
      <c r="AJ25" t="e">
        <f ca="1">_xll.xpGetDataCell(((XPQUERYDOC_0!$A25-3)*64)+(XPQUERYDOC_0!AJ$1-0), "XPQUERYDOC_0")</f>
        <v>#NAME?</v>
      </c>
      <c r="AK25" t="e">
        <f ca="1">_xll.xpGetDataCell(((XPQUERYDOC_0!$A25-3)*64)+(XPQUERYDOC_0!AK$1-0), "XPQUERYDOC_0")</f>
        <v>#NAME?</v>
      </c>
      <c r="AL25" t="e">
        <f ca="1">_xll.xpGetDataCell(((XPQUERYDOC_0!$A25-3)*64)+(XPQUERYDOC_0!AL$1-0), "XPQUERYDOC_0")</f>
        <v>#NAME?</v>
      </c>
      <c r="AM25" t="e">
        <f ca="1">_xll.xpGetDataCell(((XPQUERYDOC_0!$A25-3)*64)+(XPQUERYDOC_0!AM$1-0), "XPQUERYDOC_0")</f>
        <v>#NAME?</v>
      </c>
      <c r="AN25" t="e">
        <f ca="1">_xll.xpGetDataCell(((XPQUERYDOC_0!$A25-3)*64)+(XPQUERYDOC_0!AN$1-0), "XPQUERYDOC_0")</f>
        <v>#NAME?</v>
      </c>
      <c r="AO25" t="e">
        <f ca="1">_xll.xpGetDataCell(((XPQUERYDOC_0!$A25-3)*64)+(XPQUERYDOC_0!AO$1-0), "XPQUERYDOC_0")</f>
        <v>#NAME?</v>
      </c>
      <c r="AP25" t="e">
        <f ca="1">_xll.xpGetDataCell(((XPQUERYDOC_0!$A25-3)*64)+(XPQUERYDOC_0!AP$1-0), "XPQUERYDOC_0")</f>
        <v>#NAME?</v>
      </c>
      <c r="AQ25" t="e">
        <f ca="1">_xll.xpGetDataCell(((XPQUERYDOC_0!$A25-3)*64)+(XPQUERYDOC_0!AQ$1-0), "XPQUERYDOC_0")</f>
        <v>#NAME?</v>
      </c>
      <c r="AR25" t="e">
        <f ca="1">_xll.xpGetDataCell(((XPQUERYDOC_0!$A25-3)*64)+(XPQUERYDOC_0!AR$1-0), "XPQUERYDOC_0")</f>
        <v>#NAME?</v>
      </c>
      <c r="AS25" t="e">
        <f ca="1">_xll.xpGetDataCell(((XPQUERYDOC_0!$A25-3)*64)+(XPQUERYDOC_0!AS$1-0), "XPQUERYDOC_0")</f>
        <v>#NAME?</v>
      </c>
      <c r="AT25" t="e">
        <f ca="1">_xll.xpGetDataCell(((XPQUERYDOC_0!$A25-3)*64)+(XPQUERYDOC_0!AT$1-0), "XPQUERYDOC_0")</f>
        <v>#NAME?</v>
      </c>
      <c r="AU25" t="e">
        <f ca="1">_xll.xpGetDataCell(((XPQUERYDOC_0!$A25-3)*64)+(XPQUERYDOC_0!AU$1-0), "XPQUERYDOC_0")</f>
        <v>#NAME?</v>
      </c>
      <c r="AV25" t="e">
        <f ca="1">_xll.xpGetDataCell(((XPQUERYDOC_0!$A25-3)*64)+(XPQUERYDOC_0!AV$1-0), "XPQUERYDOC_0")</f>
        <v>#NAME?</v>
      </c>
      <c r="AW25" t="e">
        <f ca="1">_xll.xpGetDataCell(((XPQUERYDOC_0!$A25-3)*64)+(XPQUERYDOC_0!AW$1-0), "XPQUERYDOC_0")</f>
        <v>#NAME?</v>
      </c>
      <c r="AX25" t="e">
        <f ca="1">_xll.xpGetDataCell(((XPQUERYDOC_0!$A25-3)*64)+(XPQUERYDOC_0!AX$1-0), "XPQUERYDOC_0")</f>
        <v>#NAME?</v>
      </c>
      <c r="AY25" t="e">
        <f ca="1">_xll.xpGetDataCell(((XPQUERYDOC_0!$A25-3)*64)+(XPQUERYDOC_0!AY$1-0), "XPQUERYDOC_0")</f>
        <v>#NAME?</v>
      </c>
      <c r="AZ25" t="e">
        <f ca="1">_xll.xpGetDataCell(((XPQUERYDOC_0!$A25-3)*64)+(XPQUERYDOC_0!AZ$1-0), "XPQUERYDOC_0")</f>
        <v>#NAME?</v>
      </c>
      <c r="BA25" t="e">
        <f ca="1">_xll.xpGetDataCell(((XPQUERYDOC_0!$A25-3)*64)+(XPQUERYDOC_0!BA$1-0), "XPQUERYDOC_0")</f>
        <v>#NAME?</v>
      </c>
      <c r="BB25" t="e">
        <f ca="1">_xll.xpGetDataCell(((XPQUERYDOC_0!$A25-3)*64)+(XPQUERYDOC_0!BB$1-0), "XPQUERYDOC_0")</f>
        <v>#NAME?</v>
      </c>
      <c r="BC25" t="e">
        <f ca="1">_xll.xpGetDataCell(((XPQUERYDOC_0!$A25-3)*64)+(XPQUERYDOC_0!BC$1-0), "XPQUERYDOC_0")</f>
        <v>#NAME?</v>
      </c>
      <c r="BD25" t="e">
        <f ca="1">_xll.xpGetDataCell(((XPQUERYDOC_0!$A25-3)*64)+(XPQUERYDOC_0!BD$1-0), "XPQUERYDOC_0")</f>
        <v>#NAME?</v>
      </c>
      <c r="BE25" t="e">
        <f ca="1">_xll.xpGetDataCell(((XPQUERYDOC_0!$A25-3)*64)+(XPQUERYDOC_0!BE$1-0), "XPQUERYDOC_0")</f>
        <v>#NAME?</v>
      </c>
      <c r="BF25" t="e">
        <f ca="1">_xll.xpGetDataCell(((XPQUERYDOC_0!$A25-3)*64)+(XPQUERYDOC_0!BF$1-0), "XPQUERYDOC_0")</f>
        <v>#NAME?</v>
      </c>
      <c r="BG25" t="e">
        <f ca="1">_xll.xpGetDataCell(((XPQUERYDOC_0!$A25-3)*64)+(XPQUERYDOC_0!BG$1-0), "XPQUERYDOC_0")</f>
        <v>#NAME?</v>
      </c>
      <c r="BH25" t="e">
        <f ca="1">_xll.xpGetDataCell(((XPQUERYDOC_0!$A25-3)*64)+(XPQUERYDOC_0!BH$1-0), "XPQUERYDOC_0")</f>
        <v>#NAME?</v>
      </c>
      <c r="BI25" t="e">
        <f ca="1">_xll.xpGetDataCell(((XPQUERYDOC_0!$A25-3)*64)+(XPQUERYDOC_0!BI$1-0), "XPQUERYDOC_0")</f>
        <v>#NAME?</v>
      </c>
      <c r="BJ25" t="e">
        <f ca="1">_xll.xpGetDataCell(((XPQUERYDOC_0!$A25-3)*64)+(XPQUERYDOC_0!BJ$1-0), "XPQUERYDOC_0")</f>
        <v>#NAME?</v>
      </c>
      <c r="BK25" t="e">
        <f ca="1">_xll.xpGetDataCell(((XPQUERYDOC_0!$A25-3)*64)+(XPQUERYDOC_0!BK$1-0), "XPQUERYDOC_0")</f>
        <v>#NAME?</v>
      </c>
      <c r="BL25" t="e">
        <f ca="1">_xll.xpGetDataCell(((XPQUERYDOC_0!$A25-3)*64)+(XPQUERYDOC_0!BL$1-0), "XPQUERYDOC_0")</f>
        <v>#NAME?</v>
      </c>
      <c r="BM25" t="e">
        <f ca="1">_xll.xpGetDataCell(((XPQUERYDOC_0!$A25-3)*64)+(XPQUERYDOC_0!BM$1-0), "XPQUERYDOC_0")</f>
        <v>#NAME?</v>
      </c>
    </row>
    <row r="26" spans="1:65">
      <c r="A26" t="e">
        <f ca="1">_xll.xpGetDimLabel(2, 21, "XPQUERYDOC_0")</f>
        <v>#NAME?</v>
      </c>
      <c r="B26" t="e">
        <f ca="1">_xll.xpGetDataCell(((XPQUERYDOC_0!$A26-3)*64)+(XPQUERYDOC_0!B$1-0), "XPQUERYDOC_0")</f>
        <v>#NAME?</v>
      </c>
      <c r="C26" t="e">
        <f ca="1">_xll.xpGetDataCell(((XPQUERYDOC_0!$A26-3)*64)+(XPQUERYDOC_0!C$1-0), "XPQUERYDOC_0")</f>
        <v>#NAME?</v>
      </c>
      <c r="D26" t="e">
        <f ca="1">_xll.xpGetDataCell(((XPQUERYDOC_0!$A26-3)*64)+(XPQUERYDOC_0!D$1-0), "XPQUERYDOC_0")</f>
        <v>#NAME?</v>
      </c>
      <c r="E26" t="e">
        <f ca="1">_xll.xpGetDataCell(((XPQUERYDOC_0!$A26-3)*64)+(XPQUERYDOC_0!E$1-0), "XPQUERYDOC_0")</f>
        <v>#NAME?</v>
      </c>
      <c r="F26" t="e">
        <f ca="1">_xll.xpGetDataCell(((XPQUERYDOC_0!$A26-3)*64)+(XPQUERYDOC_0!F$1-0), "XPQUERYDOC_0")</f>
        <v>#NAME?</v>
      </c>
      <c r="G26" t="e">
        <f ca="1">_xll.xpGetDataCell(((XPQUERYDOC_0!$A26-3)*64)+(XPQUERYDOC_0!G$1-0), "XPQUERYDOC_0")</f>
        <v>#NAME?</v>
      </c>
      <c r="H26" t="e">
        <f ca="1">_xll.xpGetDataCell(((XPQUERYDOC_0!$A26-3)*64)+(XPQUERYDOC_0!H$1-0), "XPQUERYDOC_0")</f>
        <v>#NAME?</v>
      </c>
      <c r="I26" t="e">
        <f ca="1">_xll.xpGetDataCell(((XPQUERYDOC_0!$A26-3)*64)+(XPQUERYDOC_0!I$1-0), "XPQUERYDOC_0")</f>
        <v>#NAME?</v>
      </c>
      <c r="J26" t="e">
        <f ca="1">_xll.xpGetDataCell(((XPQUERYDOC_0!$A26-3)*64)+(XPQUERYDOC_0!J$1-0), "XPQUERYDOC_0")</f>
        <v>#NAME?</v>
      </c>
      <c r="K26" t="e">
        <f ca="1">_xll.xpGetDataCell(((XPQUERYDOC_0!$A26-3)*64)+(XPQUERYDOC_0!K$1-0), "XPQUERYDOC_0")</f>
        <v>#NAME?</v>
      </c>
      <c r="L26" t="e">
        <f ca="1">_xll.xpGetDataCell(((XPQUERYDOC_0!$A26-3)*64)+(XPQUERYDOC_0!L$1-0), "XPQUERYDOC_0")</f>
        <v>#NAME?</v>
      </c>
      <c r="M26" t="e">
        <f ca="1">_xll.xpGetDataCell(((XPQUERYDOC_0!$A26-3)*64)+(XPQUERYDOC_0!M$1-0), "XPQUERYDOC_0")</f>
        <v>#NAME?</v>
      </c>
      <c r="N26" t="e">
        <f ca="1">_xll.xpGetDataCell(((XPQUERYDOC_0!$A26-3)*64)+(XPQUERYDOC_0!N$1-0), "XPQUERYDOC_0")</f>
        <v>#NAME?</v>
      </c>
      <c r="O26" t="e">
        <f ca="1">_xll.xpGetDataCell(((XPQUERYDOC_0!$A26-3)*64)+(XPQUERYDOC_0!O$1-0), "XPQUERYDOC_0")</f>
        <v>#NAME?</v>
      </c>
      <c r="P26" t="e">
        <f ca="1">_xll.xpGetDataCell(((XPQUERYDOC_0!$A26-3)*64)+(XPQUERYDOC_0!P$1-0), "XPQUERYDOC_0")</f>
        <v>#NAME?</v>
      </c>
      <c r="Q26" t="e">
        <f ca="1">_xll.xpGetDataCell(((XPQUERYDOC_0!$A26-3)*64)+(XPQUERYDOC_0!Q$1-0), "XPQUERYDOC_0")</f>
        <v>#NAME?</v>
      </c>
      <c r="R26" t="e">
        <f ca="1">_xll.xpGetDataCell(((XPQUERYDOC_0!$A26-3)*64)+(XPQUERYDOC_0!R$1-0), "XPQUERYDOC_0")</f>
        <v>#NAME?</v>
      </c>
      <c r="S26" t="e">
        <f ca="1">_xll.xpGetDataCell(((XPQUERYDOC_0!$A26-3)*64)+(XPQUERYDOC_0!S$1-0), "XPQUERYDOC_0")</f>
        <v>#NAME?</v>
      </c>
      <c r="T26" t="e">
        <f ca="1">_xll.xpGetDataCell(((XPQUERYDOC_0!$A26-3)*64)+(XPQUERYDOC_0!T$1-0), "XPQUERYDOC_0")</f>
        <v>#NAME?</v>
      </c>
      <c r="U26" t="e">
        <f ca="1">_xll.xpGetDataCell(((XPQUERYDOC_0!$A26-3)*64)+(XPQUERYDOC_0!U$1-0), "XPQUERYDOC_0")</f>
        <v>#NAME?</v>
      </c>
      <c r="V26" t="e">
        <f ca="1">_xll.xpGetDataCell(((XPQUERYDOC_0!$A26-3)*64)+(XPQUERYDOC_0!V$1-0), "XPQUERYDOC_0")</f>
        <v>#NAME?</v>
      </c>
      <c r="W26" t="e">
        <f ca="1">_xll.xpGetDataCell(((XPQUERYDOC_0!$A26-3)*64)+(XPQUERYDOC_0!W$1-0), "XPQUERYDOC_0")</f>
        <v>#NAME?</v>
      </c>
      <c r="X26" t="e">
        <f ca="1">_xll.xpGetDataCell(((XPQUERYDOC_0!$A26-3)*64)+(XPQUERYDOC_0!X$1-0), "XPQUERYDOC_0")</f>
        <v>#NAME?</v>
      </c>
      <c r="Y26" t="e">
        <f ca="1">_xll.xpGetDataCell(((XPQUERYDOC_0!$A26-3)*64)+(XPQUERYDOC_0!Y$1-0), "XPQUERYDOC_0")</f>
        <v>#NAME?</v>
      </c>
      <c r="Z26" t="e">
        <f ca="1">_xll.xpGetDataCell(((XPQUERYDOC_0!$A26-3)*64)+(XPQUERYDOC_0!Z$1-0), "XPQUERYDOC_0")</f>
        <v>#NAME?</v>
      </c>
      <c r="AA26" t="e">
        <f ca="1">_xll.xpGetDataCell(((XPQUERYDOC_0!$A26-3)*64)+(XPQUERYDOC_0!AA$1-0), "XPQUERYDOC_0")</f>
        <v>#NAME?</v>
      </c>
      <c r="AB26" t="e">
        <f ca="1">_xll.xpGetDataCell(((XPQUERYDOC_0!$A26-3)*64)+(XPQUERYDOC_0!AB$1-0), "XPQUERYDOC_0")</f>
        <v>#NAME?</v>
      </c>
      <c r="AC26" t="e">
        <f ca="1">_xll.xpGetDataCell(((XPQUERYDOC_0!$A26-3)*64)+(XPQUERYDOC_0!AC$1-0), "XPQUERYDOC_0")</f>
        <v>#NAME?</v>
      </c>
      <c r="AD26" t="e">
        <f ca="1">_xll.xpGetDataCell(((XPQUERYDOC_0!$A26-3)*64)+(XPQUERYDOC_0!AD$1-0), "XPQUERYDOC_0")</f>
        <v>#NAME?</v>
      </c>
      <c r="AE26" t="e">
        <f ca="1">_xll.xpGetDataCell(((XPQUERYDOC_0!$A26-3)*64)+(XPQUERYDOC_0!AE$1-0), "XPQUERYDOC_0")</f>
        <v>#NAME?</v>
      </c>
      <c r="AF26" t="e">
        <f ca="1">_xll.xpGetDataCell(((XPQUERYDOC_0!$A26-3)*64)+(XPQUERYDOC_0!AF$1-0), "XPQUERYDOC_0")</f>
        <v>#NAME?</v>
      </c>
      <c r="AG26" t="e">
        <f ca="1">_xll.xpGetDataCell(((XPQUERYDOC_0!$A26-3)*64)+(XPQUERYDOC_0!AG$1-0), "XPQUERYDOC_0")</f>
        <v>#NAME?</v>
      </c>
      <c r="AH26" t="e">
        <f ca="1">_xll.xpGetDataCell(((XPQUERYDOC_0!$A26-3)*64)+(XPQUERYDOC_0!AH$1-0), "XPQUERYDOC_0")</f>
        <v>#NAME?</v>
      </c>
      <c r="AI26" t="e">
        <f ca="1">_xll.xpGetDataCell(((XPQUERYDOC_0!$A26-3)*64)+(XPQUERYDOC_0!AI$1-0), "XPQUERYDOC_0")</f>
        <v>#NAME?</v>
      </c>
      <c r="AJ26" t="e">
        <f ca="1">_xll.xpGetDataCell(((XPQUERYDOC_0!$A26-3)*64)+(XPQUERYDOC_0!AJ$1-0), "XPQUERYDOC_0")</f>
        <v>#NAME?</v>
      </c>
      <c r="AK26" t="e">
        <f ca="1">_xll.xpGetDataCell(((XPQUERYDOC_0!$A26-3)*64)+(XPQUERYDOC_0!AK$1-0), "XPQUERYDOC_0")</f>
        <v>#NAME?</v>
      </c>
      <c r="AL26" t="e">
        <f ca="1">_xll.xpGetDataCell(((XPQUERYDOC_0!$A26-3)*64)+(XPQUERYDOC_0!AL$1-0), "XPQUERYDOC_0")</f>
        <v>#NAME?</v>
      </c>
      <c r="AM26" t="e">
        <f ca="1">_xll.xpGetDataCell(((XPQUERYDOC_0!$A26-3)*64)+(XPQUERYDOC_0!AM$1-0), "XPQUERYDOC_0")</f>
        <v>#NAME?</v>
      </c>
      <c r="AN26" t="e">
        <f ca="1">_xll.xpGetDataCell(((XPQUERYDOC_0!$A26-3)*64)+(XPQUERYDOC_0!AN$1-0), "XPQUERYDOC_0")</f>
        <v>#NAME?</v>
      </c>
      <c r="AO26" t="e">
        <f ca="1">_xll.xpGetDataCell(((XPQUERYDOC_0!$A26-3)*64)+(XPQUERYDOC_0!AO$1-0), "XPQUERYDOC_0")</f>
        <v>#NAME?</v>
      </c>
      <c r="AP26" t="e">
        <f ca="1">_xll.xpGetDataCell(((XPQUERYDOC_0!$A26-3)*64)+(XPQUERYDOC_0!AP$1-0), "XPQUERYDOC_0")</f>
        <v>#NAME?</v>
      </c>
      <c r="AQ26" t="e">
        <f ca="1">_xll.xpGetDataCell(((XPQUERYDOC_0!$A26-3)*64)+(XPQUERYDOC_0!AQ$1-0), "XPQUERYDOC_0")</f>
        <v>#NAME?</v>
      </c>
      <c r="AR26" t="e">
        <f ca="1">_xll.xpGetDataCell(((XPQUERYDOC_0!$A26-3)*64)+(XPQUERYDOC_0!AR$1-0), "XPQUERYDOC_0")</f>
        <v>#NAME?</v>
      </c>
      <c r="AS26" t="e">
        <f ca="1">_xll.xpGetDataCell(((XPQUERYDOC_0!$A26-3)*64)+(XPQUERYDOC_0!AS$1-0), "XPQUERYDOC_0")</f>
        <v>#NAME?</v>
      </c>
      <c r="AT26" t="e">
        <f ca="1">_xll.xpGetDataCell(((XPQUERYDOC_0!$A26-3)*64)+(XPQUERYDOC_0!AT$1-0), "XPQUERYDOC_0")</f>
        <v>#NAME?</v>
      </c>
      <c r="AU26" t="e">
        <f ca="1">_xll.xpGetDataCell(((XPQUERYDOC_0!$A26-3)*64)+(XPQUERYDOC_0!AU$1-0), "XPQUERYDOC_0")</f>
        <v>#NAME?</v>
      </c>
      <c r="AV26" t="e">
        <f ca="1">_xll.xpGetDataCell(((XPQUERYDOC_0!$A26-3)*64)+(XPQUERYDOC_0!AV$1-0), "XPQUERYDOC_0")</f>
        <v>#NAME?</v>
      </c>
      <c r="AW26" t="e">
        <f ca="1">_xll.xpGetDataCell(((XPQUERYDOC_0!$A26-3)*64)+(XPQUERYDOC_0!AW$1-0), "XPQUERYDOC_0")</f>
        <v>#NAME?</v>
      </c>
      <c r="AX26" t="e">
        <f ca="1">_xll.xpGetDataCell(((XPQUERYDOC_0!$A26-3)*64)+(XPQUERYDOC_0!AX$1-0), "XPQUERYDOC_0")</f>
        <v>#NAME?</v>
      </c>
      <c r="AY26" t="e">
        <f ca="1">_xll.xpGetDataCell(((XPQUERYDOC_0!$A26-3)*64)+(XPQUERYDOC_0!AY$1-0), "XPQUERYDOC_0")</f>
        <v>#NAME?</v>
      </c>
      <c r="AZ26" t="e">
        <f ca="1">_xll.xpGetDataCell(((XPQUERYDOC_0!$A26-3)*64)+(XPQUERYDOC_0!AZ$1-0), "XPQUERYDOC_0")</f>
        <v>#NAME?</v>
      </c>
      <c r="BA26" t="e">
        <f ca="1">_xll.xpGetDataCell(((XPQUERYDOC_0!$A26-3)*64)+(XPQUERYDOC_0!BA$1-0), "XPQUERYDOC_0")</f>
        <v>#NAME?</v>
      </c>
      <c r="BB26" t="e">
        <f ca="1">_xll.xpGetDataCell(((XPQUERYDOC_0!$A26-3)*64)+(XPQUERYDOC_0!BB$1-0), "XPQUERYDOC_0")</f>
        <v>#NAME?</v>
      </c>
      <c r="BC26" t="e">
        <f ca="1">_xll.xpGetDataCell(((XPQUERYDOC_0!$A26-3)*64)+(XPQUERYDOC_0!BC$1-0), "XPQUERYDOC_0")</f>
        <v>#NAME?</v>
      </c>
      <c r="BD26" t="e">
        <f ca="1">_xll.xpGetDataCell(((XPQUERYDOC_0!$A26-3)*64)+(XPQUERYDOC_0!BD$1-0), "XPQUERYDOC_0")</f>
        <v>#NAME?</v>
      </c>
      <c r="BE26" t="e">
        <f ca="1">_xll.xpGetDataCell(((XPQUERYDOC_0!$A26-3)*64)+(XPQUERYDOC_0!BE$1-0), "XPQUERYDOC_0")</f>
        <v>#NAME?</v>
      </c>
      <c r="BF26" t="e">
        <f ca="1">_xll.xpGetDataCell(((XPQUERYDOC_0!$A26-3)*64)+(XPQUERYDOC_0!BF$1-0), "XPQUERYDOC_0")</f>
        <v>#NAME?</v>
      </c>
      <c r="BG26" t="e">
        <f ca="1">_xll.xpGetDataCell(((XPQUERYDOC_0!$A26-3)*64)+(XPQUERYDOC_0!BG$1-0), "XPQUERYDOC_0")</f>
        <v>#NAME?</v>
      </c>
      <c r="BH26" t="e">
        <f ca="1">_xll.xpGetDataCell(((XPQUERYDOC_0!$A26-3)*64)+(XPQUERYDOC_0!BH$1-0), "XPQUERYDOC_0")</f>
        <v>#NAME?</v>
      </c>
      <c r="BI26" t="e">
        <f ca="1">_xll.xpGetDataCell(((XPQUERYDOC_0!$A26-3)*64)+(XPQUERYDOC_0!BI$1-0), "XPQUERYDOC_0")</f>
        <v>#NAME?</v>
      </c>
      <c r="BJ26" t="e">
        <f ca="1">_xll.xpGetDataCell(((XPQUERYDOC_0!$A26-3)*64)+(XPQUERYDOC_0!BJ$1-0), "XPQUERYDOC_0")</f>
        <v>#NAME?</v>
      </c>
      <c r="BK26" t="e">
        <f ca="1">_xll.xpGetDataCell(((XPQUERYDOC_0!$A26-3)*64)+(XPQUERYDOC_0!BK$1-0), "XPQUERYDOC_0")</f>
        <v>#NAME?</v>
      </c>
      <c r="BL26" t="e">
        <f ca="1">_xll.xpGetDataCell(((XPQUERYDOC_0!$A26-3)*64)+(XPQUERYDOC_0!BL$1-0), "XPQUERYDOC_0")</f>
        <v>#NAME?</v>
      </c>
      <c r="BM26" t="e">
        <f ca="1">_xll.xpGetDataCell(((XPQUERYDOC_0!$A26-3)*64)+(XPQUERYDOC_0!BM$1-0), "XPQUERYDOC_0")</f>
        <v>#NAME?</v>
      </c>
    </row>
    <row r="27" spans="1:65">
      <c r="A27" t="e">
        <f ca="1">_xll.xpGetDimLabel(2, 22, "XPQUERYDOC_0")</f>
        <v>#NAME?</v>
      </c>
      <c r="B27" t="e">
        <f ca="1">_xll.xpGetDataCell(((XPQUERYDOC_0!$A27-3)*64)+(XPQUERYDOC_0!B$1-0), "XPQUERYDOC_0")</f>
        <v>#NAME?</v>
      </c>
      <c r="C27" t="e">
        <f ca="1">_xll.xpGetDataCell(((XPQUERYDOC_0!$A27-3)*64)+(XPQUERYDOC_0!C$1-0), "XPQUERYDOC_0")</f>
        <v>#NAME?</v>
      </c>
      <c r="D27" t="e">
        <f ca="1">_xll.xpGetDataCell(((XPQUERYDOC_0!$A27-3)*64)+(XPQUERYDOC_0!D$1-0), "XPQUERYDOC_0")</f>
        <v>#NAME?</v>
      </c>
      <c r="E27" t="e">
        <f ca="1">_xll.xpGetDataCell(((XPQUERYDOC_0!$A27-3)*64)+(XPQUERYDOC_0!E$1-0), "XPQUERYDOC_0")</f>
        <v>#NAME?</v>
      </c>
      <c r="F27" t="e">
        <f ca="1">_xll.xpGetDataCell(((XPQUERYDOC_0!$A27-3)*64)+(XPQUERYDOC_0!F$1-0), "XPQUERYDOC_0")</f>
        <v>#NAME?</v>
      </c>
      <c r="G27" t="e">
        <f ca="1">_xll.xpGetDataCell(((XPQUERYDOC_0!$A27-3)*64)+(XPQUERYDOC_0!G$1-0), "XPQUERYDOC_0")</f>
        <v>#NAME?</v>
      </c>
      <c r="H27" t="e">
        <f ca="1">_xll.xpGetDataCell(((XPQUERYDOC_0!$A27-3)*64)+(XPQUERYDOC_0!H$1-0), "XPQUERYDOC_0")</f>
        <v>#NAME?</v>
      </c>
      <c r="I27" t="e">
        <f ca="1">_xll.xpGetDataCell(((XPQUERYDOC_0!$A27-3)*64)+(XPQUERYDOC_0!I$1-0), "XPQUERYDOC_0")</f>
        <v>#NAME?</v>
      </c>
      <c r="J27" t="e">
        <f ca="1">_xll.xpGetDataCell(((XPQUERYDOC_0!$A27-3)*64)+(XPQUERYDOC_0!J$1-0), "XPQUERYDOC_0")</f>
        <v>#NAME?</v>
      </c>
      <c r="K27" t="e">
        <f ca="1">_xll.xpGetDataCell(((XPQUERYDOC_0!$A27-3)*64)+(XPQUERYDOC_0!K$1-0), "XPQUERYDOC_0")</f>
        <v>#NAME?</v>
      </c>
      <c r="L27" t="e">
        <f ca="1">_xll.xpGetDataCell(((XPQUERYDOC_0!$A27-3)*64)+(XPQUERYDOC_0!L$1-0), "XPQUERYDOC_0")</f>
        <v>#NAME?</v>
      </c>
      <c r="M27" t="e">
        <f ca="1">_xll.xpGetDataCell(((XPQUERYDOC_0!$A27-3)*64)+(XPQUERYDOC_0!M$1-0), "XPQUERYDOC_0")</f>
        <v>#NAME?</v>
      </c>
      <c r="N27" t="e">
        <f ca="1">_xll.xpGetDataCell(((XPQUERYDOC_0!$A27-3)*64)+(XPQUERYDOC_0!N$1-0), "XPQUERYDOC_0")</f>
        <v>#NAME?</v>
      </c>
      <c r="O27" t="e">
        <f ca="1">_xll.xpGetDataCell(((XPQUERYDOC_0!$A27-3)*64)+(XPQUERYDOC_0!O$1-0), "XPQUERYDOC_0")</f>
        <v>#NAME?</v>
      </c>
      <c r="P27" t="e">
        <f ca="1">_xll.xpGetDataCell(((XPQUERYDOC_0!$A27-3)*64)+(XPQUERYDOC_0!P$1-0), "XPQUERYDOC_0")</f>
        <v>#NAME?</v>
      </c>
      <c r="Q27" t="e">
        <f ca="1">_xll.xpGetDataCell(((XPQUERYDOC_0!$A27-3)*64)+(XPQUERYDOC_0!Q$1-0), "XPQUERYDOC_0")</f>
        <v>#NAME?</v>
      </c>
      <c r="R27" t="e">
        <f ca="1">_xll.xpGetDataCell(((XPQUERYDOC_0!$A27-3)*64)+(XPQUERYDOC_0!R$1-0), "XPQUERYDOC_0")</f>
        <v>#NAME?</v>
      </c>
      <c r="S27" t="e">
        <f ca="1">_xll.xpGetDataCell(((XPQUERYDOC_0!$A27-3)*64)+(XPQUERYDOC_0!S$1-0), "XPQUERYDOC_0")</f>
        <v>#NAME?</v>
      </c>
      <c r="T27" t="e">
        <f ca="1">_xll.xpGetDataCell(((XPQUERYDOC_0!$A27-3)*64)+(XPQUERYDOC_0!T$1-0), "XPQUERYDOC_0")</f>
        <v>#NAME?</v>
      </c>
      <c r="U27" t="e">
        <f ca="1">_xll.xpGetDataCell(((XPQUERYDOC_0!$A27-3)*64)+(XPQUERYDOC_0!U$1-0), "XPQUERYDOC_0")</f>
        <v>#NAME?</v>
      </c>
      <c r="V27" t="e">
        <f ca="1">_xll.xpGetDataCell(((XPQUERYDOC_0!$A27-3)*64)+(XPQUERYDOC_0!V$1-0), "XPQUERYDOC_0")</f>
        <v>#NAME?</v>
      </c>
      <c r="W27" t="e">
        <f ca="1">_xll.xpGetDataCell(((XPQUERYDOC_0!$A27-3)*64)+(XPQUERYDOC_0!W$1-0), "XPQUERYDOC_0")</f>
        <v>#NAME?</v>
      </c>
      <c r="X27" t="e">
        <f ca="1">_xll.xpGetDataCell(((XPQUERYDOC_0!$A27-3)*64)+(XPQUERYDOC_0!X$1-0), "XPQUERYDOC_0")</f>
        <v>#NAME?</v>
      </c>
      <c r="Y27" t="e">
        <f ca="1">_xll.xpGetDataCell(((XPQUERYDOC_0!$A27-3)*64)+(XPQUERYDOC_0!Y$1-0), "XPQUERYDOC_0")</f>
        <v>#NAME?</v>
      </c>
      <c r="Z27" t="e">
        <f ca="1">_xll.xpGetDataCell(((XPQUERYDOC_0!$A27-3)*64)+(XPQUERYDOC_0!Z$1-0), "XPQUERYDOC_0")</f>
        <v>#NAME?</v>
      </c>
      <c r="AA27" t="e">
        <f ca="1">_xll.xpGetDataCell(((XPQUERYDOC_0!$A27-3)*64)+(XPQUERYDOC_0!AA$1-0), "XPQUERYDOC_0")</f>
        <v>#NAME?</v>
      </c>
      <c r="AB27" t="e">
        <f ca="1">_xll.xpGetDataCell(((XPQUERYDOC_0!$A27-3)*64)+(XPQUERYDOC_0!AB$1-0), "XPQUERYDOC_0")</f>
        <v>#NAME?</v>
      </c>
      <c r="AC27" t="e">
        <f ca="1">_xll.xpGetDataCell(((XPQUERYDOC_0!$A27-3)*64)+(XPQUERYDOC_0!AC$1-0), "XPQUERYDOC_0")</f>
        <v>#NAME?</v>
      </c>
      <c r="AD27" t="e">
        <f ca="1">_xll.xpGetDataCell(((XPQUERYDOC_0!$A27-3)*64)+(XPQUERYDOC_0!AD$1-0), "XPQUERYDOC_0")</f>
        <v>#NAME?</v>
      </c>
      <c r="AE27" t="e">
        <f ca="1">_xll.xpGetDataCell(((XPQUERYDOC_0!$A27-3)*64)+(XPQUERYDOC_0!AE$1-0), "XPQUERYDOC_0")</f>
        <v>#NAME?</v>
      </c>
      <c r="AF27" t="e">
        <f ca="1">_xll.xpGetDataCell(((XPQUERYDOC_0!$A27-3)*64)+(XPQUERYDOC_0!AF$1-0), "XPQUERYDOC_0")</f>
        <v>#NAME?</v>
      </c>
      <c r="AG27" t="e">
        <f ca="1">_xll.xpGetDataCell(((XPQUERYDOC_0!$A27-3)*64)+(XPQUERYDOC_0!AG$1-0), "XPQUERYDOC_0")</f>
        <v>#NAME?</v>
      </c>
      <c r="AH27" t="e">
        <f ca="1">_xll.xpGetDataCell(((XPQUERYDOC_0!$A27-3)*64)+(XPQUERYDOC_0!AH$1-0), "XPQUERYDOC_0")</f>
        <v>#NAME?</v>
      </c>
      <c r="AI27" t="e">
        <f ca="1">_xll.xpGetDataCell(((XPQUERYDOC_0!$A27-3)*64)+(XPQUERYDOC_0!AI$1-0), "XPQUERYDOC_0")</f>
        <v>#NAME?</v>
      </c>
      <c r="AJ27" t="e">
        <f ca="1">_xll.xpGetDataCell(((XPQUERYDOC_0!$A27-3)*64)+(XPQUERYDOC_0!AJ$1-0), "XPQUERYDOC_0")</f>
        <v>#NAME?</v>
      </c>
      <c r="AK27" t="e">
        <f ca="1">_xll.xpGetDataCell(((XPQUERYDOC_0!$A27-3)*64)+(XPQUERYDOC_0!AK$1-0), "XPQUERYDOC_0")</f>
        <v>#NAME?</v>
      </c>
      <c r="AL27" t="e">
        <f ca="1">_xll.xpGetDataCell(((XPQUERYDOC_0!$A27-3)*64)+(XPQUERYDOC_0!AL$1-0), "XPQUERYDOC_0")</f>
        <v>#NAME?</v>
      </c>
      <c r="AM27" t="e">
        <f ca="1">_xll.xpGetDataCell(((XPQUERYDOC_0!$A27-3)*64)+(XPQUERYDOC_0!AM$1-0), "XPQUERYDOC_0")</f>
        <v>#NAME?</v>
      </c>
      <c r="AN27" t="e">
        <f ca="1">_xll.xpGetDataCell(((XPQUERYDOC_0!$A27-3)*64)+(XPQUERYDOC_0!AN$1-0), "XPQUERYDOC_0")</f>
        <v>#NAME?</v>
      </c>
      <c r="AO27" t="e">
        <f ca="1">_xll.xpGetDataCell(((XPQUERYDOC_0!$A27-3)*64)+(XPQUERYDOC_0!AO$1-0), "XPQUERYDOC_0")</f>
        <v>#NAME?</v>
      </c>
      <c r="AP27" t="e">
        <f ca="1">_xll.xpGetDataCell(((XPQUERYDOC_0!$A27-3)*64)+(XPQUERYDOC_0!AP$1-0), "XPQUERYDOC_0")</f>
        <v>#NAME?</v>
      </c>
      <c r="AQ27" t="e">
        <f ca="1">_xll.xpGetDataCell(((XPQUERYDOC_0!$A27-3)*64)+(XPQUERYDOC_0!AQ$1-0), "XPQUERYDOC_0")</f>
        <v>#NAME?</v>
      </c>
      <c r="AR27" t="e">
        <f ca="1">_xll.xpGetDataCell(((XPQUERYDOC_0!$A27-3)*64)+(XPQUERYDOC_0!AR$1-0), "XPQUERYDOC_0")</f>
        <v>#NAME?</v>
      </c>
      <c r="AS27" t="e">
        <f ca="1">_xll.xpGetDataCell(((XPQUERYDOC_0!$A27-3)*64)+(XPQUERYDOC_0!AS$1-0), "XPQUERYDOC_0")</f>
        <v>#NAME?</v>
      </c>
      <c r="AT27" t="e">
        <f ca="1">_xll.xpGetDataCell(((XPQUERYDOC_0!$A27-3)*64)+(XPQUERYDOC_0!AT$1-0), "XPQUERYDOC_0")</f>
        <v>#NAME?</v>
      </c>
      <c r="AU27" t="e">
        <f ca="1">_xll.xpGetDataCell(((XPQUERYDOC_0!$A27-3)*64)+(XPQUERYDOC_0!AU$1-0), "XPQUERYDOC_0")</f>
        <v>#NAME?</v>
      </c>
      <c r="AV27" t="e">
        <f ca="1">_xll.xpGetDataCell(((XPQUERYDOC_0!$A27-3)*64)+(XPQUERYDOC_0!AV$1-0), "XPQUERYDOC_0")</f>
        <v>#NAME?</v>
      </c>
      <c r="AW27" t="e">
        <f ca="1">_xll.xpGetDataCell(((XPQUERYDOC_0!$A27-3)*64)+(XPQUERYDOC_0!AW$1-0), "XPQUERYDOC_0")</f>
        <v>#NAME?</v>
      </c>
      <c r="AX27" t="e">
        <f ca="1">_xll.xpGetDataCell(((XPQUERYDOC_0!$A27-3)*64)+(XPQUERYDOC_0!AX$1-0), "XPQUERYDOC_0")</f>
        <v>#NAME?</v>
      </c>
      <c r="AY27" t="e">
        <f ca="1">_xll.xpGetDataCell(((XPQUERYDOC_0!$A27-3)*64)+(XPQUERYDOC_0!AY$1-0), "XPQUERYDOC_0")</f>
        <v>#NAME?</v>
      </c>
      <c r="AZ27" t="e">
        <f ca="1">_xll.xpGetDataCell(((XPQUERYDOC_0!$A27-3)*64)+(XPQUERYDOC_0!AZ$1-0), "XPQUERYDOC_0")</f>
        <v>#NAME?</v>
      </c>
      <c r="BA27" t="e">
        <f ca="1">_xll.xpGetDataCell(((XPQUERYDOC_0!$A27-3)*64)+(XPQUERYDOC_0!BA$1-0), "XPQUERYDOC_0")</f>
        <v>#NAME?</v>
      </c>
      <c r="BB27" t="e">
        <f ca="1">_xll.xpGetDataCell(((XPQUERYDOC_0!$A27-3)*64)+(XPQUERYDOC_0!BB$1-0), "XPQUERYDOC_0")</f>
        <v>#NAME?</v>
      </c>
      <c r="BC27" t="e">
        <f ca="1">_xll.xpGetDataCell(((XPQUERYDOC_0!$A27-3)*64)+(XPQUERYDOC_0!BC$1-0), "XPQUERYDOC_0")</f>
        <v>#NAME?</v>
      </c>
      <c r="BD27" t="e">
        <f ca="1">_xll.xpGetDataCell(((XPQUERYDOC_0!$A27-3)*64)+(XPQUERYDOC_0!BD$1-0), "XPQUERYDOC_0")</f>
        <v>#NAME?</v>
      </c>
      <c r="BE27" t="e">
        <f ca="1">_xll.xpGetDataCell(((XPQUERYDOC_0!$A27-3)*64)+(XPQUERYDOC_0!BE$1-0), "XPQUERYDOC_0")</f>
        <v>#NAME?</v>
      </c>
      <c r="BF27" t="e">
        <f ca="1">_xll.xpGetDataCell(((XPQUERYDOC_0!$A27-3)*64)+(XPQUERYDOC_0!BF$1-0), "XPQUERYDOC_0")</f>
        <v>#NAME?</v>
      </c>
      <c r="BG27" t="e">
        <f ca="1">_xll.xpGetDataCell(((XPQUERYDOC_0!$A27-3)*64)+(XPQUERYDOC_0!BG$1-0), "XPQUERYDOC_0")</f>
        <v>#NAME?</v>
      </c>
      <c r="BH27" t="e">
        <f ca="1">_xll.xpGetDataCell(((XPQUERYDOC_0!$A27-3)*64)+(XPQUERYDOC_0!BH$1-0), "XPQUERYDOC_0")</f>
        <v>#NAME?</v>
      </c>
      <c r="BI27" t="e">
        <f ca="1">_xll.xpGetDataCell(((XPQUERYDOC_0!$A27-3)*64)+(XPQUERYDOC_0!BI$1-0), "XPQUERYDOC_0")</f>
        <v>#NAME?</v>
      </c>
      <c r="BJ27" t="e">
        <f ca="1">_xll.xpGetDataCell(((XPQUERYDOC_0!$A27-3)*64)+(XPQUERYDOC_0!BJ$1-0), "XPQUERYDOC_0")</f>
        <v>#NAME?</v>
      </c>
      <c r="BK27" t="e">
        <f ca="1">_xll.xpGetDataCell(((XPQUERYDOC_0!$A27-3)*64)+(XPQUERYDOC_0!BK$1-0), "XPQUERYDOC_0")</f>
        <v>#NAME?</v>
      </c>
      <c r="BL27" t="e">
        <f ca="1">_xll.xpGetDataCell(((XPQUERYDOC_0!$A27-3)*64)+(XPQUERYDOC_0!BL$1-0), "XPQUERYDOC_0")</f>
        <v>#NAME?</v>
      </c>
      <c r="BM27" t="e">
        <f ca="1">_xll.xpGetDataCell(((XPQUERYDOC_0!$A27-3)*64)+(XPQUERYDOC_0!BM$1-0), "XPQUERYDOC_0")</f>
        <v>#NAME?</v>
      </c>
    </row>
    <row r="28" spans="1:65">
      <c r="A28" t="e">
        <f ca="1">_xll.xpGetDimLabel(2, 23, "XPQUERYDOC_0")</f>
        <v>#NAME?</v>
      </c>
      <c r="B28" t="e">
        <f ca="1">_xll.xpGetDataCell(((XPQUERYDOC_0!$A28-3)*64)+(XPQUERYDOC_0!B$1-0), "XPQUERYDOC_0")</f>
        <v>#NAME?</v>
      </c>
      <c r="C28" t="e">
        <f ca="1">_xll.xpGetDataCell(((XPQUERYDOC_0!$A28-3)*64)+(XPQUERYDOC_0!C$1-0), "XPQUERYDOC_0")</f>
        <v>#NAME?</v>
      </c>
      <c r="D28" t="e">
        <f ca="1">_xll.xpGetDataCell(((XPQUERYDOC_0!$A28-3)*64)+(XPQUERYDOC_0!D$1-0), "XPQUERYDOC_0")</f>
        <v>#NAME?</v>
      </c>
      <c r="E28" t="e">
        <f ca="1">_xll.xpGetDataCell(((XPQUERYDOC_0!$A28-3)*64)+(XPQUERYDOC_0!E$1-0), "XPQUERYDOC_0")</f>
        <v>#NAME?</v>
      </c>
      <c r="F28" t="e">
        <f ca="1">_xll.xpGetDataCell(((XPQUERYDOC_0!$A28-3)*64)+(XPQUERYDOC_0!F$1-0), "XPQUERYDOC_0")</f>
        <v>#NAME?</v>
      </c>
      <c r="G28" t="e">
        <f ca="1">_xll.xpGetDataCell(((XPQUERYDOC_0!$A28-3)*64)+(XPQUERYDOC_0!G$1-0), "XPQUERYDOC_0")</f>
        <v>#NAME?</v>
      </c>
      <c r="H28" t="e">
        <f ca="1">_xll.xpGetDataCell(((XPQUERYDOC_0!$A28-3)*64)+(XPQUERYDOC_0!H$1-0), "XPQUERYDOC_0")</f>
        <v>#NAME?</v>
      </c>
      <c r="I28" t="e">
        <f ca="1">_xll.xpGetDataCell(((XPQUERYDOC_0!$A28-3)*64)+(XPQUERYDOC_0!I$1-0), "XPQUERYDOC_0")</f>
        <v>#NAME?</v>
      </c>
      <c r="J28" t="e">
        <f ca="1">_xll.xpGetDataCell(((XPQUERYDOC_0!$A28-3)*64)+(XPQUERYDOC_0!J$1-0), "XPQUERYDOC_0")</f>
        <v>#NAME?</v>
      </c>
      <c r="K28" t="e">
        <f ca="1">_xll.xpGetDataCell(((XPQUERYDOC_0!$A28-3)*64)+(XPQUERYDOC_0!K$1-0), "XPQUERYDOC_0")</f>
        <v>#NAME?</v>
      </c>
      <c r="L28" t="e">
        <f ca="1">_xll.xpGetDataCell(((XPQUERYDOC_0!$A28-3)*64)+(XPQUERYDOC_0!L$1-0), "XPQUERYDOC_0")</f>
        <v>#NAME?</v>
      </c>
      <c r="M28" t="e">
        <f ca="1">_xll.xpGetDataCell(((XPQUERYDOC_0!$A28-3)*64)+(XPQUERYDOC_0!M$1-0), "XPQUERYDOC_0")</f>
        <v>#NAME?</v>
      </c>
      <c r="N28" t="e">
        <f ca="1">_xll.xpGetDataCell(((XPQUERYDOC_0!$A28-3)*64)+(XPQUERYDOC_0!N$1-0), "XPQUERYDOC_0")</f>
        <v>#NAME?</v>
      </c>
      <c r="O28" t="e">
        <f ca="1">_xll.xpGetDataCell(((XPQUERYDOC_0!$A28-3)*64)+(XPQUERYDOC_0!O$1-0), "XPQUERYDOC_0")</f>
        <v>#NAME?</v>
      </c>
      <c r="P28" t="e">
        <f ca="1">_xll.xpGetDataCell(((XPQUERYDOC_0!$A28-3)*64)+(XPQUERYDOC_0!P$1-0), "XPQUERYDOC_0")</f>
        <v>#NAME?</v>
      </c>
      <c r="Q28" t="e">
        <f ca="1">_xll.xpGetDataCell(((XPQUERYDOC_0!$A28-3)*64)+(XPQUERYDOC_0!Q$1-0), "XPQUERYDOC_0")</f>
        <v>#NAME?</v>
      </c>
      <c r="R28" t="e">
        <f ca="1">_xll.xpGetDataCell(((XPQUERYDOC_0!$A28-3)*64)+(XPQUERYDOC_0!R$1-0), "XPQUERYDOC_0")</f>
        <v>#NAME?</v>
      </c>
      <c r="S28" t="e">
        <f ca="1">_xll.xpGetDataCell(((XPQUERYDOC_0!$A28-3)*64)+(XPQUERYDOC_0!S$1-0), "XPQUERYDOC_0")</f>
        <v>#NAME?</v>
      </c>
      <c r="T28" t="e">
        <f ca="1">_xll.xpGetDataCell(((XPQUERYDOC_0!$A28-3)*64)+(XPQUERYDOC_0!T$1-0), "XPQUERYDOC_0")</f>
        <v>#NAME?</v>
      </c>
      <c r="U28" t="e">
        <f ca="1">_xll.xpGetDataCell(((XPQUERYDOC_0!$A28-3)*64)+(XPQUERYDOC_0!U$1-0), "XPQUERYDOC_0")</f>
        <v>#NAME?</v>
      </c>
      <c r="V28" t="e">
        <f ca="1">_xll.xpGetDataCell(((XPQUERYDOC_0!$A28-3)*64)+(XPQUERYDOC_0!V$1-0), "XPQUERYDOC_0")</f>
        <v>#NAME?</v>
      </c>
      <c r="W28" t="e">
        <f ca="1">_xll.xpGetDataCell(((XPQUERYDOC_0!$A28-3)*64)+(XPQUERYDOC_0!W$1-0), "XPQUERYDOC_0")</f>
        <v>#NAME?</v>
      </c>
      <c r="X28" t="e">
        <f ca="1">_xll.xpGetDataCell(((XPQUERYDOC_0!$A28-3)*64)+(XPQUERYDOC_0!X$1-0), "XPQUERYDOC_0")</f>
        <v>#NAME?</v>
      </c>
      <c r="Y28" t="e">
        <f ca="1">_xll.xpGetDataCell(((XPQUERYDOC_0!$A28-3)*64)+(XPQUERYDOC_0!Y$1-0), "XPQUERYDOC_0")</f>
        <v>#NAME?</v>
      </c>
      <c r="Z28" t="e">
        <f ca="1">_xll.xpGetDataCell(((XPQUERYDOC_0!$A28-3)*64)+(XPQUERYDOC_0!Z$1-0), "XPQUERYDOC_0")</f>
        <v>#NAME?</v>
      </c>
      <c r="AA28" t="e">
        <f ca="1">_xll.xpGetDataCell(((XPQUERYDOC_0!$A28-3)*64)+(XPQUERYDOC_0!AA$1-0), "XPQUERYDOC_0")</f>
        <v>#NAME?</v>
      </c>
      <c r="AB28" t="e">
        <f ca="1">_xll.xpGetDataCell(((XPQUERYDOC_0!$A28-3)*64)+(XPQUERYDOC_0!AB$1-0), "XPQUERYDOC_0")</f>
        <v>#NAME?</v>
      </c>
      <c r="AC28" t="e">
        <f ca="1">_xll.xpGetDataCell(((XPQUERYDOC_0!$A28-3)*64)+(XPQUERYDOC_0!AC$1-0), "XPQUERYDOC_0")</f>
        <v>#NAME?</v>
      </c>
      <c r="AD28" t="e">
        <f ca="1">_xll.xpGetDataCell(((XPQUERYDOC_0!$A28-3)*64)+(XPQUERYDOC_0!AD$1-0), "XPQUERYDOC_0")</f>
        <v>#NAME?</v>
      </c>
      <c r="AE28" t="e">
        <f ca="1">_xll.xpGetDataCell(((XPQUERYDOC_0!$A28-3)*64)+(XPQUERYDOC_0!AE$1-0), "XPQUERYDOC_0")</f>
        <v>#NAME?</v>
      </c>
      <c r="AF28" t="e">
        <f ca="1">_xll.xpGetDataCell(((XPQUERYDOC_0!$A28-3)*64)+(XPQUERYDOC_0!AF$1-0), "XPQUERYDOC_0")</f>
        <v>#NAME?</v>
      </c>
      <c r="AG28" t="e">
        <f ca="1">_xll.xpGetDataCell(((XPQUERYDOC_0!$A28-3)*64)+(XPQUERYDOC_0!AG$1-0), "XPQUERYDOC_0")</f>
        <v>#NAME?</v>
      </c>
      <c r="AH28" t="e">
        <f ca="1">_xll.xpGetDataCell(((XPQUERYDOC_0!$A28-3)*64)+(XPQUERYDOC_0!AH$1-0), "XPQUERYDOC_0")</f>
        <v>#NAME?</v>
      </c>
      <c r="AI28" t="e">
        <f ca="1">_xll.xpGetDataCell(((XPQUERYDOC_0!$A28-3)*64)+(XPQUERYDOC_0!AI$1-0), "XPQUERYDOC_0")</f>
        <v>#NAME?</v>
      </c>
      <c r="AJ28" t="e">
        <f ca="1">_xll.xpGetDataCell(((XPQUERYDOC_0!$A28-3)*64)+(XPQUERYDOC_0!AJ$1-0), "XPQUERYDOC_0")</f>
        <v>#NAME?</v>
      </c>
      <c r="AK28" t="e">
        <f ca="1">_xll.xpGetDataCell(((XPQUERYDOC_0!$A28-3)*64)+(XPQUERYDOC_0!AK$1-0), "XPQUERYDOC_0")</f>
        <v>#NAME?</v>
      </c>
      <c r="AL28" t="e">
        <f ca="1">_xll.xpGetDataCell(((XPQUERYDOC_0!$A28-3)*64)+(XPQUERYDOC_0!AL$1-0), "XPQUERYDOC_0")</f>
        <v>#NAME?</v>
      </c>
      <c r="AM28" t="e">
        <f ca="1">_xll.xpGetDataCell(((XPQUERYDOC_0!$A28-3)*64)+(XPQUERYDOC_0!AM$1-0), "XPQUERYDOC_0")</f>
        <v>#NAME?</v>
      </c>
      <c r="AN28" t="e">
        <f ca="1">_xll.xpGetDataCell(((XPQUERYDOC_0!$A28-3)*64)+(XPQUERYDOC_0!AN$1-0), "XPQUERYDOC_0")</f>
        <v>#NAME?</v>
      </c>
      <c r="AO28" t="e">
        <f ca="1">_xll.xpGetDataCell(((XPQUERYDOC_0!$A28-3)*64)+(XPQUERYDOC_0!AO$1-0), "XPQUERYDOC_0")</f>
        <v>#NAME?</v>
      </c>
      <c r="AP28" t="e">
        <f ca="1">_xll.xpGetDataCell(((XPQUERYDOC_0!$A28-3)*64)+(XPQUERYDOC_0!AP$1-0), "XPQUERYDOC_0")</f>
        <v>#NAME?</v>
      </c>
      <c r="AQ28" t="e">
        <f ca="1">_xll.xpGetDataCell(((XPQUERYDOC_0!$A28-3)*64)+(XPQUERYDOC_0!AQ$1-0), "XPQUERYDOC_0")</f>
        <v>#NAME?</v>
      </c>
      <c r="AR28" t="e">
        <f ca="1">_xll.xpGetDataCell(((XPQUERYDOC_0!$A28-3)*64)+(XPQUERYDOC_0!AR$1-0), "XPQUERYDOC_0")</f>
        <v>#NAME?</v>
      </c>
      <c r="AS28" t="e">
        <f ca="1">_xll.xpGetDataCell(((XPQUERYDOC_0!$A28-3)*64)+(XPQUERYDOC_0!AS$1-0), "XPQUERYDOC_0")</f>
        <v>#NAME?</v>
      </c>
      <c r="AT28" t="e">
        <f ca="1">_xll.xpGetDataCell(((XPQUERYDOC_0!$A28-3)*64)+(XPQUERYDOC_0!AT$1-0), "XPQUERYDOC_0")</f>
        <v>#NAME?</v>
      </c>
      <c r="AU28" t="e">
        <f ca="1">_xll.xpGetDataCell(((XPQUERYDOC_0!$A28-3)*64)+(XPQUERYDOC_0!AU$1-0), "XPQUERYDOC_0")</f>
        <v>#NAME?</v>
      </c>
      <c r="AV28" t="e">
        <f ca="1">_xll.xpGetDataCell(((XPQUERYDOC_0!$A28-3)*64)+(XPQUERYDOC_0!AV$1-0), "XPQUERYDOC_0")</f>
        <v>#NAME?</v>
      </c>
      <c r="AW28" t="e">
        <f ca="1">_xll.xpGetDataCell(((XPQUERYDOC_0!$A28-3)*64)+(XPQUERYDOC_0!AW$1-0), "XPQUERYDOC_0")</f>
        <v>#NAME?</v>
      </c>
      <c r="AX28" t="e">
        <f ca="1">_xll.xpGetDataCell(((XPQUERYDOC_0!$A28-3)*64)+(XPQUERYDOC_0!AX$1-0), "XPQUERYDOC_0")</f>
        <v>#NAME?</v>
      </c>
      <c r="AY28" t="e">
        <f ca="1">_xll.xpGetDataCell(((XPQUERYDOC_0!$A28-3)*64)+(XPQUERYDOC_0!AY$1-0), "XPQUERYDOC_0")</f>
        <v>#NAME?</v>
      </c>
      <c r="AZ28" t="e">
        <f ca="1">_xll.xpGetDataCell(((XPQUERYDOC_0!$A28-3)*64)+(XPQUERYDOC_0!AZ$1-0), "XPQUERYDOC_0")</f>
        <v>#NAME?</v>
      </c>
      <c r="BA28" t="e">
        <f ca="1">_xll.xpGetDataCell(((XPQUERYDOC_0!$A28-3)*64)+(XPQUERYDOC_0!BA$1-0), "XPQUERYDOC_0")</f>
        <v>#NAME?</v>
      </c>
      <c r="BB28" t="e">
        <f ca="1">_xll.xpGetDataCell(((XPQUERYDOC_0!$A28-3)*64)+(XPQUERYDOC_0!BB$1-0), "XPQUERYDOC_0")</f>
        <v>#NAME?</v>
      </c>
      <c r="BC28" t="e">
        <f ca="1">_xll.xpGetDataCell(((XPQUERYDOC_0!$A28-3)*64)+(XPQUERYDOC_0!BC$1-0), "XPQUERYDOC_0")</f>
        <v>#NAME?</v>
      </c>
      <c r="BD28" t="e">
        <f ca="1">_xll.xpGetDataCell(((XPQUERYDOC_0!$A28-3)*64)+(XPQUERYDOC_0!BD$1-0), "XPQUERYDOC_0")</f>
        <v>#NAME?</v>
      </c>
      <c r="BE28" t="e">
        <f ca="1">_xll.xpGetDataCell(((XPQUERYDOC_0!$A28-3)*64)+(XPQUERYDOC_0!BE$1-0), "XPQUERYDOC_0")</f>
        <v>#NAME?</v>
      </c>
      <c r="BF28" t="e">
        <f ca="1">_xll.xpGetDataCell(((XPQUERYDOC_0!$A28-3)*64)+(XPQUERYDOC_0!BF$1-0), "XPQUERYDOC_0")</f>
        <v>#NAME?</v>
      </c>
      <c r="BG28" t="e">
        <f ca="1">_xll.xpGetDataCell(((XPQUERYDOC_0!$A28-3)*64)+(XPQUERYDOC_0!BG$1-0), "XPQUERYDOC_0")</f>
        <v>#NAME?</v>
      </c>
      <c r="BH28" t="e">
        <f ca="1">_xll.xpGetDataCell(((XPQUERYDOC_0!$A28-3)*64)+(XPQUERYDOC_0!BH$1-0), "XPQUERYDOC_0")</f>
        <v>#NAME?</v>
      </c>
      <c r="BI28" t="e">
        <f ca="1">_xll.xpGetDataCell(((XPQUERYDOC_0!$A28-3)*64)+(XPQUERYDOC_0!BI$1-0), "XPQUERYDOC_0")</f>
        <v>#NAME?</v>
      </c>
      <c r="BJ28" t="e">
        <f ca="1">_xll.xpGetDataCell(((XPQUERYDOC_0!$A28-3)*64)+(XPQUERYDOC_0!BJ$1-0), "XPQUERYDOC_0")</f>
        <v>#NAME?</v>
      </c>
      <c r="BK28" t="e">
        <f ca="1">_xll.xpGetDataCell(((XPQUERYDOC_0!$A28-3)*64)+(XPQUERYDOC_0!BK$1-0), "XPQUERYDOC_0")</f>
        <v>#NAME?</v>
      </c>
      <c r="BL28" t="e">
        <f ca="1">_xll.xpGetDataCell(((XPQUERYDOC_0!$A28-3)*64)+(XPQUERYDOC_0!BL$1-0), "XPQUERYDOC_0")</f>
        <v>#NAME?</v>
      </c>
      <c r="BM28" t="e">
        <f ca="1">_xll.xpGetDataCell(((XPQUERYDOC_0!$A28-3)*64)+(XPQUERYDOC_0!BM$1-0), "XPQUERYDOC_0")</f>
        <v>#NAME?</v>
      </c>
    </row>
    <row r="29" spans="1:65">
      <c r="A29" t="e">
        <f ca="1">_xll.xpGetDimLabel(2, 24, "XPQUERYDOC_0")</f>
        <v>#NAME?</v>
      </c>
      <c r="B29" t="e">
        <f ca="1">_xll.xpGetDataCell(((XPQUERYDOC_0!$A29-3)*64)+(XPQUERYDOC_0!B$1-0), "XPQUERYDOC_0")</f>
        <v>#NAME?</v>
      </c>
      <c r="C29" t="e">
        <f ca="1">_xll.xpGetDataCell(((XPQUERYDOC_0!$A29-3)*64)+(XPQUERYDOC_0!C$1-0), "XPQUERYDOC_0")</f>
        <v>#NAME?</v>
      </c>
      <c r="D29" t="e">
        <f ca="1">_xll.xpGetDataCell(((XPQUERYDOC_0!$A29-3)*64)+(XPQUERYDOC_0!D$1-0), "XPQUERYDOC_0")</f>
        <v>#NAME?</v>
      </c>
      <c r="E29" t="e">
        <f ca="1">_xll.xpGetDataCell(((XPQUERYDOC_0!$A29-3)*64)+(XPQUERYDOC_0!E$1-0), "XPQUERYDOC_0")</f>
        <v>#NAME?</v>
      </c>
      <c r="F29" t="e">
        <f ca="1">_xll.xpGetDataCell(((XPQUERYDOC_0!$A29-3)*64)+(XPQUERYDOC_0!F$1-0), "XPQUERYDOC_0")</f>
        <v>#NAME?</v>
      </c>
      <c r="G29" t="e">
        <f ca="1">_xll.xpGetDataCell(((XPQUERYDOC_0!$A29-3)*64)+(XPQUERYDOC_0!G$1-0), "XPQUERYDOC_0")</f>
        <v>#NAME?</v>
      </c>
      <c r="H29" t="e">
        <f ca="1">_xll.xpGetDataCell(((XPQUERYDOC_0!$A29-3)*64)+(XPQUERYDOC_0!H$1-0), "XPQUERYDOC_0")</f>
        <v>#NAME?</v>
      </c>
      <c r="I29" t="e">
        <f ca="1">_xll.xpGetDataCell(((XPQUERYDOC_0!$A29-3)*64)+(XPQUERYDOC_0!I$1-0), "XPQUERYDOC_0")</f>
        <v>#NAME?</v>
      </c>
      <c r="J29" t="e">
        <f ca="1">_xll.xpGetDataCell(((XPQUERYDOC_0!$A29-3)*64)+(XPQUERYDOC_0!J$1-0), "XPQUERYDOC_0")</f>
        <v>#NAME?</v>
      </c>
      <c r="K29" t="e">
        <f ca="1">_xll.xpGetDataCell(((XPQUERYDOC_0!$A29-3)*64)+(XPQUERYDOC_0!K$1-0), "XPQUERYDOC_0")</f>
        <v>#NAME?</v>
      </c>
      <c r="L29" t="e">
        <f ca="1">_xll.xpGetDataCell(((XPQUERYDOC_0!$A29-3)*64)+(XPQUERYDOC_0!L$1-0), "XPQUERYDOC_0")</f>
        <v>#NAME?</v>
      </c>
      <c r="M29" t="e">
        <f ca="1">_xll.xpGetDataCell(((XPQUERYDOC_0!$A29-3)*64)+(XPQUERYDOC_0!M$1-0), "XPQUERYDOC_0")</f>
        <v>#NAME?</v>
      </c>
      <c r="N29" t="e">
        <f ca="1">_xll.xpGetDataCell(((XPQUERYDOC_0!$A29-3)*64)+(XPQUERYDOC_0!N$1-0), "XPQUERYDOC_0")</f>
        <v>#NAME?</v>
      </c>
      <c r="O29" t="e">
        <f ca="1">_xll.xpGetDataCell(((XPQUERYDOC_0!$A29-3)*64)+(XPQUERYDOC_0!O$1-0), "XPQUERYDOC_0")</f>
        <v>#NAME?</v>
      </c>
      <c r="P29" t="e">
        <f ca="1">_xll.xpGetDataCell(((XPQUERYDOC_0!$A29-3)*64)+(XPQUERYDOC_0!P$1-0), "XPQUERYDOC_0")</f>
        <v>#NAME?</v>
      </c>
      <c r="Q29" t="e">
        <f ca="1">_xll.xpGetDataCell(((XPQUERYDOC_0!$A29-3)*64)+(XPQUERYDOC_0!Q$1-0), "XPQUERYDOC_0")</f>
        <v>#NAME?</v>
      </c>
      <c r="R29" t="e">
        <f ca="1">_xll.xpGetDataCell(((XPQUERYDOC_0!$A29-3)*64)+(XPQUERYDOC_0!R$1-0), "XPQUERYDOC_0")</f>
        <v>#NAME?</v>
      </c>
      <c r="S29" t="e">
        <f ca="1">_xll.xpGetDataCell(((XPQUERYDOC_0!$A29-3)*64)+(XPQUERYDOC_0!S$1-0), "XPQUERYDOC_0")</f>
        <v>#NAME?</v>
      </c>
      <c r="T29" t="e">
        <f ca="1">_xll.xpGetDataCell(((XPQUERYDOC_0!$A29-3)*64)+(XPQUERYDOC_0!T$1-0), "XPQUERYDOC_0")</f>
        <v>#NAME?</v>
      </c>
      <c r="U29" t="e">
        <f ca="1">_xll.xpGetDataCell(((XPQUERYDOC_0!$A29-3)*64)+(XPQUERYDOC_0!U$1-0), "XPQUERYDOC_0")</f>
        <v>#NAME?</v>
      </c>
      <c r="V29" t="e">
        <f ca="1">_xll.xpGetDataCell(((XPQUERYDOC_0!$A29-3)*64)+(XPQUERYDOC_0!V$1-0), "XPQUERYDOC_0")</f>
        <v>#NAME?</v>
      </c>
      <c r="W29" t="e">
        <f ca="1">_xll.xpGetDataCell(((XPQUERYDOC_0!$A29-3)*64)+(XPQUERYDOC_0!W$1-0), "XPQUERYDOC_0")</f>
        <v>#NAME?</v>
      </c>
      <c r="X29" t="e">
        <f ca="1">_xll.xpGetDataCell(((XPQUERYDOC_0!$A29-3)*64)+(XPQUERYDOC_0!X$1-0), "XPQUERYDOC_0")</f>
        <v>#NAME?</v>
      </c>
      <c r="Y29" t="e">
        <f ca="1">_xll.xpGetDataCell(((XPQUERYDOC_0!$A29-3)*64)+(XPQUERYDOC_0!Y$1-0), "XPQUERYDOC_0")</f>
        <v>#NAME?</v>
      </c>
      <c r="Z29" t="e">
        <f ca="1">_xll.xpGetDataCell(((XPQUERYDOC_0!$A29-3)*64)+(XPQUERYDOC_0!Z$1-0), "XPQUERYDOC_0")</f>
        <v>#NAME?</v>
      </c>
      <c r="AA29" t="e">
        <f ca="1">_xll.xpGetDataCell(((XPQUERYDOC_0!$A29-3)*64)+(XPQUERYDOC_0!AA$1-0), "XPQUERYDOC_0")</f>
        <v>#NAME?</v>
      </c>
      <c r="AB29" t="e">
        <f ca="1">_xll.xpGetDataCell(((XPQUERYDOC_0!$A29-3)*64)+(XPQUERYDOC_0!AB$1-0), "XPQUERYDOC_0")</f>
        <v>#NAME?</v>
      </c>
      <c r="AC29" t="e">
        <f ca="1">_xll.xpGetDataCell(((XPQUERYDOC_0!$A29-3)*64)+(XPQUERYDOC_0!AC$1-0), "XPQUERYDOC_0")</f>
        <v>#NAME?</v>
      </c>
      <c r="AD29" t="e">
        <f ca="1">_xll.xpGetDataCell(((XPQUERYDOC_0!$A29-3)*64)+(XPQUERYDOC_0!AD$1-0), "XPQUERYDOC_0")</f>
        <v>#NAME?</v>
      </c>
      <c r="AE29" t="e">
        <f ca="1">_xll.xpGetDataCell(((XPQUERYDOC_0!$A29-3)*64)+(XPQUERYDOC_0!AE$1-0), "XPQUERYDOC_0")</f>
        <v>#NAME?</v>
      </c>
      <c r="AF29" t="e">
        <f ca="1">_xll.xpGetDataCell(((XPQUERYDOC_0!$A29-3)*64)+(XPQUERYDOC_0!AF$1-0), "XPQUERYDOC_0")</f>
        <v>#NAME?</v>
      </c>
      <c r="AG29" t="e">
        <f ca="1">_xll.xpGetDataCell(((XPQUERYDOC_0!$A29-3)*64)+(XPQUERYDOC_0!AG$1-0), "XPQUERYDOC_0")</f>
        <v>#NAME?</v>
      </c>
      <c r="AH29" t="e">
        <f ca="1">_xll.xpGetDataCell(((XPQUERYDOC_0!$A29-3)*64)+(XPQUERYDOC_0!AH$1-0), "XPQUERYDOC_0")</f>
        <v>#NAME?</v>
      </c>
      <c r="AI29" t="e">
        <f ca="1">_xll.xpGetDataCell(((XPQUERYDOC_0!$A29-3)*64)+(XPQUERYDOC_0!AI$1-0), "XPQUERYDOC_0")</f>
        <v>#NAME?</v>
      </c>
      <c r="AJ29" t="e">
        <f ca="1">_xll.xpGetDataCell(((XPQUERYDOC_0!$A29-3)*64)+(XPQUERYDOC_0!AJ$1-0), "XPQUERYDOC_0")</f>
        <v>#NAME?</v>
      </c>
      <c r="AK29" t="e">
        <f ca="1">_xll.xpGetDataCell(((XPQUERYDOC_0!$A29-3)*64)+(XPQUERYDOC_0!AK$1-0), "XPQUERYDOC_0")</f>
        <v>#NAME?</v>
      </c>
      <c r="AL29" t="e">
        <f ca="1">_xll.xpGetDataCell(((XPQUERYDOC_0!$A29-3)*64)+(XPQUERYDOC_0!AL$1-0), "XPQUERYDOC_0")</f>
        <v>#NAME?</v>
      </c>
      <c r="AM29" t="e">
        <f ca="1">_xll.xpGetDataCell(((XPQUERYDOC_0!$A29-3)*64)+(XPQUERYDOC_0!AM$1-0), "XPQUERYDOC_0")</f>
        <v>#NAME?</v>
      </c>
      <c r="AN29" t="e">
        <f ca="1">_xll.xpGetDataCell(((XPQUERYDOC_0!$A29-3)*64)+(XPQUERYDOC_0!AN$1-0), "XPQUERYDOC_0")</f>
        <v>#NAME?</v>
      </c>
      <c r="AO29" t="e">
        <f ca="1">_xll.xpGetDataCell(((XPQUERYDOC_0!$A29-3)*64)+(XPQUERYDOC_0!AO$1-0), "XPQUERYDOC_0")</f>
        <v>#NAME?</v>
      </c>
      <c r="AP29" t="e">
        <f ca="1">_xll.xpGetDataCell(((XPQUERYDOC_0!$A29-3)*64)+(XPQUERYDOC_0!AP$1-0), "XPQUERYDOC_0")</f>
        <v>#NAME?</v>
      </c>
      <c r="AQ29" t="e">
        <f ca="1">_xll.xpGetDataCell(((XPQUERYDOC_0!$A29-3)*64)+(XPQUERYDOC_0!AQ$1-0), "XPQUERYDOC_0")</f>
        <v>#NAME?</v>
      </c>
      <c r="AR29" t="e">
        <f ca="1">_xll.xpGetDataCell(((XPQUERYDOC_0!$A29-3)*64)+(XPQUERYDOC_0!AR$1-0), "XPQUERYDOC_0")</f>
        <v>#NAME?</v>
      </c>
      <c r="AS29" t="e">
        <f ca="1">_xll.xpGetDataCell(((XPQUERYDOC_0!$A29-3)*64)+(XPQUERYDOC_0!AS$1-0), "XPQUERYDOC_0")</f>
        <v>#NAME?</v>
      </c>
      <c r="AT29" t="e">
        <f ca="1">_xll.xpGetDataCell(((XPQUERYDOC_0!$A29-3)*64)+(XPQUERYDOC_0!AT$1-0), "XPQUERYDOC_0")</f>
        <v>#NAME?</v>
      </c>
      <c r="AU29" t="e">
        <f ca="1">_xll.xpGetDataCell(((XPQUERYDOC_0!$A29-3)*64)+(XPQUERYDOC_0!AU$1-0), "XPQUERYDOC_0")</f>
        <v>#NAME?</v>
      </c>
      <c r="AV29" t="e">
        <f ca="1">_xll.xpGetDataCell(((XPQUERYDOC_0!$A29-3)*64)+(XPQUERYDOC_0!AV$1-0), "XPQUERYDOC_0")</f>
        <v>#NAME?</v>
      </c>
      <c r="AW29" t="e">
        <f ca="1">_xll.xpGetDataCell(((XPQUERYDOC_0!$A29-3)*64)+(XPQUERYDOC_0!AW$1-0), "XPQUERYDOC_0")</f>
        <v>#NAME?</v>
      </c>
      <c r="AX29" t="e">
        <f ca="1">_xll.xpGetDataCell(((XPQUERYDOC_0!$A29-3)*64)+(XPQUERYDOC_0!AX$1-0), "XPQUERYDOC_0")</f>
        <v>#NAME?</v>
      </c>
      <c r="AY29" t="e">
        <f ca="1">_xll.xpGetDataCell(((XPQUERYDOC_0!$A29-3)*64)+(XPQUERYDOC_0!AY$1-0), "XPQUERYDOC_0")</f>
        <v>#NAME?</v>
      </c>
      <c r="AZ29" t="e">
        <f ca="1">_xll.xpGetDataCell(((XPQUERYDOC_0!$A29-3)*64)+(XPQUERYDOC_0!AZ$1-0), "XPQUERYDOC_0")</f>
        <v>#NAME?</v>
      </c>
      <c r="BA29" t="e">
        <f ca="1">_xll.xpGetDataCell(((XPQUERYDOC_0!$A29-3)*64)+(XPQUERYDOC_0!BA$1-0), "XPQUERYDOC_0")</f>
        <v>#NAME?</v>
      </c>
      <c r="BB29" t="e">
        <f ca="1">_xll.xpGetDataCell(((XPQUERYDOC_0!$A29-3)*64)+(XPQUERYDOC_0!BB$1-0), "XPQUERYDOC_0")</f>
        <v>#NAME?</v>
      </c>
      <c r="BC29" t="e">
        <f ca="1">_xll.xpGetDataCell(((XPQUERYDOC_0!$A29-3)*64)+(XPQUERYDOC_0!BC$1-0), "XPQUERYDOC_0")</f>
        <v>#NAME?</v>
      </c>
      <c r="BD29" t="e">
        <f ca="1">_xll.xpGetDataCell(((XPQUERYDOC_0!$A29-3)*64)+(XPQUERYDOC_0!BD$1-0), "XPQUERYDOC_0")</f>
        <v>#NAME?</v>
      </c>
      <c r="BE29" t="e">
        <f ca="1">_xll.xpGetDataCell(((XPQUERYDOC_0!$A29-3)*64)+(XPQUERYDOC_0!BE$1-0), "XPQUERYDOC_0")</f>
        <v>#NAME?</v>
      </c>
      <c r="BF29" t="e">
        <f ca="1">_xll.xpGetDataCell(((XPQUERYDOC_0!$A29-3)*64)+(XPQUERYDOC_0!BF$1-0), "XPQUERYDOC_0")</f>
        <v>#NAME?</v>
      </c>
      <c r="BG29" t="e">
        <f ca="1">_xll.xpGetDataCell(((XPQUERYDOC_0!$A29-3)*64)+(XPQUERYDOC_0!BG$1-0), "XPQUERYDOC_0")</f>
        <v>#NAME?</v>
      </c>
      <c r="BH29" t="e">
        <f ca="1">_xll.xpGetDataCell(((XPQUERYDOC_0!$A29-3)*64)+(XPQUERYDOC_0!BH$1-0), "XPQUERYDOC_0")</f>
        <v>#NAME?</v>
      </c>
      <c r="BI29" t="e">
        <f ca="1">_xll.xpGetDataCell(((XPQUERYDOC_0!$A29-3)*64)+(XPQUERYDOC_0!BI$1-0), "XPQUERYDOC_0")</f>
        <v>#NAME?</v>
      </c>
      <c r="BJ29" t="e">
        <f ca="1">_xll.xpGetDataCell(((XPQUERYDOC_0!$A29-3)*64)+(XPQUERYDOC_0!BJ$1-0), "XPQUERYDOC_0")</f>
        <v>#NAME?</v>
      </c>
      <c r="BK29" t="e">
        <f ca="1">_xll.xpGetDataCell(((XPQUERYDOC_0!$A29-3)*64)+(XPQUERYDOC_0!BK$1-0), "XPQUERYDOC_0")</f>
        <v>#NAME?</v>
      </c>
      <c r="BL29" t="e">
        <f ca="1">_xll.xpGetDataCell(((XPQUERYDOC_0!$A29-3)*64)+(XPQUERYDOC_0!BL$1-0), "XPQUERYDOC_0")</f>
        <v>#NAME?</v>
      </c>
      <c r="BM29" t="e">
        <f ca="1">_xll.xpGetDataCell(((XPQUERYDOC_0!$A29-3)*64)+(XPQUERYDOC_0!BM$1-0), "XPQUERYDOC_0")</f>
        <v>#NAME?</v>
      </c>
    </row>
    <row r="30" spans="1:65">
      <c r="A30" t="e">
        <f ca="1">_xll.xpGetDimLabel(2, 25, "XPQUERYDOC_0")</f>
        <v>#NAME?</v>
      </c>
      <c r="B30" t="e">
        <f ca="1">_xll.xpGetDataCell(((XPQUERYDOC_0!$A30-3)*64)+(XPQUERYDOC_0!B$1-0), "XPQUERYDOC_0")</f>
        <v>#NAME?</v>
      </c>
      <c r="C30" t="e">
        <f ca="1">_xll.xpGetDataCell(((XPQUERYDOC_0!$A30-3)*64)+(XPQUERYDOC_0!C$1-0), "XPQUERYDOC_0")</f>
        <v>#NAME?</v>
      </c>
      <c r="D30" t="e">
        <f ca="1">_xll.xpGetDataCell(((XPQUERYDOC_0!$A30-3)*64)+(XPQUERYDOC_0!D$1-0), "XPQUERYDOC_0")</f>
        <v>#NAME?</v>
      </c>
      <c r="E30" t="e">
        <f ca="1">_xll.xpGetDataCell(((XPQUERYDOC_0!$A30-3)*64)+(XPQUERYDOC_0!E$1-0), "XPQUERYDOC_0")</f>
        <v>#NAME?</v>
      </c>
      <c r="F30" t="e">
        <f ca="1">_xll.xpGetDataCell(((XPQUERYDOC_0!$A30-3)*64)+(XPQUERYDOC_0!F$1-0), "XPQUERYDOC_0")</f>
        <v>#NAME?</v>
      </c>
      <c r="G30" t="e">
        <f ca="1">_xll.xpGetDataCell(((XPQUERYDOC_0!$A30-3)*64)+(XPQUERYDOC_0!G$1-0), "XPQUERYDOC_0")</f>
        <v>#NAME?</v>
      </c>
      <c r="H30" t="e">
        <f ca="1">_xll.xpGetDataCell(((XPQUERYDOC_0!$A30-3)*64)+(XPQUERYDOC_0!H$1-0), "XPQUERYDOC_0")</f>
        <v>#NAME?</v>
      </c>
      <c r="I30" t="e">
        <f ca="1">_xll.xpGetDataCell(((XPQUERYDOC_0!$A30-3)*64)+(XPQUERYDOC_0!I$1-0), "XPQUERYDOC_0")</f>
        <v>#NAME?</v>
      </c>
      <c r="J30" t="e">
        <f ca="1">_xll.xpGetDataCell(((XPQUERYDOC_0!$A30-3)*64)+(XPQUERYDOC_0!J$1-0), "XPQUERYDOC_0")</f>
        <v>#NAME?</v>
      </c>
      <c r="K30" t="e">
        <f ca="1">_xll.xpGetDataCell(((XPQUERYDOC_0!$A30-3)*64)+(XPQUERYDOC_0!K$1-0), "XPQUERYDOC_0")</f>
        <v>#NAME?</v>
      </c>
      <c r="L30" t="e">
        <f ca="1">_xll.xpGetDataCell(((XPQUERYDOC_0!$A30-3)*64)+(XPQUERYDOC_0!L$1-0), "XPQUERYDOC_0")</f>
        <v>#NAME?</v>
      </c>
      <c r="M30" t="e">
        <f ca="1">_xll.xpGetDataCell(((XPQUERYDOC_0!$A30-3)*64)+(XPQUERYDOC_0!M$1-0), "XPQUERYDOC_0")</f>
        <v>#NAME?</v>
      </c>
      <c r="N30" t="e">
        <f ca="1">_xll.xpGetDataCell(((XPQUERYDOC_0!$A30-3)*64)+(XPQUERYDOC_0!N$1-0), "XPQUERYDOC_0")</f>
        <v>#NAME?</v>
      </c>
      <c r="O30" t="e">
        <f ca="1">_xll.xpGetDataCell(((XPQUERYDOC_0!$A30-3)*64)+(XPQUERYDOC_0!O$1-0), "XPQUERYDOC_0")</f>
        <v>#NAME?</v>
      </c>
      <c r="P30" t="e">
        <f ca="1">_xll.xpGetDataCell(((XPQUERYDOC_0!$A30-3)*64)+(XPQUERYDOC_0!P$1-0), "XPQUERYDOC_0")</f>
        <v>#NAME?</v>
      </c>
      <c r="Q30" t="e">
        <f ca="1">_xll.xpGetDataCell(((XPQUERYDOC_0!$A30-3)*64)+(XPQUERYDOC_0!Q$1-0), "XPQUERYDOC_0")</f>
        <v>#NAME?</v>
      </c>
      <c r="R30" t="e">
        <f ca="1">_xll.xpGetDataCell(((XPQUERYDOC_0!$A30-3)*64)+(XPQUERYDOC_0!R$1-0), "XPQUERYDOC_0")</f>
        <v>#NAME?</v>
      </c>
      <c r="S30" t="e">
        <f ca="1">_xll.xpGetDataCell(((XPQUERYDOC_0!$A30-3)*64)+(XPQUERYDOC_0!S$1-0), "XPQUERYDOC_0")</f>
        <v>#NAME?</v>
      </c>
      <c r="T30" t="e">
        <f ca="1">_xll.xpGetDataCell(((XPQUERYDOC_0!$A30-3)*64)+(XPQUERYDOC_0!T$1-0), "XPQUERYDOC_0")</f>
        <v>#NAME?</v>
      </c>
      <c r="U30" t="e">
        <f ca="1">_xll.xpGetDataCell(((XPQUERYDOC_0!$A30-3)*64)+(XPQUERYDOC_0!U$1-0), "XPQUERYDOC_0")</f>
        <v>#NAME?</v>
      </c>
      <c r="V30" t="e">
        <f ca="1">_xll.xpGetDataCell(((XPQUERYDOC_0!$A30-3)*64)+(XPQUERYDOC_0!V$1-0), "XPQUERYDOC_0")</f>
        <v>#NAME?</v>
      </c>
      <c r="W30" t="e">
        <f ca="1">_xll.xpGetDataCell(((XPQUERYDOC_0!$A30-3)*64)+(XPQUERYDOC_0!W$1-0), "XPQUERYDOC_0")</f>
        <v>#NAME?</v>
      </c>
      <c r="X30" t="e">
        <f ca="1">_xll.xpGetDataCell(((XPQUERYDOC_0!$A30-3)*64)+(XPQUERYDOC_0!X$1-0), "XPQUERYDOC_0")</f>
        <v>#NAME?</v>
      </c>
      <c r="Y30" t="e">
        <f ca="1">_xll.xpGetDataCell(((XPQUERYDOC_0!$A30-3)*64)+(XPQUERYDOC_0!Y$1-0), "XPQUERYDOC_0")</f>
        <v>#NAME?</v>
      </c>
      <c r="Z30" t="e">
        <f ca="1">_xll.xpGetDataCell(((XPQUERYDOC_0!$A30-3)*64)+(XPQUERYDOC_0!Z$1-0), "XPQUERYDOC_0")</f>
        <v>#NAME?</v>
      </c>
      <c r="AA30" t="e">
        <f ca="1">_xll.xpGetDataCell(((XPQUERYDOC_0!$A30-3)*64)+(XPQUERYDOC_0!AA$1-0), "XPQUERYDOC_0")</f>
        <v>#NAME?</v>
      </c>
      <c r="AB30" t="e">
        <f ca="1">_xll.xpGetDataCell(((XPQUERYDOC_0!$A30-3)*64)+(XPQUERYDOC_0!AB$1-0), "XPQUERYDOC_0")</f>
        <v>#NAME?</v>
      </c>
      <c r="AC30" t="e">
        <f ca="1">_xll.xpGetDataCell(((XPQUERYDOC_0!$A30-3)*64)+(XPQUERYDOC_0!AC$1-0), "XPQUERYDOC_0")</f>
        <v>#NAME?</v>
      </c>
      <c r="AD30" t="e">
        <f ca="1">_xll.xpGetDataCell(((XPQUERYDOC_0!$A30-3)*64)+(XPQUERYDOC_0!AD$1-0), "XPQUERYDOC_0")</f>
        <v>#NAME?</v>
      </c>
      <c r="AE30" t="e">
        <f ca="1">_xll.xpGetDataCell(((XPQUERYDOC_0!$A30-3)*64)+(XPQUERYDOC_0!AE$1-0), "XPQUERYDOC_0")</f>
        <v>#NAME?</v>
      </c>
      <c r="AF30" t="e">
        <f ca="1">_xll.xpGetDataCell(((XPQUERYDOC_0!$A30-3)*64)+(XPQUERYDOC_0!AF$1-0), "XPQUERYDOC_0")</f>
        <v>#NAME?</v>
      </c>
      <c r="AG30" t="e">
        <f ca="1">_xll.xpGetDataCell(((XPQUERYDOC_0!$A30-3)*64)+(XPQUERYDOC_0!AG$1-0), "XPQUERYDOC_0")</f>
        <v>#NAME?</v>
      </c>
      <c r="AH30" t="e">
        <f ca="1">_xll.xpGetDataCell(((XPQUERYDOC_0!$A30-3)*64)+(XPQUERYDOC_0!AH$1-0), "XPQUERYDOC_0")</f>
        <v>#NAME?</v>
      </c>
      <c r="AI30" t="e">
        <f ca="1">_xll.xpGetDataCell(((XPQUERYDOC_0!$A30-3)*64)+(XPQUERYDOC_0!AI$1-0), "XPQUERYDOC_0")</f>
        <v>#NAME?</v>
      </c>
      <c r="AJ30" t="e">
        <f ca="1">_xll.xpGetDataCell(((XPQUERYDOC_0!$A30-3)*64)+(XPQUERYDOC_0!AJ$1-0), "XPQUERYDOC_0")</f>
        <v>#NAME?</v>
      </c>
      <c r="AK30" t="e">
        <f ca="1">_xll.xpGetDataCell(((XPQUERYDOC_0!$A30-3)*64)+(XPQUERYDOC_0!AK$1-0), "XPQUERYDOC_0")</f>
        <v>#NAME?</v>
      </c>
      <c r="AL30" t="e">
        <f ca="1">_xll.xpGetDataCell(((XPQUERYDOC_0!$A30-3)*64)+(XPQUERYDOC_0!AL$1-0), "XPQUERYDOC_0")</f>
        <v>#NAME?</v>
      </c>
      <c r="AM30" t="e">
        <f ca="1">_xll.xpGetDataCell(((XPQUERYDOC_0!$A30-3)*64)+(XPQUERYDOC_0!AM$1-0), "XPQUERYDOC_0")</f>
        <v>#NAME?</v>
      </c>
      <c r="AN30" t="e">
        <f ca="1">_xll.xpGetDataCell(((XPQUERYDOC_0!$A30-3)*64)+(XPQUERYDOC_0!AN$1-0), "XPQUERYDOC_0")</f>
        <v>#NAME?</v>
      </c>
      <c r="AO30" t="e">
        <f ca="1">_xll.xpGetDataCell(((XPQUERYDOC_0!$A30-3)*64)+(XPQUERYDOC_0!AO$1-0), "XPQUERYDOC_0")</f>
        <v>#NAME?</v>
      </c>
      <c r="AP30" t="e">
        <f ca="1">_xll.xpGetDataCell(((XPQUERYDOC_0!$A30-3)*64)+(XPQUERYDOC_0!AP$1-0), "XPQUERYDOC_0")</f>
        <v>#NAME?</v>
      </c>
      <c r="AQ30" t="e">
        <f ca="1">_xll.xpGetDataCell(((XPQUERYDOC_0!$A30-3)*64)+(XPQUERYDOC_0!AQ$1-0), "XPQUERYDOC_0")</f>
        <v>#NAME?</v>
      </c>
      <c r="AR30" t="e">
        <f ca="1">_xll.xpGetDataCell(((XPQUERYDOC_0!$A30-3)*64)+(XPQUERYDOC_0!AR$1-0), "XPQUERYDOC_0")</f>
        <v>#NAME?</v>
      </c>
      <c r="AS30" t="e">
        <f ca="1">_xll.xpGetDataCell(((XPQUERYDOC_0!$A30-3)*64)+(XPQUERYDOC_0!AS$1-0), "XPQUERYDOC_0")</f>
        <v>#NAME?</v>
      </c>
      <c r="AT30" t="e">
        <f ca="1">_xll.xpGetDataCell(((XPQUERYDOC_0!$A30-3)*64)+(XPQUERYDOC_0!AT$1-0), "XPQUERYDOC_0")</f>
        <v>#NAME?</v>
      </c>
      <c r="AU30" t="e">
        <f ca="1">_xll.xpGetDataCell(((XPQUERYDOC_0!$A30-3)*64)+(XPQUERYDOC_0!AU$1-0), "XPQUERYDOC_0")</f>
        <v>#NAME?</v>
      </c>
      <c r="AV30" t="e">
        <f ca="1">_xll.xpGetDataCell(((XPQUERYDOC_0!$A30-3)*64)+(XPQUERYDOC_0!AV$1-0), "XPQUERYDOC_0")</f>
        <v>#NAME?</v>
      </c>
      <c r="AW30" t="e">
        <f ca="1">_xll.xpGetDataCell(((XPQUERYDOC_0!$A30-3)*64)+(XPQUERYDOC_0!AW$1-0), "XPQUERYDOC_0")</f>
        <v>#NAME?</v>
      </c>
      <c r="AX30" t="e">
        <f ca="1">_xll.xpGetDataCell(((XPQUERYDOC_0!$A30-3)*64)+(XPQUERYDOC_0!AX$1-0), "XPQUERYDOC_0")</f>
        <v>#NAME?</v>
      </c>
      <c r="AY30" t="e">
        <f ca="1">_xll.xpGetDataCell(((XPQUERYDOC_0!$A30-3)*64)+(XPQUERYDOC_0!AY$1-0), "XPQUERYDOC_0")</f>
        <v>#NAME?</v>
      </c>
      <c r="AZ30" t="e">
        <f ca="1">_xll.xpGetDataCell(((XPQUERYDOC_0!$A30-3)*64)+(XPQUERYDOC_0!AZ$1-0), "XPQUERYDOC_0")</f>
        <v>#NAME?</v>
      </c>
      <c r="BA30" t="e">
        <f ca="1">_xll.xpGetDataCell(((XPQUERYDOC_0!$A30-3)*64)+(XPQUERYDOC_0!BA$1-0), "XPQUERYDOC_0")</f>
        <v>#NAME?</v>
      </c>
      <c r="BB30" t="e">
        <f ca="1">_xll.xpGetDataCell(((XPQUERYDOC_0!$A30-3)*64)+(XPQUERYDOC_0!BB$1-0), "XPQUERYDOC_0")</f>
        <v>#NAME?</v>
      </c>
      <c r="BC30" t="e">
        <f ca="1">_xll.xpGetDataCell(((XPQUERYDOC_0!$A30-3)*64)+(XPQUERYDOC_0!BC$1-0), "XPQUERYDOC_0")</f>
        <v>#NAME?</v>
      </c>
      <c r="BD30" t="e">
        <f ca="1">_xll.xpGetDataCell(((XPQUERYDOC_0!$A30-3)*64)+(XPQUERYDOC_0!BD$1-0), "XPQUERYDOC_0")</f>
        <v>#NAME?</v>
      </c>
      <c r="BE30" t="e">
        <f ca="1">_xll.xpGetDataCell(((XPQUERYDOC_0!$A30-3)*64)+(XPQUERYDOC_0!BE$1-0), "XPQUERYDOC_0")</f>
        <v>#NAME?</v>
      </c>
      <c r="BF30" t="e">
        <f ca="1">_xll.xpGetDataCell(((XPQUERYDOC_0!$A30-3)*64)+(XPQUERYDOC_0!BF$1-0), "XPQUERYDOC_0")</f>
        <v>#NAME?</v>
      </c>
      <c r="BG30" t="e">
        <f ca="1">_xll.xpGetDataCell(((XPQUERYDOC_0!$A30-3)*64)+(XPQUERYDOC_0!BG$1-0), "XPQUERYDOC_0")</f>
        <v>#NAME?</v>
      </c>
      <c r="BH30" t="e">
        <f ca="1">_xll.xpGetDataCell(((XPQUERYDOC_0!$A30-3)*64)+(XPQUERYDOC_0!BH$1-0), "XPQUERYDOC_0")</f>
        <v>#NAME?</v>
      </c>
      <c r="BI30" t="e">
        <f ca="1">_xll.xpGetDataCell(((XPQUERYDOC_0!$A30-3)*64)+(XPQUERYDOC_0!BI$1-0), "XPQUERYDOC_0")</f>
        <v>#NAME?</v>
      </c>
      <c r="BJ30" t="e">
        <f ca="1">_xll.xpGetDataCell(((XPQUERYDOC_0!$A30-3)*64)+(XPQUERYDOC_0!BJ$1-0), "XPQUERYDOC_0")</f>
        <v>#NAME?</v>
      </c>
      <c r="BK30" t="e">
        <f ca="1">_xll.xpGetDataCell(((XPQUERYDOC_0!$A30-3)*64)+(XPQUERYDOC_0!BK$1-0), "XPQUERYDOC_0")</f>
        <v>#NAME?</v>
      </c>
      <c r="BL30" t="e">
        <f ca="1">_xll.xpGetDataCell(((XPQUERYDOC_0!$A30-3)*64)+(XPQUERYDOC_0!BL$1-0), "XPQUERYDOC_0")</f>
        <v>#NAME?</v>
      </c>
      <c r="BM30" t="e">
        <f ca="1">_xll.xpGetDataCell(((XPQUERYDOC_0!$A30-3)*64)+(XPQUERYDOC_0!BM$1-0), "XPQUERYDOC_0")</f>
        <v>#NAME?</v>
      </c>
    </row>
    <row r="31" spans="1:65">
      <c r="A31" t="e">
        <f ca="1">_xll.xpGetDimLabel(2, 26, "XPQUERYDOC_0")</f>
        <v>#NAME?</v>
      </c>
      <c r="B31" t="e">
        <f ca="1">_xll.xpGetDataCell(((XPQUERYDOC_0!$A31-3)*64)+(XPQUERYDOC_0!B$1-0), "XPQUERYDOC_0")</f>
        <v>#NAME?</v>
      </c>
      <c r="C31" t="e">
        <f ca="1">_xll.xpGetDataCell(((XPQUERYDOC_0!$A31-3)*64)+(XPQUERYDOC_0!C$1-0), "XPQUERYDOC_0")</f>
        <v>#NAME?</v>
      </c>
      <c r="D31" t="e">
        <f ca="1">_xll.xpGetDataCell(((XPQUERYDOC_0!$A31-3)*64)+(XPQUERYDOC_0!D$1-0), "XPQUERYDOC_0")</f>
        <v>#NAME?</v>
      </c>
      <c r="E31" t="e">
        <f ca="1">_xll.xpGetDataCell(((XPQUERYDOC_0!$A31-3)*64)+(XPQUERYDOC_0!E$1-0), "XPQUERYDOC_0")</f>
        <v>#NAME?</v>
      </c>
      <c r="F31" t="e">
        <f ca="1">_xll.xpGetDataCell(((XPQUERYDOC_0!$A31-3)*64)+(XPQUERYDOC_0!F$1-0), "XPQUERYDOC_0")</f>
        <v>#NAME?</v>
      </c>
      <c r="G31" t="e">
        <f ca="1">_xll.xpGetDataCell(((XPQUERYDOC_0!$A31-3)*64)+(XPQUERYDOC_0!G$1-0), "XPQUERYDOC_0")</f>
        <v>#NAME?</v>
      </c>
      <c r="H31" t="e">
        <f ca="1">_xll.xpGetDataCell(((XPQUERYDOC_0!$A31-3)*64)+(XPQUERYDOC_0!H$1-0), "XPQUERYDOC_0")</f>
        <v>#NAME?</v>
      </c>
      <c r="I31" t="e">
        <f ca="1">_xll.xpGetDataCell(((XPQUERYDOC_0!$A31-3)*64)+(XPQUERYDOC_0!I$1-0), "XPQUERYDOC_0")</f>
        <v>#NAME?</v>
      </c>
      <c r="J31" t="e">
        <f ca="1">_xll.xpGetDataCell(((XPQUERYDOC_0!$A31-3)*64)+(XPQUERYDOC_0!J$1-0), "XPQUERYDOC_0")</f>
        <v>#NAME?</v>
      </c>
      <c r="K31" t="e">
        <f ca="1">_xll.xpGetDataCell(((XPQUERYDOC_0!$A31-3)*64)+(XPQUERYDOC_0!K$1-0), "XPQUERYDOC_0")</f>
        <v>#NAME?</v>
      </c>
      <c r="L31" t="e">
        <f ca="1">_xll.xpGetDataCell(((XPQUERYDOC_0!$A31-3)*64)+(XPQUERYDOC_0!L$1-0), "XPQUERYDOC_0")</f>
        <v>#NAME?</v>
      </c>
      <c r="M31" t="e">
        <f ca="1">_xll.xpGetDataCell(((XPQUERYDOC_0!$A31-3)*64)+(XPQUERYDOC_0!M$1-0), "XPQUERYDOC_0")</f>
        <v>#NAME?</v>
      </c>
      <c r="N31" t="e">
        <f ca="1">_xll.xpGetDataCell(((XPQUERYDOC_0!$A31-3)*64)+(XPQUERYDOC_0!N$1-0), "XPQUERYDOC_0")</f>
        <v>#NAME?</v>
      </c>
      <c r="O31" t="e">
        <f ca="1">_xll.xpGetDataCell(((XPQUERYDOC_0!$A31-3)*64)+(XPQUERYDOC_0!O$1-0), "XPQUERYDOC_0")</f>
        <v>#NAME?</v>
      </c>
      <c r="P31" t="e">
        <f ca="1">_xll.xpGetDataCell(((XPQUERYDOC_0!$A31-3)*64)+(XPQUERYDOC_0!P$1-0), "XPQUERYDOC_0")</f>
        <v>#NAME?</v>
      </c>
      <c r="Q31" t="e">
        <f ca="1">_xll.xpGetDataCell(((XPQUERYDOC_0!$A31-3)*64)+(XPQUERYDOC_0!Q$1-0), "XPQUERYDOC_0")</f>
        <v>#NAME?</v>
      </c>
      <c r="R31" t="e">
        <f ca="1">_xll.xpGetDataCell(((XPQUERYDOC_0!$A31-3)*64)+(XPQUERYDOC_0!R$1-0), "XPQUERYDOC_0")</f>
        <v>#NAME?</v>
      </c>
      <c r="S31" t="e">
        <f ca="1">_xll.xpGetDataCell(((XPQUERYDOC_0!$A31-3)*64)+(XPQUERYDOC_0!S$1-0), "XPQUERYDOC_0")</f>
        <v>#NAME?</v>
      </c>
      <c r="T31" t="e">
        <f ca="1">_xll.xpGetDataCell(((XPQUERYDOC_0!$A31-3)*64)+(XPQUERYDOC_0!T$1-0), "XPQUERYDOC_0")</f>
        <v>#NAME?</v>
      </c>
      <c r="U31" t="e">
        <f ca="1">_xll.xpGetDataCell(((XPQUERYDOC_0!$A31-3)*64)+(XPQUERYDOC_0!U$1-0), "XPQUERYDOC_0")</f>
        <v>#NAME?</v>
      </c>
      <c r="V31" t="e">
        <f ca="1">_xll.xpGetDataCell(((XPQUERYDOC_0!$A31-3)*64)+(XPQUERYDOC_0!V$1-0), "XPQUERYDOC_0")</f>
        <v>#NAME?</v>
      </c>
      <c r="W31" t="e">
        <f ca="1">_xll.xpGetDataCell(((XPQUERYDOC_0!$A31-3)*64)+(XPQUERYDOC_0!W$1-0), "XPQUERYDOC_0")</f>
        <v>#NAME?</v>
      </c>
      <c r="X31" t="e">
        <f ca="1">_xll.xpGetDataCell(((XPQUERYDOC_0!$A31-3)*64)+(XPQUERYDOC_0!X$1-0), "XPQUERYDOC_0")</f>
        <v>#NAME?</v>
      </c>
      <c r="Y31" t="e">
        <f ca="1">_xll.xpGetDataCell(((XPQUERYDOC_0!$A31-3)*64)+(XPQUERYDOC_0!Y$1-0), "XPQUERYDOC_0")</f>
        <v>#NAME?</v>
      </c>
      <c r="Z31" t="e">
        <f ca="1">_xll.xpGetDataCell(((XPQUERYDOC_0!$A31-3)*64)+(XPQUERYDOC_0!Z$1-0), "XPQUERYDOC_0")</f>
        <v>#NAME?</v>
      </c>
      <c r="AA31" t="e">
        <f ca="1">_xll.xpGetDataCell(((XPQUERYDOC_0!$A31-3)*64)+(XPQUERYDOC_0!AA$1-0), "XPQUERYDOC_0")</f>
        <v>#NAME?</v>
      </c>
      <c r="AB31" t="e">
        <f ca="1">_xll.xpGetDataCell(((XPQUERYDOC_0!$A31-3)*64)+(XPQUERYDOC_0!AB$1-0), "XPQUERYDOC_0")</f>
        <v>#NAME?</v>
      </c>
      <c r="AC31" t="e">
        <f ca="1">_xll.xpGetDataCell(((XPQUERYDOC_0!$A31-3)*64)+(XPQUERYDOC_0!AC$1-0), "XPQUERYDOC_0")</f>
        <v>#NAME?</v>
      </c>
      <c r="AD31" t="e">
        <f ca="1">_xll.xpGetDataCell(((XPQUERYDOC_0!$A31-3)*64)+(XPQUERYDOC_0!AD$1-0), "XPQUERYDOC_0")</f>
        <v>#NAME?</v>
      </c>
      <c r="AE31" t="e">
        <f ca="1">_xll.xpGetDataCell(((XPQUERYDOC_0!$A31-3)*64)+(XPQUERYDOC_0!AE$1-0), "XPQUERYDOC_0")</f>
        <v>#NAME?</v>
      </c>
      <c r="AF31" t="e">
        <f ca="1">_xll.xpGetDataCell(((XPQUERYDOC_0!$A31-3)*64)+(XPQUERYDOC_0!AF$1-0), "XPQUERYDOC_0")</f>
        <v>#NAME?</v>
      </c>
      <c r="AG31" t="e">
        <f ca="1">_xll.xpGetDataCell(((XPQUERYDOC_0!$A31-3)*64)+(XPQUERYDOC_0!AG$1-0), "XPQUERYDOC_0")</f>
        <v>#NAME?</v>
      </c>
      <c r="AH31" t="e">
        <f ca="1">_xll.xpGetDataCell(((XPQUERYDOC_0!$A31-3)*64)+(XPQUERYDOC_0!AH$1-0), "XPQUERYDOC_0")</f>
        <v>#NAME?</v>
      </c>
      <c r="AI31" t="e">
        <f ca="1">_xll.xpGetDataCell(((XPQUERYDOC_0!$A31-3)*64)+(XPQUERYDOC_0!AI$1-0), "XPQUERYDOC_0")</f>
        <v>#NAME?</v>
      </c>
      <c r="AJ31" t="e">
        <f ca="1">_xll.xpGetDataCell(((XPQUERYDOC_0!$A31-3)*64)+(XPQUERYDOC_0!AJ$1-0), "XPQUERYDOC_0")</f>
        <v>#NAME?</v>
      </c>
      <c r="AK31" t="e">
        <f ca="1">_xll.xpGetDataCell(((XPQUERYDOC_0!$A31-3)*64)+(XPQUERYDOC_0!AK$1-0), "XPQUERYDOC_0")</f>
        <v>#NAME?</v>
      </c>
      <c r="AL31" t="e">
        <f ca="1">_xll.xpGetDataCell(((XPQUERYDOC_0!$A31-3)*64)+(XPQUERYDOC_0!AL$1-0), "XPQUERYDOC_0")</f>
        <v>#NAME?</v>
      </c>
      <c r="AM31" t="e">
        <f ca="1">_xll.xpGetDataCell(((XPQUERYDOC_0!$A31-3)*64)+(XPQUERYDOC_0!AM$1-0), "XPQUERYDOC_0")</f>
        <v>#NAME?</v>
      </c>
      <c r="AN31" t="e">
        <f ca="1">_xll.xpGetDataCell(((XPQUERYDOC_0!$A31-3)*64)+(XPQUERYDOC_0!AN$1-0), "XPQUERYDOC_0")</f>
        <v>#NAME?</v>
      </c>
      <c r="AO31" t="e">
        <f ca="1">_xll.xpGetDataCell(((XPQUERYDOC_0!$A31-3)*64)+(XPQUERYDOC_0!AO$1-0), "XPQUERYDOC_0")</f>
        <v>#NAME?</v>
      </c>
      <c r="AP31" t="e">
        <f ca="1">_xll.xpGetDataCell(((XPQUERYDOC_0!$A31-3)*64)+(XPQUERYDOC_0!AP$1-0), "XPQUERYDOC_0")</f>
        <v>#NAME?</v>
      </c>
      <c r="AQ31" t="e">
        <f ca="1">_xll.xpGetDataCell(((XPQUERYDOC_0!$A31-3)*64)+(XPQUERYDOC_0!AQ$1-0), "XPQUERYDOC_0")</f>
        <v>#NAME?</v>
      </c>
      <c r="AR31" t="e">
        <f ca="1">_xll.xpGetDataCell(((XPQUERYDOC_0!$A31-3)*64)+(XPQUERYDOC_0!AR$1-0), "XPQUERYDOC_0")</f>
        <v>#NAME?</v>
      </c>
      <c r="AS31" t="e">
        <f ca="1">_xll.xpGetDataCell(((XPQUERYDOC_0!$A31-3)*64)+(XPQUERYDOC_0!AS$1-0), "XPQUERYDOC_0")</f>
        <v>#NAME?</v>
      </c>
      <c r="AT31" t="e">
        <f ca="1">_xll.xpGetDataCell(((XPQUERYDOC_0!$A31-3)*64)+(XPQUERYDOC_0!AT$1-0), "XPQUERYDOC_0")</f>
        <v>#NAME?</v>
      </c>
      <c r="AU31" t="e">
        <f ca="1">_xll.xpGetDataCell(((XPQUERYDOC_0!$A31-3)*64)+(XPQUERYDOC_0!AU$1-0), "XPQUERYDOC_0")</f>
        <v>#NAME?</v>
      </c>
      <c r="AV31" t="e">
        <f ca="1">_xll.xpGetDataCell(((XPQUERYDOC_0!$A31-3)*64)+(XPQUERYDOC_0!AV$1-0), "XPQUERYDOC_0")</f>
        <v>#NAME?</v>
      </c>
      <c r="AW31" t="e">
        <f ca="1">_xll.xpGetDataCell(((XPQUERYDOC_0!$A31-3)*64)+(XPQUERYDOC_0!AW$1-0), "XPQUERYDOC_0")</f>
        <v>#NAME?</v>
      </c>
      <c r="AX31" t="e">
        <f ca="1">_xll.xpGetDataCell(((XPQUERYDOC_0!$A31-3)*64)+(XPQUERYDOC_0!AX$1-0), "XPQUERYDOC_0")</f>
        <v>#NAME?</v>
      </c>
      <c r="AY31" t="e">
        <f ca="1">_xll.xpGetDataCell(((XPQUERYDOC_0!$A31-3)*64)+(XPQUERYDOC_0!AY$1-0), "XPQUERYDOC_0")</f>
        <v>#NAME?</v>
      </c>
      <c r="AZ31" t="e">
        <f ca="1">_xll.xpGetDataCell(((XPQUERYDOC_0!$A31-3)*64)+(XPQUERYDOC_0!AZ$1-0), "XPQUERYDOC_0")</f>
        <v>#NAME?</v>
      </c>
      <c r="BA31" t="e">
        <f ca="1">_xll.xpGetDataCell(((XPQUERYDOC_0!$A31-3)*64)+(XPQUERYDOC_0!BA$1-0), "XPQUERYDOC_0")</f>
        <v>#NAME?</v>
      </c>
      <c r="BB31" t="e">
        <f ca="1">_xll.xpGetDataCell(((XPQUERYDOC_0!$A31-3)*64)+(XPQUERYDOC_0!BB$1-0), "XPQUERYDOC_0")</f>
        <v>#NAME?</v>
      </c>
      <c r="BC31" t="e">
        <f ca="1">_xll.xpGetDataCell(((XPQUERYDOC_0!$A31-3)*64)+(XPQUERYDOC_0!BC$1-0), "XPQUERYDOC_0")</f>
        <v>#NAME?</v>
      </c>
      <c r="BD31" t="e">
        <f ca="1">_xll.xpGetDataCell(((XPQUERYDOC_0!$A31-3)*64)+(XPQUERYDOC_0!BD$1-0), "XPQUERYDOC_0")</f>
        <v>#NAME?</v>
      </c>
      <c r="BE31" t="e">
        <f ca="1">_xll.xpGetDataCell(((XPQUERYDOC_0!$A31-3)*64)+(XPQUERYDOC_0!BE$1-0), "XPQUERYDOC_0")</f>
        <v>#NAME?</v>
      </c>
      <c r="BF31" t="e">
        <f ca="1">_xll.xpGetDataCell(((XPQUERYDOC_0!$A31-3)*64)+(XPQUERYDOC_0!BF$1-0), "XPQUERYDOC_0")</f>
        <v>#NAME?</v>
      </c>
      <c r="BG31" t="e">
        <f ca="1">_xll.xpGetDataCell(((XPQUERYDOC_0!$A31-3)*64)+(XPQUERYDOC_0!BG$1-0), "XPQUERYDOC_0")</f>
        <v>#NAME?</v>
      </c>
      <c r="BH31" t="e">
        <f ca="1">_xll.xpGetDataCell(((XPQUERYDOC_0!$A31-3)*64)+(XPQUERYDOC_0!BH$1-0), "XPQUERYDOC_0")</f>
        <v>#NAME?</v>
      </c>
      <c r="BI31" t="e">
        <f ca="1">_xll.xpGetDataCell(((XPQUERYDOC_0!$A31-3)*64)+(XPQUERYDOC_0!BI$1-0), "XPQUERYDOC_0")</f>
        <v>#NAME?</v>
      </c>
      <c r="BJ31" t="e">
        <f ca="1">_xll.xpGetDataCell(((XPQUERYDOC_0!$A31-3)*64)+(XPQUERYDOC_0!BJ$1-0), "XPQUERYDOC_0")</f>
        <v>#NAME?</v>
      </c>
      <c r="BK31" t="e">
        <f ca="1">_xll.xpGetDataCell(((XPQUERYDOC_0!$A31-3)*64)+(XPQUERYDOC_0!BK$1-0), "XPQUERYDOC_0")</f>
        <v>#NAME?</v>
      </c>
      <c r="BL31" t="e">
        <f ca="1">_xll.xpGetDataCell(((XPQUERYDOC_0!$A31-3)*64)+(XPQUERYDOC_0!BL$1-0), "XPQUERYDOC_0")</f>
        <v>#NAME?</v>
      </c>
      <c r="BM31" t="e">
        <f ca="1">_xll.xpGetDataCell(((XPQUERYDOC_0!$A31-3)*64)+(XPQUERYDOC_0!BM$1-0), "XPQUERYDOC_0")</f>
        <v>#NAME?</v>
      </c>
    </row>
    <row r="32" spans="1:65">
      <c r="A32" t="e">
        <f ca="1">_xll.xpGetDimLabel(2, 27, "XPQUERYDOC_0")</f>
        <v>#NAME?</v>
      </c>
      <c r="B32" t="e">
        <f ca="1">_xll.xpGetDataCell(((XPQUERYDOC_0!$A32-3)*64)+(XPQUERYDOC_0!B$1-0), "XPQUERYDOC_0")</f>
        <v>#NAME?</v>
      </c>
      <c r="C32" t="e">
        <f ca="1">_xll.xpGetDataCell(((XPQUERYDOC_0!$A32-3)*64)+(XPQUERYDOC_0!C$1-0), "XPQUERYDOC_0")</f>
        <v>#NAME?</v>
      </c>
      <c r="D32" t="e">
        <f ca="1">_xll.xpGetDataCell(((XPQUERYDOC_0!$A32-3)*64)+(XPQUERYDOC_0!D$1-0), "XPQUERYDOC_0")</f>
        <v>#NAME?</v>
      </c>
      <c r="E32" t="e">
        <f ca="1">_xll.xpGetDataCell(((XPQUERYDOC_0!$A32-3)*64)+(XPQUERYDOC_0!E$1-0), "XPQUERYDOC_0")</f>
        <v>#NAME?</v>
      </c>
      <c r="F32" t="e">
        <f ca="1">_xll.xpGetDataCell(((XPQUERYDOC_0!$A32-3)*64)+(XPQUERYDOC_0!F$1-0), "XPQUERYDOC_0")</f>
        <v>#NAME?</v>
      </c>
      <c r="G32" t="e">
        <f ca="1">_xll.xpGetDataCell(((XPQUERYDOC_0!$A32-3)*64)+(XPQUERYDOC_0!G$1-0), "XPQUERYDOC_0")</f>
        <v>#NAME?</v>
      </c>
      <c r="H32" t="e">
        <f ca="1">_xll.xpGetDataCell(((XPQUERYDOC_0!$A32-3)*64)+(XPQUERYDOC_0!H$1-0), "XPQUERYDOC_0")</f>
        <v>#NAME?</v>
      </c>
      <c r="I32" t="e">
        <f ca="1">_xll.xpGetDataCell(((XPQUERYDOC_0!$A32-3)*64)+(XPQUERYDOC_0!I$1-0), "XPQUERYDOC_0")</f>
        <v>#NAME?</v>
      </c>
      <c r="J32" t="e">
        <f ca="1">_xll.xpGetDataCell(((XPQUERYDOC_0!$A32-3)*64)+(XPQUERYDOC_0!J$1-0), "XPQUERYDOC_0")</f>
        <v>#NAME?</v>
      </c>
      <c r="K32" t="e">
        <f ca="1">_xll.xpGetDataCell(((XPQUERYDOC_0!$A32-3)*64)+(XPQUERYDOC_0!K$1-0), "XPQUERYDOC_0")</f>
        <v>#NAME?</v>
      </c>
      <c r="L32" t="e">
        <f ca="1">_xll.xpGetDataCell(((XPQUERYDOC_0!$A32-3)*64)+(XPQUERYDOC_0!L$1-0), "XPQUERYDOC_0")</f>
        <v>#NAME?</v>
      </c>
      <c r="M32" t="e">
        <f ca="1">_xll.xpGetDataCell(((XPQUERYDOC_0!$A32-3)*64)+(XPQUERYDOC_0!M$1-0), "XPQUERYDOC_0")</f>
        <v>#NAME?</v>
      </c>
      <c r="N32" t="e">
        <f ca="1">_xll.xpGetDataCell(((XPQUERYDOC_0!$A32-3)*64)+(XPQUERYDOC_0!N$1-0), "XPQUERYDOC_0")</f>
        <v>#NAME?</v>
      </c>
      <c r="O32" t="e">
        <f ca="1">_xll.xpGetDataCell(((XPQUERYDOC_0!$A32-3)*64)+(XPQUERYDOC_0!O$1-0), "XPQUERYDOC_0")</f>
        <v>#NAME?</v>
      </c>
      <c r="P32" t="e">
        <f ca="1">_xll.xpGetDataCell(((XPQUERYDOC_0!$A32-3)*64)+(XPQUERYDOC_0!P$1-0), "XPQUERYDOC_0")</f>
        <v>#NAME?</v>
      </c>
      <c r="Q32" t="e">
        <f ca="1">_xll.xpGetDataCell(((XPQUERYDOC_0!$A32-3)*64)+(XPQUERYDOC_0!Q$1-0), "XPQUERYDOC_0")</f>
        <v>#NAME?</v>
      </c>
      <c r="R32" t="e">
        <f ca="1">_xll.xpGetDataCell(((XPQUERYDOC_0!$A32-3)*64)+(XPQUERYDOC_0!R$1-0), "XPQUERYDOC_0")</f>
        <v>#NAME?</v>
      </c>
      <c r="S32" t="e">
        <f ca="1">_xll.xpGetDataCell(((XPQUERYDOC_0!$A32-3)*64)+(XPQUERYDOC_0!S$1-0), "XPQUERYDOC_0")</f>
        <v>#NAME?</v>
      </c>
      <c r="T32" t="e">
        <f ca="1">_xll.xpGetDataCell(((XPQUERYDOC_0!$A32-3)*64)+(XPQUERYDOC_0!T$1-0), "XPQUERYDOC_0")</f>
        <v>#NAME?</v>
      </c>
      <c r="U32" t="e">
        <f ca="1">_xll.xpGetDataCell(((XPQUERYDOC_0!$A32-3)*64)+(XPQUERYDOC_0!U$1-0), "XPQUERYDOC_0")</f>
        <v>#NAME?</v>
      </c>
      <c r="V32" t="e">
        <f ca="1">_xll.xpGetDataCell(((XPQUERYDOC_0!$A32-3)*64)+(XPQUERYDOC_0!V$1-0), "XPQUERYDOC_0")</f>
        <v>#NAME?</v>
      </c>
      <c r="W32" t="e">
        <f ca="1">_xll.xpGetDataCell(((XPQUERYDOC_0!$A32-3)*64)+(XPQUERYDOC_0!W$1-0), "XPQUERYDOC_0")</f>
        <v>#NAME?</v>
      </c>
      <c r="X32" t="e">
        <f ca="1">_xll.xpGetDataCell(((XPQUERYDOC_0!$A32-3)*64)+(XPQUERYDOC_0!X$1-0), "XPQUERYDOC_0")</f>
        <v>#NAME?</v>
      </c>
      <c r="Y32" t="e">
        <f ca="1">_xll.xpGetDataCell(((XPQUERYDOC_0!$A32-3)*64)+(XPQUERYDOC_0!Y$1-0), "XPQUERYDOC_0")</f>
        <v>#NAME?</v>
      </c>
      <c r="Z32" t="e">
        <f ca="1">_xll.xpGetDataCell(((XPQUERYDOC_0!$A32-3)*64)+(XPQUERYDOC_0!Z$1-0), "XPQUERYDOC_0")</f>
        <v>#NAME?</v>
      </c>
      <c r="AA32" t="e">
        <f ca="1">_xll.xpGetDataCell(((XPQUERYDOC_0!$A32-3)*64)+(XPQUERYDOC_0!AA$1-0), "XPQUERYDOC_0")</f>
        <v>#NAME?</v>
      </c>
      <c r="AB32" t="e">
        <f ca="1">_xll.xpGetDataCell(((XPQUERYDOC_0!$A32-3)*64)+(XPQUERYDOC_0!AB$1-0), "XPQUERYDOC_0")</f>
        <v>#NAME?</v>
      </c>
      <c r="AC32" t="e">
        <f ca="1">_xll.xpGetDataCell(((XPQUERYDOC_0!$A32-3)*64)+(XPQUERYDOC_0!AC$1-0), "XPQUERYDOC_0")</f>
        <v>#NAME?</v>
      </c>
      <c r="AD32" t="e">
        <f ca="1">_xll.xpGetDataCell(((XPQUERYDOC_0!$A32-3)*64)+(XPQUERYDOC_0!AD$1-0), "XPQUERYDOC_0")</f>
        <v>#NAME?</v>
      </c>
      <c r="AE32" t="e">
        <f ca="1">_xll.xpGetDataCell(((XPQUERYDOC_0!$A32-3)*64)+(XPQUERYDOC_0!AE$1-0), "XPQUERYDOC_0")</f>
        <v>#NAME?</v>
      </c>
      <c r="AF32" t="e">
        <f ca="1">_xll.xpGetDataCell(((XPQUERYDOC_0!$A32-3)*64)+(XPQUERYDOC_0!AF$1-0), "XPQUERYDOC_0")</f>
        <v>#NAME?</v>
      </c>
      <c r="AG32" t="e">
        <f ca="1">_xll.xpGetDataCell(((XPQUERYDOC_0!$A32-3)*64)+(XPQUERYDOC_0!AG$1-0), "XPQUERYDOC_0")</f>
        <v>#NAME?</v>
      </c>
      <c r="AH32" t="e">
        <f ca="1">_xll.xpGetDataCell(((XPQUERYDOC_0!$A32-3)*64)+(XPQUERYDOC_0!AH$1-0), "XPQUERYDOC_0")</f>
        <v>#NAME?</v>
      </c>
      <c r="AI32" t="e">
        <f ca="1">_xll.xpGetDataCell(((XPQUERYDOC_0!$A32-3)*64)+(XPQUERYDOC_0!AI$1-0), "XPQUERYDOC_0")</f>
        <v>#NAME?</v>
      </c>
      <c r="AJ32" t="e">
        <f ca="1">_xll.xpGetDataCell(((XPQUERYDOC_0!$A32-3)*64)+(XPQUERYDOC_0!AJ$1-0), "XPQUERYDOC_0")</f>
        <v>#NAME?</v>
      </c>
      <c r="AK32" t="e">
        <f ca="1">_xll.xpGetDataCell(((XPQUERYDOC_0!$A32-3)*64)+(XPQUERYDOC_0!AK$1-0), "XPQUERYDOC_0")</f>
        <v>#NAME?</v>
      </c>
      <c r="AL32" t="e">
        <f ca="1">_xll.xpGetDataCell(((XPQUERYDOC_0!$A32-3)*64)+(XPQUERYDOC_0!AL$1-0), "XPQUERYDOC_0")</f>
        <v>#NAME?</v>
      </c>
      <c r="AM32" t="e">
        <f ca="1">_xll.xpGetDataCell(((XPQUERYDOC_0!$A32-3)*64)+(XPQUERYDOC_0!AM$1-0), "XPQUERYDOC_0")</f>
        <v>#NAME?</v>
      </c>
      <c r="AN32" t="e">
        <f ca="1">_xll.xpGetDataCell(((XPQUERYDOC_0!$A32-3)*64)+(XPQUERYDOC_0!AN$1-0), "XPQUERYDOC_0")</f>
        <v>#NAME?</v>
      </c>
      <c r="AO32" t="e">
        <f ca="1">_xll.xpGetDataCell(((XPQUERYDOC_0!$A32-3)*64)+(XPQUERYDOC_0!AO$1-0), "XPQUERYDOC_0")</f>
        <v>#NAME?</v>
      </c>
      <c r="AP32" t="e">
        <f ca="1">_xll.xpGetDataCell(((XPQUERYDOC_0!$A32-3)*64)+(XPQUERYDOC_0!AP$1-0), "XPQUERYDOC_0")</f>
        <v>#NAME?</v>
      </c>
      <c r="AQ32" t="e">
        <f ca="1">_xll.xpGetDataCell(((XPQUERYDOC_0!$A32-3)*64)+(XPQUERYDOC_0!AQ$1-0), "XPQUERYDOC_0")</f>
        <v>#NAME?</v>
      </c>
      <c r="AR32" t="e">
        <f ca="1">_xll.xpGetDataCell(((XPQUERYDOC_0!$A32-3)*64)+(XPQUERYDOC_0!AR$1-0), "XPQUERYDOC_0")</f>
        <v>#NAME?</v>
      </c>
      <c r="AS32" t="e">
        <f ca="1">_xll.xpGetDataCell(((XPQUERYDOC_0!$A32-3)*64)+(XPQUERYDOC_0!AS$1-0), "XPQUERYDOC_0")</f>
        <v>#NAME?</v>
      </c>
      <c r="AT32" t="e">
        <f ca="1">_xll.xpGetDataCell(((XPQUERYDOC_0!$A32-3)*64)+(XPQUERYDOC_0!AT$1-0), "XPQUERYDOC_0")</f>
        <v>#NAME?</v>
      </c>
      <c r="AU32" t="e">
        <f ca="1">_xll.xpGetDataCell(((XPQUERYDOC_0!$A32-3)*64)+(XPQUERYDOC_0!AU$1-0), "XPQUERYDOC_0")</f>
        <v>#NAME?</v>
      </c>
      <c r="AV32" t="e">
        <f ca="1">_xll.xpGetDataCell(((XPQUERYDOC_0!$A32-3)*64)+(XPQUERYDOC_0!AV$1-0), "XPQUERYDOC_0")</f>
        <v>#NAME?</v>
      </c>
      <c r="AW32" t="e">
        <f ca="1">_xll.xpGetDataCell(((XPQUERYDOC_0!$A32-3)*64)+(XPQUERYDOC_0!AW$1-0), "XPQUERYDOC_0")</f>
        <v>#NAME?</v>
      </c>
      <c r="AX32" t="e">
        <f ca="1">_xll.xpGetDataCell(((XPQUERYDOC_0!$A32-3)*64)+(XPQUERYDOC_0!AX$1-0), "XPQUERYDOC_0")</f>
        <v>#NAME?</v>
      </c>
      <c r="AY32" t="e">
        <f ca="1">_xll.xpGetDataCell(((XPQUERYDOC_0!$A32-3)*64)+(XPQUERYDOC_0!AY$1-0), "XPQUERYDOC_0")</f>
        <v>#NAME?</v>
      </c>
      <c r="AZ32" t="e">
        <f ca="1">_xll.xpGetDataCell(((XPQUERYDOC_0!$A32-3)*64)+(XPQUERYDOC_0!AZ$1-0), "XPQUERYDOC_0")</f>
        <v>#NAME?</v>
      </c>
      <c r="BA32" t="e">
        <f ca="1">_xll.xpGetDataCell(((XPQUERYDOC_0!$A32-3)*64)+(XPQUERYDOC_0!BA$1-0), "XPQUERYDOC_0")</f>
        <v>#NAME?</v>
      </c>
      <c r="BB32" t="e">
        <f ca="1">_xll.xpGetDataCell(((XPQUERYDOC_0!$A32-3)*64)+(XPQUERYDOC_0!BB$1-0), "XPQUERYDOC_0")</f>
        <v>#NAME?</v>
      </c>
      <c r="BC32" t="e">
        <f ca="1">_xll.xpGetDataCell(((XPQUERYDOC_0!$A32-3)*64)+(XPQUERYDOC_0!BC$1-0), "XPQUERYDOC_0")</f>
        <v>#NAME?</v>
      </c>
      <c r="BD32" t="e">
        <f ca="1">_xll.xpGetDataCell(((XPQUERYDOC_0!$A32-3)*64)+(XPQUERYDOC_0!BD$1-0), "XPQUERYDOC_0")</f>
        <v>#NAME?</v>
      </c>
      <c r="BE32" t="e">
        <f ca="1">_xll.xpGetDataCell(((XPQUERYDOC_0!$A32-3)*64)+(XPQUERYDOC_0!BE$1-0), "XPQUERYDOC_0")</f>
        <v>#NAME?</v>
      </c>
      <c r="BF32" t="e">
        <f ca="1">_xll.xpGetDataCell(((XPQUERYDOC_0!$A32-3)*64)+(XPQUERYDOC_0!BF$1-0), "XPQUERYDOC_0")</f>
        <v>#NAME?</v>
      </c>
      <c r="BG32" t="e">
        <f ca="1">_xll.xpGetDataCell(((XPQUERYDOC_0!$A32-3)*64)+(XPQUERYDOC_0!BG$1-0), "XPQUERYDOC_0")</f>
        <v>#NAME?</v>
      </c>
      <c r="BH32" t="e">
        <f ca="1">_xll.xpGetDataCell(((XPQUERYDOC_0!$A32-3)*64)+(XPQUERYDOC_0!BH$1-0), "XPQUERYDOC_0")</f>
        <v>#NAME?</v>
      </c>
      <c r="BI32" t="e">
        <f ca="1">_xll.xpGetDataCell(((XPQUERYDOC_0!$A32-3)*64)+(XPQUERYDOC_0!BI$1-0), "XPQUERYDOC_0")</f>
        <v>#NAME?</v>
      </c>
      <c r="BJ32" t="e">
        <f ca="1">_xll.xpGetDataCell(((XPQUERYDOC_0!$A32-3)*64)+(XPQUERYDOC_0!BJ$1-0), "XPQUERYDOC_0")</f>
        <v>#NAME?</v>
      </c>
      <c r="BK32" t="e">
        <f ca="1">_xll.xpGetDataCell(((XPQUERYDOC_0!$A32-3)*64)+(XPQUERYDOC_0!BK$1-0), "XPQUERYDOC_0")</f>
        <v>#NAME?</v>
      </c>
      <c r="BL32" t="e">
        <f ca="1">_xll.xpGetDataCell(((XPQUERYDOC_0!$A32-3)*64)+(XPQUERYDOC_0!BL$1-0), "XPQUERYDOC_0")</f>
        <v>#NAME?</v>
      </c>
      <c r="BM32" t="e">
        <f ca="1">_xll.xpGetDataCell(((XPQUERYDOC_0!$A32-3)*64)+(XPQUERYDOC_0!BM$1-0), "XPQUERYDOC_0")</f>
        <v>#NAME?</v>
      </c>
    </row>
    <row r="33" spans="1:65">
      <c r="A33" t="e">
        <f ca="1">_xll.xpGetDimLabel(2, 28, "XPQUERYDOC_0")</f>
        <v>#NAME?</v>
      </c>
      <c r="B33" t="e">
        <f ca="1">_xll.xpGetDataCell(((XPQUERYDOC_0!$A33-3)*64)+(XPQUERYDOC_0!B$1-0), "XPQUERYDOC_0")</f>
        <v>#NAME?</v>
      </c>
      <c r="C33" t="e">
        <f ca="1">_xll.xpGetDataCell(((XPQUERYDOC_0!$A33-3)*64)+(XPQUERYDOC_0!C$1-0), "XPQUERYDOC_0")</f>
        <v>#NAME?</v>
      </c>
      <c r="D33" t="e">
        <f ca="1">_xll.xpGetDataCell(((XPQUERYDOC_0!$A33-3)*64)+(XPQUERYDOC_0!D$1-0), "XPQUERYDOC_0")</f>
        <v>#NAME?</v>
      </c>
      <c r="E33" t="e">
        <f ca="1">_xll.xpGetDataCell(((XPQUERYDOC_0!$A33-3)*64)+(XPQUERYDOC_0!E$1-0), "XPQUERYDOC_0")</f>
        <v>#NAME?</v>
      </c>
      <c r="F33" t="e">
        <f ca="1">_xll.xpGetDataCell(((XPQUERYDOC_0!$A33-3)*64)+(XPQUERYDOC_0!F$1-0), "XPQUERYDOC_0")</f>
        <v>#NAME?</v>
      </c>
      <c r="G33" t="e">
        <f ca="1">_xll.xpGetDataCell(((XPQUERYDOC_0!$A33-3)*64)+(XPQUERYDOC_0!G$1-0), "XPQUERYDOC_0")</f>
        <v>#NAME?</v>
      </c>
      <c r="H33" t="e">
        <f ca="1">_xll.xpGetDataCell(((XPQUERYDOC_0!$A33-3)*64)+(XPQUERYDOC_0!H$1-0), "XPQUERYDOC_0")</f>
        <v>#NAME?</v>
      </c>
      <c r="I33" t="e">
        <f ca="1">_xll.xpGetDataCell(((XPQUERYDOC_0!$A33-3)*64)+(XPQUERYDOC_0!I$1-0), "XPQUERYDOC_0")</f>
        <v>#NAME?</v>
      </c>
      <c r="J33" t="e">
        <f ca="1">_xll.xpGetDataCell(((XPQUERYDOC_0!$A33-3)*64)+(XPQUERYDOC_0!J$1-0), "XPQUERYDOC_0")</f>
        <v>#NAME?</v>
      </c>
      <c r="K33" t="e">
        <f ca="1">_xll.xpGetDataCell(((XPQUERYDOC_0!$A33-3)*64)+(XPQUERYDOC_0!K$1-0), "XPQUERYDOC_0")</f>
        <v>#NAME?</v>
      </c>
      <c r="L33" t="e">
        <f ca="1">_xll.xpGetDataCell(((XPQUERYDOC_0!$A33-3)*64)+(XPQUERYDOC_0!L$1-0), "XPQUERYDOC_0")</f>
        <v>#NAME?</v>
      </c>
      <c r="M33" t="e">
        <f ca="1">_xll.xpGetDataCell(((XPQUERYDOC_0!$A33-3)*64)+(XPQUERYDOC_0!M$1-0), "XPQUERYDOC_0")</f>
        <v>#NAME?</v>
      </c>
      <c r="N33" t="e">
        <f ca="1">_xll.xpGetDataCell(((XPQUERYDOC_0!$A33-3)*64)+(XPQUERYDOC_0!N$1-0), "XPQUERYDOC_0")</f>
        <v>#NAME?</v>
      </c>
      <c r="O33" t="e">
        <f ca="1">_xll.xpGetDataCell(((XPQUERYDOC_0!$A33-3)*64)+(XPQUERYDOC_0!O$1-0), "XPQUERYDOC_0")</f>
        <v>#NAME?</v>
      </c>
      <c r="P33" t="e">
        <f ca="1">_xll.xpGetDataCell(((XPQUERYDOC_0!$A33-3)*64)+(XPQUERYDOC_0!P$1-0), "XPQUERYDOC_0")</f>
        <v>#NAME?</v>
      </c>
      <c r="Q33" t="e">
        <f ca="1">_xll.xpGetDataCell(((XPQUERYDOC_0!$A33-3)*64)+(XPQUERYDOC_0!Q$1-0), "XPQUERYDOC_0")</f>
        <v>#NAME?</v>
      </c>
      <c r="R33" t="e">
        <f ca="1">_xll.xpGetDataCell(((XPQUERYDOC_0!$A33-3)*64)+(XPQUERYDOC_0!R$1-0), "XPQUERYDOC_0")</f>
        <v>#NAME?</v>
      </c>
      <c r="S33" t="e">
        <f ca="1">_xll.xpGetDataCell(((XPQUERYDOC_0!$A33-3)*64)+(XPQUERYDOC_0!S$1-0), "XPQUERYDOC_0")</f>
        <v>#NAME?</v>
      </c>
      <c r="T33" t="e">
        <f ca="1">_xll.xpGetDataCell(((XPQUERYDOC_0!$A33-3)*64)+(XPQUERYDOC_0!T$1-0), "XPQUERYDOC_0")</f>
        <v>#NAME?</v>
      </c>
      <c r="U33" t="e">
        <f ca="1">_xll.xpGetDataCell(((XPQUERYDOC_0!$A33-3)*64)+(XPQUERYDOC_0!U$1-0), "XPQUERYDOC_0")</f>
        <v>#NAME?</v>
      </c>
      <c r="V33" t="e">
        <f ca="1">_xll.xpGetDataCell(((XPQUERYDOC_0!$A33-3)*64)+(XPQUERYDOC_0!V$1-0), "XPQUERYDOC_0")</f>
        <v>#NAME?</v>
      </c>
      <c r="W33" t="e">
        <f ca="1">_xll.xpGetDataCell(((XPQUERYDOC_0!$A33-3)*64)+(XPQUERYDOC_0!W$1-0), "XPQUERYDOC_0")</f>
        <v>#NAME?</v>
      </c>
      <c r="X33" t="e">
        <f ca="1">_xll.xpGetDataCell(((XPQUERYDOC_0!$A33-3)*64)+(XPQUERYDOC_0!X$1-0), "XPQUERYDOC_0")</f>
        <v>#NAME?</v>
      </c>
      <c r="Y33" t="e">
        <f ca="1">_xll.xpGetDataCell(((XPQUERYDOC_0!$A33-3)*64)+(XPQUERYDOC_0!Y$1-0), "XPQUERYDOC_0")</f>
        <v>#NAME?</v>
      </c>
      <c r="Z33" t="e">
        <f ca="1">_xll.xpGetDataCell(((XPQUERYDOC_0!$A33-3)*64)+(XPQUERYDOC_0!Z$1-0), "XPQUERYDOC_0")</f>
        <v>#NAME?</v>
      </c>
      <c r="AA33" t="e">
        <f ca="1">_xll.xpGetDataCell(((XPQUERYDOC_0!$A33-3)*64)+(XPQUERYDOC_0!AA$1-0), "XPQUERYDOC_0")</f>
        <v>#NAME?</v>
      </c>
      <c r="AB33" t="e">
        <f ca="1">_xll.xpGetDataCell(((XPQUERYDOC_0!$A33-3)*64)+(XPQUERYDOC_0!AB$1-0), "XPQUERYDOC_0")</f>
        <v>#NAME?</v>
      </c>
      <c r="AC33" t="e">
        <f ca="1">_xll.xpGetDataCell(((XPQUERYDOC_0!$A33-3)*64)+(XPQUERYDOC_0!AC$1-0), "XPQUERYDOC_0")</f>
        <v>#NAME?</v>
      </c>
      <c r="AD33" t="e">
        <f ca="1">_xll.xpGetDataCell(((XPQUERYDOC_0!$A33-3)*64)+(XPQUERYDOC_0!AD$1-0), "XPQUERYDOC_0")</f>
        <v>#NAME?</v>
      </c>
      <c r="AE33" t="e">
        <f ca="1">_xll.xpGetDataCell(((XPQUERYDOC_0!$A33-3)*64)+(XPQUERYDOC_0!AE$1-0), "XPQUERYDOC_0")</f>
        <v>#NAME?</v>
      </c>
      <c r="AF33" t="e">
        <f ca="1">_xll.xpGetDataCell(((XPQUERYDOC_0!$A33-3)*64)+(XPQUERYDOC_0!AF$1-0), "XPQUERYDOC_0")</f>
        <v>#NAME?</v>
      </c>
      <c r="AG33" t="e">
        <f ca="1">_xll.xpGetDataCell(((XPQUERYDOC_0!$A33-3)*64)+(XPQUERYDOC_0!AG$1-0), "XPQUERYDOC_0")</f>
        <v>#NAME?</v>
      </c>
      <c r="AH33" t="e">
        <f ca="1">_xll.xpGetDataCell(((XPQUERYDOC_0!$A33-3)*64)+(XPQUERYDOC_0!AH$1-0), "XPQUERYDOC_0")</f>
        <v>#NAME?</v>
      </c>
      <c r="AI33" t="e">
        <f ca="1">_xll.xpGetDataCell(((XPQUERYDOC_0!$A33-3)*64)+(XPQUERYDOC_0!AI$1-0), "XPQUERYDOC_0")</f>
        <v>#NAME?</v>
      </c>
      <c r="AJ33" t="e">
        <f ca="1">_xll.xpGetDataCell(((XPQUERYDOC_0!$A33-3)*64)+(XPQUERYDOC_0!AJ$1-0), "XPQUERYDOC_0")</f>
        <v>#NAME?</v>
      </c>
      <c r="AK33" t="e">
        <f ca="1">_xll.xpGetDataCell(((XPQUERYDOC_0!$A33-3)*64)+(XPQUERYDOC_0!AK$1-0), "XPQUERYDOC_0")</f>
        <v>#NAME?</v>
      </c>
      <c r="AL33" t="e">
        <f ca="1">_xll.xpGetDataCell(((XPQUERYDOC_0!$A33-3)*64)+(XPQUERYDOC_0!AL$1-0), "XPQUERYDOC_0")</f>
        <v>#NAME?</v>
      </c>
      <c r="AM33" t="e">
        <f ca="1">_xll.xpGetDataCell(((XPQUERYDOC_0!$A33-3)*64)+(XPQUERYDOC_0!AM$1-0), "XPQUERYDOC_0")</f>
        <v>#NAME?</v>
      </c>
      <c r="AN33" t="e">
        <f ca="1">_xll.xpGetDataCell(((XPQUERYDOC_0!$A33-3)*64)+(XPQUERYDOC_0!AN$1-0), "XPQUERYDOC_0")</f>
        <v>#NAME?</v>
      </c>
      <c r="AO33" t="e">
        <f ca="1">_xll.xpGetDataCell(((XPQUERYDOC_0!$A33-3)*64)+(XPQUERYDOC_0!AO$1-0), "XPQUERYDOC_0")</f>
        <v>#NAME?</v>
      </c>
      <c r="AP33" t="e">
        <f ca="1">_xll.xpGetDataCell(((XPQUERYDOC_0!$A33-3)*64)+(XPQUERYDOC_0!AP$1-0), "XPQUERYDOC_0")</f>
        <v>#NAME?</v>
      </c>
      <c r="AQ33" t="e">
        <f ca="1">_xll.xpGetDataCell(((XPQUERYDOC_0!$A33-3)*64)+(XPQUERYDOC_0!AQ$1-0), "XPQUERYDOC_0")</f>
        <v>#NAME?</v>
      </c>
      <c r="AR33" t="e">
        <f ca="1">_xll.xpGetDataCell(((XPQUERYDOC_0!$A33-3)*64)+(XPQUERYDOC_0!AR$1-0), "XPQUERYDOC_0")</f>
        <v>#NAME?</v>
      </c>
      <c r="AS33" t="e">
        <f ca="1">_xll.xpGetDataCell(((XPQUERYDOC_0!$A33-3)*64)+(XPQUERYDOC_0!AS$1-0), "XPQUERYDOC_0")</f>
        <v>#NAME?</v>
      </c>
      <c r="AT33" t="e">
        <f ca="1">_xll.xpGetDataCell(((XPQUERYDOC_0!$A33-3)*64)+(XPQUERYDOC_0!AT$1-0), "XPQUERYDOC_0")</f>
        <v>#NAME?</v>
      </c>
      <c r="AU33" t="e">
        <f ca="1">_xll.xpGetDataCell(((XPQUERYDOC_0!$A33-3)*64)+(XPQUERYDOC_0!AU$1-0), "XPQUERYDOC_0")</f>
        <v>#NAME?</v>
      </c>
      <c r="AV33" t="e">
        <f ca="1">_xll.xpGetDataCell(((XPQUERYDOC_0!$A33-3)*64)+(XPQUERYDOC_0!AV$1-0), "XPQUERYDOC_0")</f>
        <v>#NAME?</v>
      </c>
      <c r="AW33" t="e">
        <f ca="1">_xll.xpGetDataCell(((XPQUERYDOC_0!$A33-3)*64)+(XPQUERYDOC_0!AW$1-0), "XPQUERYDOC_0")</f>
        <v>#NAME?</v>
      </c>
      <c r="AX33" t="e">
        <f ca="1">_xll.xpGetDataCell(((XPQUERYDOC_0!$A33-3)*64)+(XPQUERYDOC_0!AX$1-0), "XPQUERYDOC_0")</f>
        <v>#NAME?</v>
      </c>
      <c r="AY33" t="e">
        <f ca="1">_xll.xpGetDataCell(((XPQUERYDOC_0!$A33-3)*64)+(XPQUERYDOC_0!AY$1-0), "XPQUERYDOC_0")</f>
        <v>#NAME?</v>
      </c>
      <c r="AZ33" t="e">
        <f ca="1">_xll.xpGetDataCell(((XPQUERYDOC_0!$A33-3)*64)+(XPQUERYDOC_0!AZ$1-0), "XPQUERYDOC_0")</f>
        <v>#NAME?</v>
      </c>
      <c r="BA33" t="e">
        <f ca="1">_xll.xpGetDataCell(((XPQUERYDOC_0!$A33-3)*64)+(XPQUERYDOC_0!BA$1-0), "XPQUERYDOC_0")</f>
        <v>#NAME?</v>
      </c>
      <c r="BB33" t="e">
        <f ca="1">_xll.xpGetDataCell(((XPQUERYDOC_0!$A33-3)*64)+(XPQUERYDOC_0!BB$1-0), "XPQUERYDOC_0")</f>
        <v>#NAME?</v>
      </c>
      <c r="BC33" t="e">
        <f ca="1">_xll.xpGetDataCell(((XPQUERYDOC_0!$A33-3)*64)+(XPQUERYDOC_0!BC$1-0), "XPQUERYDOC_0")</f>
        <v>#NAME?</v>
      </c>
      <c r="BD33" t="e">
        <f ca="1">_xll.xpGetDataCell(((XPQUERYDOC_0!$A33-3)*64)+(XPQUERYDOC_0!BD$1-0), "XPQUERYDOC_0")</f>
        <v>#NAME?</v>
      </c>
      <c r="BE33" t="e">
        <f ca="1">_xll.xpGetDataCell(((XPQUERYDOC_0!$A33-3)*64)+(XPQUERYDOC_0!BE$1-0), "XPQUERYDOC_0")</f>
        <v>#NAME?</v>
      </c>
      <c r="BF33" t="e">
        <f ca="1">_xll.xpGetDataCell(((XPQUERYDOC_0!$A33-3)*64)+(XPQUERYDOC_0!BF$1-0), "XPQUERYDOC_0")</f>
        <v>#NAME?</v>
      </c>
      <c r="BG33" t="e">
        <f ca="1">_xll.xpGetDataCell(((XPQUERYDOC_0!$A33-3)*64)+(XPQUERYDOC_0!BG$1-0), "XPQUERYDOC_0")</f>
        <v>#NAME?</v>
      </c>
      <c r="BH33" t="e">
        <f ca="1">_xll.xpGetDataCell(((XPQUERYDOC_0!$A33-3)*64)+(XPQUERYDOC_0!BH$1-0), "XPQUERYDOC_0")</f>
        <v>#NAME?</v>
      </c>
      <c r="BI33" t="e">
        <f ca="1">_xll.xpGetDataCell(((XPQUERYDOC_0!$A33-3)*64)+(XPQUERYDOC_0!BI$1-0), "XPQUERYDOC_0")</f>
        <v>#NAME?</v>
      </c>
      <c r="BJ33" t="e">
        <f ca="1">_xll.xpGetDataCell(((XPQUERYDOC_0!$A33-3)*64)+(XPQUERYDOC_0!BJ$1-0), "XPQUERYDOC_0")</f>
        <v>#NAME?</v>
      </c>
      <c r="BK33" t="e">
        <f ca="1">_xll.xpGetDataCell(((XPQUERYDOC_0!$A33-3)*64)+(XPQUERYDOC_0!BK$1-0), "XPQUERYDOC_0")</f>
        <v>#NAME?</v>
      </c>
      <c r="BL33" t="e">
        <f ca="1">_xll.xpGetDataCell(((XPQUERYDOC_0!$A33-3)*64)+(XPQUERYDOC_0!BL$1-0), "XPQUERYDOC_0")</f>
        <v>#NAME?</v>
      </c>
      <c r="BM33" t="e">
        <f ca="1">_xll.xpGetDataCell(((XPQUERYDOC_0!$A33-3)*64)+(XPQUERYDOC_0!BM$1-0), "XPQUERYDOC_0")</f>
        <v>#NAME?</v>
      </c>
    </row>
    <row r="34" spans="1:65">
      <c r="A34" t="e">
        <f ca="1">_xll.xpGetDimLabel(2, 29, "XPQUERYDOC_0")</f>
        <v>#NAME?</v>
      </c>
      <c r="B34" t="e">
        <f ca="1">_xll.xpGetDataCell(((XPQUERYDOC_0!$A34-3)*64)+(XPQUERYDOC_0!B$1-0), "XPQUERYDOC_0")</f>
        <v>#NAME?</v>
      </c>
      <c r="C34" t="e">
        <f ca="1">_xll.xpGetDataCell(((XPQUERYDOC_0!$A34-3)*64)+(XPQUERYDOC_0!C$1-0), "XPQUERYDOC_0")</f>
        <v>#NAME?</v>
      </c>
      <c r="D34" t="e">
        <f ca="1">_xll.xpGetDataCell(((XPQUERYDOC_0!$A34-3)*64)+(XPQUERYDOC_0!D$1-0), "XPQUERYDOC_0")</f>
        <v>#NAME?</v>
      </c>
      <c r="E34" t="e">
        <f ca="1">_xll.xpGetDataCell(((XPQUERYDOC_0!$A34-3)*64)+(XPQUERYDOC_0!E$1-0), "XPQUERYDOC_0")</f>
        <v>#NAME?</v>
      </c>
      <c r="F34" t="e">
        <f ca="1">_xll.xpGetDataCell(((XPQUERYDOC_0!$A34-3)*64)+(XPQUERYDOC_0!F$1-0), "XPQUERYDOC_0")</f>
        <v>#NAME?</v>
      </c>
      <c r="G34" t="e">
        <f ca="1">_xll.xpGetDataCell(((XPQUERYDOC_0!$A34-3)*64)+(XPQUERYDOC_0!G$1-0), "XPQUERYDOC_0")</f>
        <v>#NAME?</v>
      </c>
      <c r="H34" t="e">
        <f ca="1">_xll.xpGetDataCell(((XPQUERYDOC_0!$A34-3)*64)+(XPQUERYDOC_0!H$1-0), "XPQUERYDOC_0")</f>
        <v>#NAME?</v>
      </c>
      <c r="I34" t="e">
        <f ca="1">_xll.xpGetDataCell(((XPQUERYDOC_0!$A34-3)*64)+(XPQUERYDOC_0!I$1-0), "XPQUERYDOC_0")</f>
        <v>#NAME?</v>
      </c>
      <c r="J34" t="e">
        <f ca="1">_xll.xpGetDataCell(((XPQUERYDOC_0!$A34-3)*64)+(XPQUERYDOC_0!J$1-0), "XPQUERYDOC_0")</f>
        <v>#NAME?</v>
      </c>
      <c r="K34" t="e">
        <f ca="1">_xll.xpGetDataCell(((XPQUERYDOC_0!$A34-3)*64)+(XPQUERYDOC_0!K$1-0), "XPQUERYDOC_0")</f>
        <v>#NAME?</v>
      </c>
      <c r="L34" t="e">
        <f ca="1">_xll.xpGetDataCell(((XPQUERYDOC_0!$A34-3)*64)+(XPQUERYDOC_0!L$1-0), "XPQUERYDOC_0")</f>
        <v>#NAME?</v>
      </c>
      <c r="M34" t="e">
        <f ca="1">_xll.xpGetDataCell(((XPQUERYDOC_0!$A34-3)*64)+(XPQUERYDOC_0!M$1-0), "XPQUERYDOC_0")</f>
        <v>#NAME?</v>
      </c>
      <c r="N34" t="e">
        <f ca="1">_xll.xpGetDataCell(((XPQUERYDOC_0!$A34-3)*64)+(XPQUERYDOC_0!N$1-0), "XPQUERYDOC_0")</f>
        <v>#NAME?</v>
      </c>
      <c r="O34" t="e">
        <f ca="1">_xll.xpGetDataCell(((XPQUERYDOC_0!$A34-3)*64)+(XPQUERYDOC_0!O$1-0), "XPQUERYDOC_0")</f>
        <v>#NAME?</v>
      </c>
      <c r="P34" t="e">
        <f ca="1">_xll.xpGetDataCell(((XPQUERYDOC_0!$A34-3)*64)+(XPQUERYDOC_0!P$1-0), "XPQUERYDOC_0")</f>
        <v>#NAME?</v>
      </c>
      <c r="Q34" t="e">
        <f ca="1">_xll.xpGetDataCell(((XPQUERYDOC_0!$A34-3)*64)+(XPQUERYDOC_0!Q$1-0), "XPQUERYDOC_0")</f>
        <v>#NAME?</v>
      </c>
      <c r="R34" t="e">
        <f ca="1">_xll.xpGetDataCell(((XPQUERYDOC_0!$A34-3)*64)+(XPQUERYDOC_0!R$1-0), "XPQUERYDOC_0")</f>
        <v>#NAME?</v>
      </c>
      <c r="S34" t="e">
        <f ca="1">_xll.xpGetDataCell(((XPQUERYDOC_0!$A34-3)*64)+(XPQUERYDOC_0!S$1-0), "XPQUERYDOC_0")</f>
        <v>#NAME?</v>
      </c>
      <c r="T34" t="e">
        <f ca="1">_xll.xpGetDataCell(((XPQUERYDOC_0!$A34-3)*64)+(XPQUERYDOC_0!T$1-0), "XPQUERYDOC_0")</f>
        <v>#NAME?</v>
      </c>
      <c r="U34" t="e">
        <f ca="1">_xll.xpGetDataCell(((XPQUERYDOC_0!$A34-3)*64)+(XPQUERYDOC_0!U$1-0), "XPQUERYDOC_0")</f>
        <v>#NAME?</v>
      </c>
      <c r="V34" t="e">
        <f ca="1">_xll.xpGetDataCell(((XPQUERYDOC_0!$A34-3)*64)+(XPQUERYDOC_0!V$1-0), "XPQUERYDOC_0")</f>
        <v>#NAME?</v>
      </c>
      <c r="W34" t="e">
        <f ca="1">_xll.xpGetDataCell(((XPQUERYDOC_0!$A34-3)*64)+(XPQUERYDOC_0!W$1-0), "XPQUERYDOC_0")</f>
        <v>#NAME?</v>
      </c>
      <c r="X34" t="e">
        <f ca="1">_xll.xpGetDataCell(((XPQUERYDOC_0!$A34-3)*64)+(XPQUERYDOC_0!X$1-0), "XPQUERYDOC_0")</f>
        <v>#NAME?</v>
      </c>
      <c r="Y34" t="e">
        <f ca="1">_xll.xpGetDataCell(((XPQUERYDOC_0!$A34-3)*64)+(XPQUERYDOC_0!Y$1-0), "XPQUERYDOC_0")</f>
        <v>#NAME?</v>
      </c>
      <c r="Z34" t="e">
        <f ca="1">_xll.xpGetDataCell(((XPQUERYDOC_0!$A34-3)*64)+(XPQUERYDOC_0!Z$1-0), "XPQUERYDOC_0")</f>
        <v>#NAME?</v>
      </c>
      <c r="AA34" t="e">
        <f ca="1">_xll.xpGetDataCell(((XPQUERYDOC_0!$A34-3)*64)+(XPQUERYDOC_0!AA$1-0), "XPQUERYDOC_0")</f>
        <v>#NAME?</v>
      </c>
      <c r="AB34" t="e">
        <f ca="1">_xll.xpGetDataCell(((XPQUERYDOC_0!$A34-3)*64)+(XPQUERYDOC_0!AB$1-0), "XPQUERYDOC_0")</f>
        <v>#NAME?</v>
      </c>
      <c r="AC34" t="e">
        <f ca="1">_xll.xpGetDataCell(((XPQUERYDOC_0!$A34-3)*64)+(XPQUERYDOC_0!AC$1-0), "XPQUERYDOC_0")</f>
        <v>#NAME?</v>
      </c>
      <c r="AD34" t="e">
        <f ca="1">_xll.xpGetDataCell(((XPQUERYDOC_0!$A34-3)*64)+(XPQUERYDOC_0!AD$1-0), "XPQUERYDOC_0")</f>
        <v>#NAME?</v>
      </c>
      <c r="AE34" t="e">
        <f ca="1">_xll.xpGetDataCell(((XPQUERYDOC_0!$A34-3)*64)+(XPQUERYDOC_0!AE$1-0), "XPQUERYDOC_0")</f>
        <v>#NAME?</v>
      </c>
      <c r="AF34" t="e">
        <f ca="1">_xll.xpGetDataCell(((XPQUERYDOC_0!$A34-3)*64)+(XPQUERYDOC_0!AF$1-0), "XPQUERYDOC_0")</f>
        <v>#NAME?</v>
      </c>
      <c r="AG34" t="e">
        <f ca="1">_xll.xpGetDataCell(((XPQUERYDOC_0!$A34-3)*64)+(XPQUERYDOC_0!AG$1-0), "XPQUERYDOC_0")</f>
        <v>#NAME?</v>
      </c>
      <c r="AH34" t="e">
        <f ca="1">_xll.xpGetDataCell(((XPQUERYDOC_0!$A34-3)*64)+(XPQUERYDOC_0!AH$1-0), "XPQUERYDOC_0")</f>
        <v>#NAME?</v>
      </c>
      <c r="AI34" t="e">
        <f ca="1">_xll.xpGetDataCell(((XPQUERYDOC_0!$A34-3)*64)+(XPQUERYDOC_0!AI$1-0), "XPQUERYDOC_0")</f>
        <v>#NAME?</v>
      </c>
      <c r="AJ34" t="e">
        <f ca="1">_xll.xpGetDataCell(((XPQUERYDOC_0!$A34-3)*64)+(XPQUERYDOC_0!AJ$1-0), "XPQUERYDOC_0")</f>
        <v>#NAME?</v>
      </c>
      <c r="AK34" t="e">
        <f ca="1">_xll.xpGetDataCell(((XPQUERYDOC_0!$A34-3)*64)+(XPQUERYDOC_0!AK$1-0), "XPQUERYDOC_0")</f>
        <v>#NAME?</v>
      </c>
      <c r="AL34" t="e">
        <f ca="1">_xll.xpGetDataCell(((XPQUERYDOC_0!$A34-3)*64)+(XPQUERYDOC_0!AL$1-0), "XPQUERYDOC_0")</f>
        <v>#NAME?</v>
      </c>
      <c r="AM34" t="e">
        <f ca="1">_xll.xpGetDataCell(((XPQUERYDOC_0!$A34-3)*64)+(XPQUERYDOC_0!AM$1-0), "XPQUERYDOC_0")</f>
        <v>#NAME?</v>
      </c>
      <c r="AN34" t="e">
        <f ca="1">_xll.xpGetDataCell(((XPQUERYDOC_0!$A34-3)*64)+(XPQUERYDOC_0!AN$1-0), "XPQUERYDOC_0")</f>
        <v>#NAME?</v>
      </c>
      <c r="AO34" t="e">
        <f ca="1">_xll.xpGetDataCell(((XPQUERYDOC_0!$A34-3)*64)+(XPQUERYDOC_0!AO$1-0), "XPQUERYDOC_0")</f>
        <v>#NAME?</v>
      </c>
      <c r="AP34" t="e">
        <f ca="1">_xll.xpGetDataCell(((XPQUERYDOC_0!$A34-3)*64)+(XPQUERYDOC_0!AP$1-0), "XPQUERYDOC_0")</f>
        <v>#NAME?</v>
      </c>
      <c r="AQ34" t="e">
        <f ca="1">_xll.xpGetDataCell(((XPQUERYDOC_0!$A34-3)*64)+(XPQUERYDOC_0!AQ$1-0), "XPQUERYDOC_0")</f>
        <v>#NAME?</v>
      </c>
      <c r="AR34" t="e">
        <f ca="1">_xll.xpGetDataCell(((XPQUERYDOC_0!$A34-3)*64)+(XPQUERYDOC_0!AR$1-0), "XPQUERYDOC_0")</f>
        <v>#NAME?</v>
      </c>
      <c r="AS34" t="e">
        <f ca="1">_xll.xpGetDataCell(((XPQUERYDOC_0!$A34-3)*64)+(XPQUERYDOC_0!AS$1-0), "XPQUERYDOC_0")</f>
        <v>#NAME?</v>
      </c>
      <c r="AT34" t="e">
        <f ca="1">_xll.xpGetDataCell(((XPQUERYDOC_0!$A34-3)*64)+(XPQUERYDOC_0!AT$1-0), "XPQUERYDOC_0")</f>
        <v>#NAME?</v>
      </c>
      <c r="AU34" t="e">
        <f ca="1">_xll.xpGetDataCell(((XPQUERYDOC_0!$A34-3)*64)+(XPQUERYDOC_0!AU$1-0), "XPQUERYDOC_0")</f>
        <v>#NAME?</v>
      </c>
      <c r="AV34" t="e">
        <f ca="1">_xll.xpGetDataCell(((XPQUERYDOC_0!$A34-3)*64)+(XPQUERYDOC_0!AV$1-0), "XPQUERYDOC_0")</f>
        <v>#NAME?</v>
      </c>
      <c r="AW34" t="e">
        <f ca="1">_xll.xpGetDataCell(((XPQUERYDOC_0!$A34-3)*64)+(XPQUERYDOC_0!AW$1-0), "XPQUERYDOC_0")</f>
        <v>#NAME?</v>
      </c>
      <c r="AX34" t="e">
        <f ca="1">_xll.xpGetDataCell(((XPQUERYDOC_0!$A34-3)*64)+(XPQUERYDOC_0!AX$1-0), "XPQUERYDOC_0")</f>
        <v>#NAME?</v>
      </c>
      <c r="AY34" t="e">
        <f ca="1">_xll.xpGetDataCell(((XPQUERYDOC_0!$A34-3)*64)+(XPQUERYDOC_0!AY$1-0), "XPQUERYDOC_0")</f>
        <v>#NAME?</v>
      </c>
      <c r="AZ34" t="e">
        <f ca="1">_xll.xpGetDataCell(((XPQUERYDOC_0!$A34-3)*64)+(XPQUERYDOC_0!AZ$1-0), "XPQUERYDOC_0")</f>
        <v>#NAME?</v>
      </c>
      <c r="BA34" t="e">
        <f ca="1">_xll.xpGetDataCell(((XPQUERYDOC_0!$A34-3)*64)+(XPQUERYDOC_0!BA$1-0), "XPQUERYDOC_0")</f>
        <v>#NAME?</v>
      </c>
      <c r="BB34" t="e">
        <f ca="1">_xll.xpGetDataCell(((XPQUERYDOC_0!$A34-3)*64)+(XPQUERYDOC_0!BB$1-0), "XPQUERYDOC_0")</f>
        <v>#NAME?</v>
      </c>
      <c r="BC34" t="e">
        <f ca="1">_xll.xpGetDataCell(((XPQUERYDOC_0!$A34-3)*64)+(XPQUERYDOC_0!BC$1-0), "XPQUERYDOC_0")</f>
        <v>#NAME?</v>
      </c>
      <c r="BD34" t="e">
        <f ca="1">_xll.xpGetDataCell(((XPQUERYDOC_0!$A34-3)*64)+(XPQUERYDOC_0!BD$1-0), "XPQUERYDOC_0")</f>
        <v>#NAME?</v>
      </c>
      <c r="BE34" t="e">
        <f ca="1">_xll.xpGetDataCell(((XPQUERYDOC_0!$A34-3)*64)+(XPQUERYDOC_0!BE$1-0), "XPQUERYDOC_0")</f>
        <v>#NAME?</v>
      </c>
      <c r="BF34" t="e">
        <f ca="1">_xll.xpGetDataCell(((XPQUERYDOC_0!$A34-3)*64)+(XPQUERYDOC_0!BF$1-0), "XPQUERYDOC_0")</f>
        <v>#NAME?</v>
      </c>
      <c r="BG34" t="e">
        <f ca="1">_xll.xpGetDataCell(((XPQUERYDOC_0!$A34-3)*64)+(XPQUERYDOC_0!BG$1-0), "XPQUERYDOC_0")</f>
        <v>#NAME?</v>
      </c>
      <c r="BH34" t="e">
        <f ca="1">_xll.xpGetDataCell(((XPQUERYDOC_0!$A34-3)*64)+(XPQUERYDOC_0!BH$1-0), "XPQUERYDOC_0")</f>
        <v>#NAME?</v>
      </c>
      <c r="BI34" t="e">
        <f ca="1">_xll.xpGetDataCell(((XPQUERYDOC_0!$A34-3)*64)+(XPQUERYDOC_0!BI$1-0), "XPQUERYDOC_0")</f>
        <v>#NAME?</v>
      </c>
      <c r="BJ34" t="e">
        <f ca="1">_xll.xpGetDataCell(((XPQUERYDOC_0!$A34-3)*64)+(XPQUERYDOC_0!BJ$1-0), "XPQUERYDOC_0")</f>
        <v>#NAME?</v>
      </c>
      <c r="BK34" t="e">
        <f ca="1">_xll.xpGetDataCell(((XPQUERYDOC_0!$A34-3)*64)+(XPQUERYDOC_0!BK$1-0), "XPQUERYDOC_0")</f>
        <v>#NAME?</v>
      </c>
      <c r="BL34" t="e">
        <f ca="1">_xll.xpGetDataCell(((XPQUERYDOC_0!$A34-3)*64)+(XPQUERYDOC_0!BL$1-0), "XPQUERYDOC_0")</f>
        <v>#NAME?</v>
      </c>
      <c r="BM34" t="e">
        <f ca="1">_xll.xpGetDataCell(((XPQUERYDOC_0!$A34-3)*64)+(XPQUERYDOC_0!BM$1-0), "XPQUERYDOC_0")</f>
        <v>#NAME?</v>
      </c>
    </row>
    <row r="35" spans="1:65">
      <c r="A35" t="e">
        <f ca="1">_xll.xpGetDimLabel(2, 30, "XPQUERYDOC_0")</f>
        <v>#NAME?</v>
      </c>
      <c r="B35" t="e">
        <f ca="1">_xll.xpGetDataCell(((XPQUERYDOC_0!$A35-3)*64)+(XPQUERYDOC_0!B$1-0), "XPQUERYDOC_0")</f>
        <v>#NAME?</v>
      </c>
      <c r="C35" t="e">
        <f ca="1">_xll.xpGetDataCell(((XPQUERYDOC_0!$A35-3)*64)+(XPQUERYDOC_0!C$1-0), "XPQUERYDOC_0")</f>
        <v>#NAME?</v>
      </c>
      <c r="D35" t="e">
        <f ca="1">_xll.xpGetDataCell(((XPQUERYDOC_0!$A35-3)*64)+(XPQUERYDOC_0!D$1-0), "XPQUERYDOC_0")</f>
        <v>#NAME?</v>
      </c>
      <c r="E35" t="e">
        <f ca="1">_xll.xpGetDataCell(((XPQUERYDOC_0!$A35-3)*64)+(XPQUERYDOC_0!E$1-0), "XPQUERYDOC_0")</f>
        <v>#NAME?</v>
      </c>
      <c r="F35" t="e">
        <f ca="1">_xll.xpGetDataCell(((XPQUERYDOC_0!$A35-3)*64)+(XPQUERYDOC_0!F$1-0), "XPQUERYDOC_0")</f>
        <v>#NAME?</v>
      </c>
      <c r="G35" t="e">
        <f ca="1">_xll.xpGetDataCell(((XPQUERYDOC_0!$A35-3)*64)+(XPQUERYDOC_0!G$1-0), "XPQUERYDOC_0")</f>
        <v>#NAME?</v>
      </c>
      <c r="H35" t="e">
        <f ca="1">_xll.xpGetDataCell(((XPQUERYDOC_0!$A35-3)*64)+(XPQUERYDOC_0!H$1-0), "XPQUERYDOC_0")</f>
        <v>#NAME?</v>
      </c>
      <c r="I35" t="e">
        <f ca="1">_xll.xpGetDataCell(((XPQUERYDOC_0!$A35-3)*64)+(XPQUERYDOC_0!I$1-0), "XPQUERYDOC_0")</f>
        <v>#NAME?</v>
      </c>
      <c r="J35" t="e">
        <f ca="1">_xll.xpGetDataCell(((XPQUERYDOC_0!$A35-3)*64)+(XPQUERYDOC_0!J$1-0), "XPQUERYDOC_0")</f>
        <v>#NAME?</v>
      </c>
      <c r="K35" t="e">
        <f ca="1">_xll.xpGetDataCell(((XPQUERYDOC_0!$A35-3)*64)+(XPQUERYDOC_0!K$1-0), "XPQUERYDOC_0")</f>
        <v>#NAME?</v>
      </c>
      <c r="L35" t="e">
        <f ca="1">_xll.xpGetDataCell(((XPQUERYDOC_0!$A35-3)*64)+(XPQUERYDOC_0!L$1-0), "XPQUERYDOC_0")</f>
        <v>#NAME?</v>
      </c>
      <c r="M35" t="e">
        <f ca="1">_xll.xpGetDataCell(((XPQUERYDOC_0!$A35-3)*64)+(XPQUERYDOC_0!M$1-0), "XPQUERYDOC_0")</f>
        <v>#NAME?</v>
      </c>
      <c r="N35" t="e">
        <f ca="1">_xll.xpGetDataCell(((XPQUERYDOC_0!$A35-3)*64)+(XPQUERYDOC_0!N$1-0), "XPQUERYDOC_0")</f>
        <v>#NAME?</v>
      </c>
      <c r="O35" t="e">
        <f ca="1">_xll.xpGetDataCell(((XPQUERYDOC_0!$A35-3)*64)+(XPQUERYDOC_0!O$1-0), "XPQUERYDOC_0")</f>
        <v>#NAME?</v>
      </c>
      <c r="P35" t="e">
        <f ca="1">_xll.xpGetDataCell(((XPQUERYDOC_0!$A35-3)*64)+(XPQUERYDOC_0!P$1-0), "XPQUERYDOC_0")</f>
        <v>#NAME?</v>
      </c>
      <c r="Q35" t="e">
        <f ca="1">_xll.xpGetDataCell(((XPQUERYDOC_0!$A35-3)*64)+(XPQUERYDOC_0!Q$1-0), "XPQUERYDOC_0")</f>
        <v>#NAME?</v>
      </c>
      <c r="R35" t="e">
        <f ca="1">_xll.xpGetDataCell(((XPQUERYDOC_0!$A35-3)*64)+(XPQUERYDOC_0!R$1-0), "XPQUERYDOC_0")</f>
        <v>#NAME?</v>
      </c>
      <c r="S35" t="e">
        <f ca="1">_xll.xpGetDataCell(((XPQUERYDOC_0!$A35-3)*64)+(XPQUERYDOC_0!S$1-0), "XPQUERYDOC_0")</f>
        <v>#NAME?</v>
      </c>
      <c r="T35" t="e">
        <f ca="1">_xll.xpGetDataCell(((XPQUERYDOC_0!$A35-3)*64)+(XPQUERYDOC_0!T$1-0), "XPQUERYDOC_0")</f>
        <v>#NAME?</v>
      </c>
      <c r="U35" t="e">
        <f ca="1">_xll.xpGetDataCell(((XPQUERYDOC_0!$A35-3)*64)+(XPQUERYDOC_0!U$1-0), "XPQUERYDOC_0")</f>
        <v>#NAME?</v>
      </c>
      <c r="V35" t="e">
        <f ca="1">_xll.xpGetDataCell(((XPQUERYDOC_0!$A35-3)*64)+(XPQUERYDOC_0!V$1-0), "XPQUERYDOC_0")</f>
        <v>#NAME?</v>
      </c>
      <c r="W35" t="e">
        <f ca="1">_xll.xpGetDataCell(((XPQUERYDOC_0!$A35-3)*64)+(XPQUERYDOC_0!W$1-0), "XPQUERYDOC_0")</f>
        <v>#NAME?</v>
      </c>
      <c r="X35" t="e">
        <f ca="1">_xll.xpGetDataCell(((XPQUERYDOC_0!$A35-3)*64)+(XPQUERYDOC_0!X$1-0), "XPQUERYDOC_0")</f>
        <v>#NAME?</v>
      </c>
      <c r="Y35" t="e">
        <f ca="1">_xll.xpGetDataCell(((XPQUERYDOC_0!$A35-3)*64)+(XPQUERYDOC_0!Y$1-0), "XPQUERYDOC_0")</f>
        <v>#NAME?</v>
      </c>
      <c r="Z35" t="e">
        <f ca="1">_xll.xpGetDataCell(((XPQUERYDOC_0!$A35-3)*64)+(XPQUERYDOC_0!Z$1-0), "XPQUERYDOC_0")</f>
        <v>#NAME?</v>
      </c>
      <c r="AA35" t="e">
        <f ca="1">_xll.xpGetDataCell(((XPQUERYDOC_0!$A35-3)*64)+(XPQUERYDOC_0!AA$1-0), "XPQUERYDOC_0")</f>
        <v>#NAME?</v>
      </c>
      <c r="AB35" t="e">
        <f ca="1">_xll.xpGetDataCell(((XPQUERYDOC_0!$A35-3)*64)+(XPQUERYDOC_0!AB$1-0), "XPQUERYDOC_0")</f>
        <v>#NAME?</v>
      </c>
      <c r="AC35" t="e">
        <f ca="1">_xll.xpGetDataCell(((XPQUERYDOC_0!$A35-3)*64)+(XPQUERYDOC_0!AC$1-0), "XPQUERYDOC_0")</f>
        <v>#NAME?</v>
      </c>
      <c r="AD35" t="e">
        <f ca="1">_xll.xpGetDataCell(((XPQUERYDOC_0!$A35-3)*64)+(XPQUERYDOC_0!AD$1-0), "XPQUERYDOC_0")</f>
        <v>#NAME?</v>
      </c>
      <c r="AE35" t="e">
        <f ca="1">_xll.xpGetDataCell(((XPQUERYDOC_0!$A35-3)*64)+(XPQUERYDOC_0!AE$1-0), "XPQUERYDOC_0")</f>
        <v>#NAME?</v>
      </c>
      <c r="AF35" t="e">
        <f ca="1">_xll.xpGetDataCell(((XPQUERYDOC_0!$A35-3)*64)+(XPQUERYDOC_0!AF$1-0), "XPQUERYDOC_0")</f>
        <v>#NAME?</v>
      </c>
      <c r="AG35" t="e">
        <f ca="1">_xll.xpGetDataCell(((XPQUERYDOC_0!$A35-3)*64)+(XPQUERYDOC_0!AG$1-0), "XPQUERYDOC_0")</f>
        <v>#NAME?</v>
      </c>
      <c r="AH35" t="e">
        <f ca="1">_xll.xpGetDataCell(((XPQUERYDOC_0!$A35-3)*64)+(XPQUERYDOC_0!AH$1-0), "XPQUERYDOC_0")</f>
        <v>#NAME?</v>
      </c>
      <c r="AI35" t="e">
        <f ca="1">_xll.xpGetDataCell(((XPQUERYDOC_0!$A35-3)*64)+(XPQUERYDOC_0!AI$1-0), "XPQUERYDOC_0")</f>
        <v>#NAME?</v>
      </c>
      <c r="AJ35" t="e">
        <f ca="1">_xll.xpGetDataCell(((XPQUERYDOC_0!$A35-3)*64)+(XPQUERYDOC_0!AJ$1-0), "XPQUERYDOC_0")</f>
        <v>#NAME?</v>
      </c>
      <c r="AK35" t="e">
        <f ca="1">_xll.xpGetDataCell(((XPQUERYDOC_0!$A35-3)*64)+(XPQUERYDOC_0!AK$1-0), "XPQUERYDOC_0")</f>
        <v>#NAME?</v>
      </c>
      <c r="AL35" t="e">
        <f ca="1">_xll.xpGetDataCell(((XPQUERYDOC_0!$A35-3)*64)+(XPQUERYDOC_0!AL$1-0), "XPQUERYDOC_0")</f>
        <v>#NAME?</v>
      </c>
      <c r="AM35" t="e">
        <f ca="1">_xll.xpGetDataCell(((XPQUERYDOC_0!$A35-3)*64)+(XPQUERYDOC_0!AM$1-0), "XPQUERYDOC_0")</f>
        <v>#NAME?</v>
      </c>
      <c r="AN35" t="e">
        <f ca="1">_xll.xpGetDataCell(((XPQUERYDOC_0!$A35-3)*64)+(XPQUERYDOC_0!AN$1-0), "XPQUERYDOC_0")</f>
        <v>#NAME?</v>
      </c>
      <c r="AO35" t="e">
        <f ca="1">_xll.xpGetDataCell(((XPQUERYDOC_0!$A35-3)*64)+(XPQUERYDOC_0!AO$1-0), "XPQUERYDOC_0")</f>
        <v>#NAME?</v>
      </c>
      <c r="AP35" t="e">
        <f ca="1">_xll.xpGetDataCell(((XPQUERYDOC_0!$A35-3)*64)+(XPQUERYDOC_0!AP$1-0), "XPQUERYDOC_0")</f>
        <v>#NAME?</v>
      </c>
      <c r="AQ35" t="e">
        <f ca="1">_xll.xpGetDataCell(((XPQUERYDOC_0!$A35-3)*64)+(XPQUERYDOC_0!AQ$1-0), "XPQUERYDOC_0")</f>
        <v>#NAME?</v>
      </c>
      <c r="AR35" t="e">
        <f ca="1">_xll.xpGetDataCell(((XPQUERYDOC_0!$A35-3)*64)+(XPQUERYDOC_0!AR$1-0), "XPQUERYDOC_0")</f>
        <v>#NAME?</v>
      </c>
      <c r="AS35" t="e">
        <f ca="1">_xll.xpGetDataCell(((XPQUERYDOC_0!$A35-3)*64)+(XPQUERYDOC_0!AS$1-0), "XPQUERYDOC_0")</f>
        <v>#NAME?</v>
      </c>
      <c r="AT35" t="e">
        <f ca="1">_xll.xpGetDataCell(((XPQUERYDOC_0!$A35-3)*64)+(XPQUERYDOC_0!AT$1-0), "XPQUERYDOC_0")</f>
        <v>#NAME?</v>
      </c>
      <c r="AU35" t="e">
        <f ca="1">_xll.xpGetDataCell(((XPQUERYDOC_0!$A35-3)*64)+(XPQUERYDOC_0!AU$1-0), "XPQUERYDOC_0")</f>
        <v>#NAME?</v>
      </c>
      <c r="AV35" t="e">
        <f ca="1">_xll.xpGetDataCell(((XPQUERYDOC_0!$A35-3)*64)+(XPQUERYDOC_0!AV$1-0), "XPQUERYDOC_0")</f>
        <v>#NAME?</v>
      </c>
      <c r="AW35" t="e">
        <f ca="1">_xll.xpGetDataCell(((XPQUERYDOC_0!$A35-3)*64)+(XPQUERYDOC_0!AW$1-0), "XPQUERYDOC_0")</f>
        <v>#NAME?</v>
      </c>
      <c r="AX35" t="e">
        <f ca="1">_xll.xpGetDataCell(((XPQUERYDOC_0!$A35-3)*64)+(XPQUERYDOC_0!AX$1-0), "XPQUERYDOC_0")</f>
        <v>#NAME?</v>
      </c>
      <c r="AY35" t="e">
        <f ca="1">_xll.xpGetDataCell(((XPQUERYDOC_0!$A35-3)*64)+(XPQUERYDOC_0!AY$1-0), "XPQUERYDOC_0")</f>
        <v>#NAME?</v>
      </c>
      <c r="AZ35" t="e">
        <f ca="1">_xll.xpGetDataCell(((XPQUERYDOC_0!$A35-3)*64)+(XPQUERYDOC_0!AZ$1-0), "XPQUERYDOC_0")</f>
        <v>#NAME?</v>
      </c>
      <c r="BA35" t="e">
        <f ca="1">_xll.xpGetDataCell(((XPQUERYDOC_0!$A35-3)*64)+(XPQUERYDOC_0!BA$1-0), "XPQUERYDOC_0")</f>
        <v>#NAME?</v>
      </c>
      <c r="BB35" t="e">
        <f ca="1">_xll.xpGetDataCell(((XPQUERYDOC_0!$A35-3)*64)+(XPQUERYDOC_0!BB$1-0), "XPQUERYDOC_0")</f>
        <v>#NAME?</v>
      </c>
      <c r="BC35" t="e">
        <f ca="1">_xll.xpGetDataCell(((XPQUERYDOC_0!$A35-3)*64)+(XPQUERYDOC_0!BC$1-0), "XPQUERYDOC_0")</f>
        <v>#NAME?</v>
      </c>
      <c r="BD35" t="e">
        <f ca="1">_xll.xpGetDataCell(((XPQUERYDOC_0!$A35-3)*64)+(XPQUERYDOC_0!BD$1-0), "XPQUERYDOC_0")</f>
        <v>#NAME?</v>
      </c>
      <c r="BE35" t="e">
        <f ca="1">_xll.xpGetDataCell(((XPQUERYDOC_0!$A35-3)*64)+(XPQUERYDOC_0!BE$1-0), "XPQUERYDOC_0")</f>
        <v>#NAME?</v>
      </c>
      <c r="BF35" t="e">
        <f ca="1">_xll.xpGetDataCell(((XPQUERYDOC_0!$A35-3)*64)+(XPQUERYDOC_0!BF$1-0), "XPQUERYDOC_0")</f>
        <v>#NAME?</v>
      </c>
      <c r="BG35" t="e">
        <f ca="1">_xll.xpGetDataCell(((XPQUERYDOC_0!$A35-3)*64)+(XPQUERYDOC_0!BG$1-0), "XPQUERYDOC_0")</f>
        <v>#NAME?</v>
      </c>
      <c r="BH35" t="e">
        <f ca="1">_xll.xpGetDataCell(((XPQUERYDOC_0!$A35-3)*64)+(XPQUERYDOC_0!BH$1-0), "XPQUERYDOC_0")</f>
        <v>#NAME?</v>
      </c>
      <c r="BI35" t="e">
        <f ca="1">_xll.xpGetDataCell(((XPQUERYDOC_0!$A35-3)*64)+(XPQUERYDOC_0!BI$1-0), "XPQUERYDOC_0")</f>
        <v>#NAME?</v>
      </c>
      <c r="BJ35" t="e">
        <f ca="1">_xll.xpGetDataCell(((XPQUERYDOC_0!$A35-3)*64)+(XPQUERYDOC_0!BJ$1-0), "XPQUERYDOC_0")</f>
        <v>#NAME?</v>
      </c>
      <c r="BK35" t="e">
        <f ca="1">_xll.xpGetDataCell(((XPQUERYDOC_0!$A35-3)*64)+(XPQUERYDOC_0!BK$1-0), "XPQUERYDOC_0")</f>
        <v>#NAME?</v>
      </c>
      <c r="BL35" t="e">
        <f ca="1">_xll.xpGetDataCell(((XPQUERYDOC_0!$A35-3)*64)+(XPQUERYDOC_0!BL$1-0), "XPQUERYDOC_0")</f>
        <v>#NAME?</v>
      </c>
      <c r="BM35" t="e">
        <f ca="1">_xll.xpGetDataCell(((XPQUERYDOC_0!$A35-3)*64)+(XPQUERYDOC_0!BM$1-0), "XPQUERYDOC_0")</f>
        <v>#NAME?</v>
      </c>
    </row>
    <row r="36" spans="1:65">
      <c r="A36" t="e">
        <f ca="1">_xll.xpGetDimLabel(2, 31, "XPQUERYDOC_0")</f>
        <v>#NAME?</v>
      </c>
      <c r="B36" t="e">
        <f ca="1">_xll.xpGetDataCell(((XPQUERYDOC_0!$A36-3)*64)+(XPQUERYDOC_0!B$1-0), "XPQUERYDOC_0")</f>
        <v>#NAME?</v>
      </c>
      <c r="C36" t="e">
        <f ca="1">_xll.xpGetDataCell(((XPQUERYDOC_0!$A36-3)*64)+(XPQUERYDOC_0!C$1-0), "XPQUERYDOC_0")</f>
        <v>#NAME?</v>
      </c>
      <c r="D36" t="e">
        <f ca="1">_xll.xpGetDataCell(((XPQUERYDOC_0!$A36-3)*64)+(XPQUERYDOC_0!D$1-0), "XPQUERYDOC_0")</f>
        <v>#NAME?</v>
      </c>
      <c r="E36" t="e">
        <f ca="1">_xll.xpGetDataCell(((XPQUERYDOC_0!$A36-3)*64)+(XPQUERYDOC_0!E$1-0), "XPQUERYDOC_0")</f>
        <v>#NAME?</v>
      </c>
      <c r="F36" t="e">
        <f ca="1">_xll.xpGetDataCell(((XPQUERYDOC_0!$A36-3)*64)+(XPQUERYDOC_0!F$1-0), "XPQUERYDOC_0")</f>
        <v>#NAME?</v>
      </c>
      <c r="G36" t="e">
        <f ca="1">_xll.xpGetDataCell(((XPQUERYDOC_0!$A36-3)*64)+(XPQUERYDOC_0!G$1-0), "XPQUERYDOC_0")</f>
        <v>#NAME?</v>
      </c>
      <c r="H36" t="e">
        <f ca="1">_xll.xpGetDataCell(((XPQUERYDOC_0!$A36-3)*64)+(XPQUERYDOC_0!H$1-0), "XPQUERYDOC_0")</f>
        <v>#NAME?</v>
      </c>
      <c r="I36" t="e">
        <f ca="1">_xll.xpGetDataCell(((XPQUERYDOC_0!$A36-3)*64)+(XPQUERYDOC_0!I$1-0), "XPQUERYDOC_0")</f>
        <v>#NAME?</v>
      </c>
      <c r="J36" t="e">
        <f ca="1">_xll.xpGetDataCell(((XPQUERYDOC_0!$A36-3)*64)+(XPQUERYDOC_0!J$1-0), "XPQUERYDOC_0")</f>
        <v>#NAME?</v>
      </c>
      <c r="K36" t="e">
        <f ca="1">_xll.xpGetDataCell(((XPQUERYDOC_0!$A36-3)*64)+(XPQUERYDOC_0!K$1-0), "XPQUERYDOC_0")</f>
        <v>#NAME?</v>
      </c>
      <c r="L36" t="e">
        <f ca="1">_xll.xpGetDataCell(((XPQUERYDOC_0!$A36-3)*64)+(XPQUERYDOC_0!L$1-0), "XPQUERYDOC_0")</f>
        <v>#NAME?</v>
      </c>
      <c r="M36" t="e">
        <f ca="1">_xll.xpGetDataCell(((XPQUERYDOC_0!$A36-3)*64)+(XPQUERYDOC_0!M$1-0), "XPQUERYDOC_0")</f>
        <v>#NAME?</v>
      </c>
      <c r="N36" t="e">
        <f ca="1">_xll.xpGetDataCell(((XPQUERYDOC_0!$A36-3)*64)+(XPQUERYDOC_0!N$1-0), "XPQUERYDOC_0")</f>
        <v>#NAME?</v>
      </c>
      <c r="O36" t="e">
        <f ca="1">_xll.xpGetDataCell(((XPQUERYDOC_0!$A36-3)*64)+(XPQUERYDOC_0!O$1-0), "XPQUERYDOC_0")</f>
        <v>#NAME?</v>
      </c>
      <c r="P36" t="e">
        <f ca="1">_xll.xpGetDataCell(((XPQUERYDOC_0!$A36-3)*64)+(XPQUERYDOC_0!P$1-0), "XPQUERYDOC_0")</f>
        <v>#NAME?</v>
      </c>
      <c r="Q36" t="e">
        <f ca="1">_xll.xpGetDataCell(((XPQUERYDOC_0!$A36-3)*64)+(XPQUERYDOC_0!Q$1-0), "XPQUERYDOC_0")</f>
        <v>#NAME?</v>
      </c>
      <c r="R36" t="e">
        <f ca="1">_xll.xpGetDataCell(((XPQUERYDOC_0!$A36-3)*64)+(XPQUERYDOC_0!R$1-0), "XPQUERYDOC_0")</f>
        <v>#NAME?</v>
      </c>
      <c r="S36" t="e">
        <f ca="1">_xll.xpGetDataCell(((XPQUERYDOC_0!$A36-3)*64)+(XPQUERYDOC_0!S$1-0), "XPQUERYDOC_0")</f>
        <v>#NAME?</v>
      </c>
      <c r="T36" t="e">
        <f ca="1">_xll.xpGetDataCell(((XPQUERYDOC_0!$A36-3)*64)+(XPQUERYDOC_0!T$1-0), "XPQUERYDOC_0")</f>
        <v>#NAME?</v>
      </c>
      <c r="U36" t="e">
        <f ca="1">_xll.xpGetDataCell(((XPQUERYDOC_0!$A36-3)*64)+(XPQUERYDOC_0!U$1-0), "XPQUERYDOC_0")</f>
        <v>#NAME?</v>
      </c>
      <c r="V36" t="e">
        <f ca="1">_xll.xpGetDataCell(((XPQUERYDOC_0!$A36-3)*64)+(XPQUERYDOC_0!V$1-0), "XPQUERYDOC_0")</f>
        <v>#NAME?</v>
      </c>
      <c r="W36" t="e">
        <f ca="1">_xll.xpGetDataCell(((XPQUERYDOC_0!$A36-3)*64)+(XPQUERYDOC_0!W$1-0), "XPQUERYDOC_0")</f>
        <v>#NAME?</v>
      </c>
      <c r="X36" t="e">
        <f ca="1">_xll.xpGetDataCell(((XPQUERYDOC_0!$A36-3)*64)+(XPQUERYDOC_0!X$1-0), "XPQUERYDOC_0")</f>
        <v>#NAME?</v>
      </c>
      <c r="Y36" t="e">
        <f ca="1">_xll.xpGetDataCell(((XPQUERYDOC_0!$A36-3)*64)+(XPQUERYDOC_0!Y$1-0), "XPQUERYDOC_0")</f>
        <v>#NAME?</v>
      </c>
      <c r="Z36" t="e">
        <f ca="1">_xll.xpGetDataCell(((XPQUERYDOC_0!$A36-3)*64)+(XPQUERYDOC_0!Z$1-0), "XPQUERYDOC_0")</f>
        <v>#NAME?</v>
      </c>
      <c r="AA36" t="e">
        <f ca="1">_xll.xpGetDataCell(((XPQUERYDOC_0!$A36-3)*64)+(XPQUERYDOC_0!AA$1-0), "XPQUERYDOC_0")</f>
        <v>#NAME?</v>
      </c>
      <c r="AB36" t="e">
        <f ca="1">_xll.xpGetDataCell(((XPQUERYDOC_0!$A36-3)*64)+(XPQUERYDOC_0!AB$1-0), "XPQUERYDOC_0")</f>
        <v>#NAME?</v>
      </c>
      <c r="AC36" t="e">
        <f ca="1">_xll.xpGetDataCell(((XPQUERYDOC_0!$A36-3)*64)+(XPQUERYDOC_0!AC$1-0), "XPQUERYDOC_0")</f>
        <v>#NAME?</v>
      </c>
      <c r="AD36" t="e">
        <f ca="1">_xll.xpGetDataCell(((XPQUERYDOC_0!$A36-3)*64)+(XPQUERYDOC_0!AD$1-0), "XPQUERYDOC_0")</f>
        <v>#NAME?</v>
      </c>
      <c r="AE36" t="e">
        <f ca="1">_xll.xpGetDataCell(((XPQUERYDOC_0!$A36-3)*64)+(XPQUERYDOC_0!AE$1-0), "XPQUERYDOC_0")</f>
        <v>#NAME?</v>
      </c>
      <c r="AF36" t="e">
        <f ca="1">_xll.xpGetDataCell(((XPQUERYDOC_0!$A36-3)*64)+(XPQUERYDOC_0!AF$1-0), "XPQUERYDOC_0")</f>
        <v>#NAME?</v>
      </c>
      <c r="AG36" t="e">
        <f ca="1">_xll.xpGetDataCell(((XPQUERYDOC_0!$A36-3)*64)+(XPQUERYDOC_0!AG$1-0), "XPQUERYDOC_0")</f>
        <v>#NAME?</v>
      </c>
      <c r="AH36" t="e">
        <f ca="1">_xll.xpGetDataCell(((XPQUERYDOC_0!$A36-3)*64)+(XPQUERYDOC_0!AH$1-0), "XPQUERYDOC_0")</f>
        <v>#NAME?</v>
      </c>
      <c r="AI36" t="e">
        <f ca="1">_xll.xpGetDataCell(((XPQUERYDOC_0!$A36-3)*64)+(XPQUERYDOC_0!AI$1-0), "XPQUERYDOC_0")</f>
        <v>#NAME?</v>
      </c>
      <c r="AJ36" t="e">
        <f ca="1">_xll.xpGetDataCell(((XPQUERYDOC_0!$A36-3)*64)+(XPQUERYDOC_0!AJ$1-0), "XPQUERYDOC_0")</f>
        <v>#NAME?</v>
      </c>
      <c r="AK36" t="e">
        <f ca="1">_xll.xpGetDataCell(((XPQUERYDOC_0!$A36-3)*64)+(XPQUERYDOC_0!AK$1-0), "XPQUERYDOC_0")</f>
        <v>#NAME?</v>
      </c>
      <c r="AL36" t="e">
        <f ca="1">_xll.xpGetDataCell(((XPQUERYDOC_0!$A36-3)*64)+(XPQUERYDOC_0!AL$1-0), "XPQUERYDOC_0")</f>
        <v>#NAME?</v>
      </c>
      <c r="AM36" t="e">
        <f ca="1">_xll.xpGetDataCell(((XPQUERYDOC_0!$A36-3)*64)+(XPQUERYDOC_0!AM$1-0), "XPQUERYDOC_0")</f>
        <v>#NAME?</v>
      </c>
      <c r="AN36" t="e">
        <f ca="1">_xll.xpGetDataCell(((XPQUERYDOC_0!$A36-3)*64)+(XPQUERYDOC_0!AN$1-0), "XPQUERYDOC_0")</f>
        <v>#NAME?</v>
      </c>
      <c r="AO36" t="e">
        <f ca="1">_xll.xpGetDataCell(((XPQUERYDOC_0!$A36-3)*64)+(XPQUERYDOC_0!AO$1-0), "XPQUERYDOC_0")</f>
        <v>#NAME?</v>
      </c>
      <c r="AP36" t="e">
        <f ca="1">_xll.xpGetDataCell(((XPQUERYDOC_0!$A36-3)*64)+(XPQUERYDOC_0!AP$1-0), "XPQUERYDOC_0")</f>
        <v>#NAME?</v>
      </c>
      <c r="AQ36" t="e">
        <f ca="1">_xll.xpGetDataCell(((XPQUERYDOC_0!$A36-3)*64)+(XPQUERYDOC_0!AQ$1-0), "XPQUERYDOC_0")</f>
        <v>#NAME?</v>
      </c>
      <c r="AR36" t="e">
        <f ca="1">_xll.xpGetDataCell(((XPQUERYDOC_0!$A36-3)*64)+(XPQUERYDOC_0!AR$1-0), "XPQUERYDOC_0")</f>
        <v>#NAME?</v>
      </c>
      <c r="AS36" t="e">
        <f ca="1">_xll.xpGetDataCell(((XPQUERYDOC_0!$A36-3)*64)+(XPQUERYDOC_0!AS$1-0), "XPQUERYDOC_0")</f>
        <v>#NAME?</v>
      </c>
      <c r="AT36" t="e">
        <f ca="1">_xll.xpGetDataCell(((XPQUERYDOC_0!$A36-3)*64)+(XPQUERYDOC_0!AT$1-0), "XPQUERYDOC_0")</f>
        <v>#NAME?</v>
      </c>
      <c r="AU36" t="e">
        <f ca="1">_xll.xpGetDataCell(((XPQUERYDOC_0!$A36-3)*64)+(XPQUERYDOC_0!AU$1-0), "XPQUERYDOC_0")</f>
        <v>#NAME?</v>
      </c>
      <c r="AV36" t="e">
        <f ca="1">_xll.xpGetDataCell(((XPQUERYDOC_0!$A36-3)*64)+(XPQUERYDOC_0!AV$1-0), "XPQUERYDOC_0")</f>
        <v>#NAME?</v>
      </c>
      <c r="AW36" t="e">
        <f ca="1">_xll.xpGetDataCell(((XPQUERYDOC_0!$A36-3)*64)+(XPQUERYDOC_0!AW$1-0), "XPQUERYDOC_0")</f>
        <v>#NAME?</v>
      </c>
      <c r="AX36" t="e">
        <f ca="1">_xll.xpGetDataCell(((XPQUERYDOC_0!$A36-3)*64)+(XPQUERYDOC_0!AX$1-0), "XPQUERYDOC_0")</f>
        <v>#NAME?</v>
      </c>
      <c r="AY36" t="e">
        <f ca="1">_xll.xpGetDataCell(((XPQUERYDOC_0!$A36-3)*64)+(XPQUERYDOC_0!AY$1-0), "XPQUERYDOC_0")</f>
        <v>#NAME?</v>
      </c>
      <c r="AZ36" t="e">
        <f ca="1">_xll.xpGetDataCell(((XPQUERYDOC_0!$A36-3)*64)+(XPQUERYDOC_0!AZ$1-0), "XPQUERYDOC_0")</f>
        <v>#NAME?</v>
      </c>
      <c r="BA36" t="e">
        <f ca="1">_xll.xpGetDataCell(((XPQUERYDOC_0!$A36-3)*64)+(XPQUERYDOC_0!BA$1-0), "XPQUERYDOC_0")</f>
        <v>#NAME?</v>
      </c>
      <c r="BB36" t="e">
        <f ca="1">_xll.xpGetDataCell(((XPQUERYDOC_0!$A36-3)*64)+(XPQUERYDOC_0!BB$1-0), "XPQUERYDOC_0")</f>
        <v>#NAME?</v>
      </c>
      <c r="BC36" t="e">
        <f ca="1">_xll.xpGetDataCell(((XPQUERYDOC_0!$A36-3)*64)+(XPQUERYDOC_0!BC$1-0), "XPQUERYDOC_0")</f>
        <v>#NAME?</v>
      </c>
      <c r="BD36" t="e">
        <f ca="1">_xll.xpGetDataCell(((XPQUERYDOC_0!$A36-3)*64)+(XPQUERYDOC_0!BD$1-0), "XPQUERYDOC_0")</f>
        <v>#NAME?</v>
      </c>
      <c r="BE36" t="e">
        <f ca="1">_xll.xpGetDataCell(((XPQUERYDOC_0!$A36-3)*64)+(XPQUERYDOC_0!BE$1-0), "XPQUERYDOC_0")</f>
        <v>#NAME?</v>
      </c>
      <c r="BF36" t="e">
        <f ca="1">_xll.xpGetDataCell(((XPQUERYDOC_0!$A36-3)*64)+(XPQUERYDOC_0!BF$1-0), "XPQUERYDOC_0")</f>
        <v>#NAME?</v>
      </c>
      <c r="BG36" t="e">
        <f ca="1">_xll.xpGetDataCell(((XPQUERYDOC_0!$A36-3)*64)+(XPQUERYDOC_0!BG$1-0), "XPQUERYDOC_0")</f>
        <v>#NAME?</v>
      </c>
      <c r="BH36" t="e">
        <f ca="1">_xll.xpGetDataCell(((XPQUERYDOC_0!$A36-3)*64)+(XPQUERYDOC_0!BH$1-0), "XPQUERYDOC_0")</f>
        <v>#NAME?</v>
      </c>
      <c r="BI36" t="e">
        <f ca="1">_xll.xpGetDataCell(((XPQUERYDOC_0!$A36-3)*64)+(XPQUERYDOC_0!BI$1-0), "XPQUERYDOC_0")</f>
        <v>#NAME?</v>
      </c>
      <c r="BJ36" t="e">
        <f ca="1">_xll.xpGetDataCell(((XPQUERYDOC_0!$A36-3)*64)+(XPQUERYDOC_0!BJ$1-0), "XPQUERYDOC_0")</f>
        <v>#NAME?</v>
      </c>
      <c r="BK36" t="e">
        <f ca="1">_xll.xpGetDataCell(((XPQUERYDOC_0!$A36-3)*64)+(XPQUERYDOC_0!BK$1-0), "XPQUERYDOC_0")</f>
        <v>#NAME?</v>
      </c>
      <c r="BL36" t="e">
        <f ca="1">_xll.xpGetDataCell(((XPQUERYDOC_0!$A36-3)*64)+(XPQUERYDOC_0!BL$1-0), "XPQUERYDOC_0")</f>
        <v>#NAME?</v>
      </c>
      <c r="BM36" t="e">
        <f ca="1">_xll.xpGetDataCell(((XPQUERYDOC_0!$A36-3)*64)+(XPQUERYDOC_0!BM$1-0), "XPQUERYDOC_0")</f>
        <v>#NAME?</v>
      </c>
    </row>
    <row r="37" spans="1:65">
      <c r="A37" t="e">
        <f ca="1">_xll.xpGetDimLabel(2, 32, "XPQUERYDOC_0")</f>
        <v>#NAME?</v>
      </c>
      <c r="B37" t="e">
        <f ca="1">_xll.xpGetDataCell(((XPQUERYDOC_0!$A37-3)*64)+(XPQUERYDOC_0!B$1-0), "XPQUERYDOC_0")</f>
        <v>#NAME?</v>
      </c>
      <c r="C37" t="e">
        <f ca="1">_xll.xpGetDataCell(((XPQUERYDOC_0!$A37-3)*64)+(XPQUERYDOC_0!C$1-0), "XPQUERYDOC_0")</f>
        <v>#NAME?</v>
      </c>
      <c r="D37" t="e">
        <f ca="1">_xll.xpGetDataCell(((XPQUERYDOC_0!$A37-3)*64)+(XPQUERYDOC_0!D$1-0), "XPQUERYDOC_0")</f>
        <v>#NAME?</v>
      </c>
      <c r="E37" t="e">
        <f ca="1">_xll.xpGetDataCell(((XPQUERYDOC_0!$A37-3)*64)+(XPQUERYDOC_0!E$1-0), "XPQUERYDOC_0")</f>
        <v>#NAME?</v>
      </c>
      <c r="F37" t="e">
        <f ca="1">_xll.xpGetDataCell(((XPQUERYDOC_0!$A37-3)*64)+(XPQUERYDOC_0!F$1-0), "XPQUERYDOC_0")</f>
        <v>#NAME?</v>
      </c>
      <c r="G37" t="e">
        <f ca="1">_xll.xpGetDataCell(((XPQUERYDOC_0!$A37-3)*64)+(XPQUERYDOC_0!G$1-0), "XPQUERYDOC_0")</f>
        <v>#NAME?</v>
      </c>
      <c r="H37" t="e">
        <f ca="1">_xll.xpGetDataCell(((XPQUERYDOC_0!$A37-3)*64)+(XPQUERYDOC_0!H$1-0), "XPQUERYDOC_0")</f>
        <v>#NAME?</v>
      </c>
      <c r="I37" t="e">
        <f ca="1">_xll.xpGetDataCell(((XPQUERYDOC_0!$A37-3)*64)+(XPQUERYDOC_0!I$1-0), "XPQUERYDOC_0")</f>
        <v>#NAME?</v>
      </c>
      <c r="J37" t="e">
        <f ca="1">_xll.xpGetDataCell(((XPQUERYDOC_0!$A37-3)*64)+(XPQUERYDOC_0!J$1-0), "XPQUERYDOC_0")</f>
        <v>#NAME?</v>
      </c>
      <c r="K37" t="e">
        <f ca="1">_xll.xpGetDataCell(((XPQUERYDOC_0!$A37-3)*64)+(XPQUERYDOC_0!K$1-0), "XPQUERYDOC_0")</f>
        <v>#NAME?</v>
      </c>
      <c r="L37" t="e">
        <f ca="1">_xll.xpGetDataCell(((XPQUERYDOC_0!$A37-3)*64)+(XPQUERYDOC_0!L$1-0), "XPQUERYDOC_0")</f>
        <v>#NAME?</v>
      </c>
      <c r="M37" t="e">
        <f ca="1">_xll.xpGetDataCell(((XPQUERYDOC_0!$A37-3)*64)+(XPQUERYDOC_0!M$1-0), "XPQUERYDOC_0")</f>
        <v>#NAME?</v>
      </c>
      <c r="N37" t="e">
        <f ca="1">_xll.xpGetDataCell(((XPQUERYDOC_0!$A37-3)*64)+(XPQUERYDOC_0!N$1-0), "XPQUERYDOC_0")</f>
        <v>#NAME?</v>
      </c>
      <c r="O37" t="e">
        <f ca="1">_xll.xpGetDataCell(((XPQUERYDOC_0!$A37-3)*64)+(XPQUERYDOC_0!O$1-0), "XPQUERYDOC_0")</f>
        <v>#NAME?</v>
      </c>
      <c r="P37" t="e">
        <f ca="1">_xll.xpGetDataCell(((XPQUERYDOC_0!$A37-3)*64)+(XPQUERYDOC_0!P$1-0), "XPQUERYDOC_0")</f>
        <v>#NAME?</v>
      </c>
      <c r="Q37" t="e">
        <f ca="1">_xll.xpGetDataCell(((XPQUERYDOC_0!$A37-3)*64)+(XPQUERYDOC_0!Q$1-0), "XPQUERYDOC_0")</f>
        <v>#NAME?</v>
      </c>
      <c r="R37" t="e">
        <f ca="1">_xll.xpGetDataCell(((XPQUERYDOC_0!$A37-3)*64)+(XPQUERYDOC_0!R$1-0), "XPQUERYDOC_0")</f>
        <v>#NAME?</v>
      </c>
      <c r="S37" t="e">
        <f ca="1">_xll.xpGetDataCell(((XPQUERYDOC_0!$A37-3)*64)+(XPQUERYDOC_0!S$1-0), "XPQUERYDOC_0")</f>
        <v>#NAME?</v>
      </c>
      <c r="T37" t="e">
        <f ca="1">_xll.xpGetDataCell(((XPQUERYDOC_0!$A37-3)*64)+(XPQUERYDOC_0!T$1-0), "XPQUERYDOC_0")</f>
        <v>#NAME?</v>
      </c>
      <c r="U37" t="e">
        <f ca="1">_xll.xpGetDataCell(((XPQUERYDOC_0!$A37-3)*64)+(XPQUERYDOC_0!U$1-0), "XPQUERYDOC_0")</f>
        <v>#NAME?</v>
      </c>
      <c r="V37" t="e">
        <f ca="1">_xll.xpGetDataCell(((XPQUERYDOC_0!$A37-3)*64)+(XPQUERYDOC_0!V$1-0), "XPQUERYDOC_0")</f>
        <v>#NAME?</v>
      </c>
      <c r="W37" t="e">
        <f ca="1">_xll.xpGetDataCell(((XPQUERYDOC_0!$A37-3)*64)+(XPQUERYDOC_0!W$1-0), "XPQUERYDOC_0")</f>
        <v>#NAME?</v>
      </c>
      <c r="X37" t="e">
        <f ca="1">_xll.xpGetDataCell(((XPQUERYDOC_0!$A37-3)*64)+(XPQUERYDOC_0!X$1-0), "XPQUERYDOC_0")</f>
        <v>#NAME?</v>
      </c>
      <c r="Y37" t="e">
        <f ca="1">_xll.xpGetDataCell(((XPQUERYDOC_0!$A37-3)*64)+(XPQUERYDOC_0!Y$1-0), "XPQUERYDOC_0")</f>
        <v>#NAME?</v>
      </c>
      <c r="Z37" t="e">
        <f ca="1">_xll.xpGetDataCell(((XPQUERYDOC_0!$A37-3)*64)+(XPQUERYDOC_0!Z$1-0), "XPQUERYDOC_0")</f>
        <v>#NAME?</v>
      </c>
      <c r="AA37" t="e">
        <f ca="1">_xll.xpGetDataCell(((XPQUERYDOC_0!$A37-3)*64)+(XPQUERYDOC_0!AA$1-0), "XPQUERYDOC_0")</f>
        <v>#NAME?</v>
      </c>
      <c r="AB37" t="e">
        <f ca="1">_xll.xpGetDataCell(((XPQUERYDOC_0!$A37-3)*64)+(XPQUERYDOC_0!AB$1-0), "XPQUERYDOC_0")</f>
        <v>#NAME?</v>
      </c>
      <c r="AC37" t="e">
        <f ca="1">_xll.xpGetDataCell(((XPQUERYDOC_0!$A37-3)*64)+(XPQUERYDOC_0!AC$1-0), "XPQUERYDOC_0")</f>
        <v>#NAME?</v>
      </c>
      <c r="AD37" t="e">
        <f ca="1">_xll.xpGetDataCell(((XPQUERYDOC_0!$A37-3)*64)+(XPQUERYDOC_0!AD$1-0), "XPQUERYDOC_0")</f>
        <v>#NAME?</v>
      </c>
      <c r="AE37" t="e">
        <f ca="1">_xll.xpGetDataCell(((XPQUERYDOC_0!$A37-3)*64)+(XPQUERYDOC_0!AE$1-0), "XPQUERYDOC_0")</f>
        <v>#NAME?</v>
      </c>
      <c r="AF37" t="e">
        <f ca="1">_xll.xpGetDataCell(((XPQUERYDOC_0!$A37-3)*64)+(XPQUERYDOC_0!AF$1-0), "XPQUERYDOC_0")</f>
        <v>#NAME?</v>
      </c>
      <c r="AG37" t="e">
        <f ca="1">_xll.xpGetDataCell(((XPQUERYDOC_0!$A37-3)*64)+(XPQUERYDOC_0!AG$1-0), "XPQUERYDOC_0")</f>
        <v>#NAME?</v>
      </c>
      <c r="AH37" t="e">
        <f ca="1">_xll.xpGetDataCell(((XPQUERYDOC_0!$A37-3)*64)+(XPQUERYDOC_0!AH$1-0), "XPQUERYDOC_0")</f>
        <v>#NAME?</v>
      </c>
      <c r="AI37" t="e">
        <f ca="1">_xll.xpGetDataCell(((XPQUERYDOC_0!$A37-3)*64)+(XPQUERYDOC_0!AI$1-0), "XPQUERYDOC_0")</f>
        <v>#NAME?</v>
      </c>
      <c r="AJ37" t="e">
        <f ca="1">_xll.xpGetDataCell(((XPQUERYDOC_0!$A37-3)*64)+(XPQUERYDOC_0!AJ$1-0), "XPQUERYDOC_0")</f>
        <v>#NAME?</v>
      </c>
      <c r="AK37" t="e">
        <f ca="1">_xll.xpGetDataCell(((XPQUERYDOC_0!$A37-3)*64)+(XPQUERYDOC_0!AK$1-0), "XPQUERYDOC_0")</f>
        <v>#NAME?</v>
      </c>
      <c r="AL37" t="e">
        <f ca="1">_xll.xpGetDataCell(((XPQUERYDOC_0!$A37-3)*64)+(XPQUERYDOC_0!AL$1-0), "XPQUERYDOC_0")</f>
        <v>#NAME?</v>
      </c>
      <c r="AM37" t="e">
        <f ca="1">_xll.xpGetDataCell(((XPQUERYDOC_0!$A37-3)*64)+(XPQUERYDOC_0!AM$1-0), "XPQUERYDOC_0")</f>
        <v>#NAME?</v>
      </c>
      <c r="AN37" t="e">
        <f ca="1">_xll.xpGetDataCell(((XPQUERYDOC_0!$A37-3)*64)+(XPQUERYDOC_0!AN$1-0), "XPQUERYDOC_0")</f>
        <v>#NAME?</v>
      </c>
      <c r="AO37" t="e">
        <f ca="1">_xll.xpGetDataCell(((XPQUERYDOC_0!$A37-3)*64)+(XPQUERYDOC_0!AO$1-0), "XPQUERYDOC_0")</f>
        <v>#NAME?</v>
      </c>
      <c r="AP37" t="e">
        <f ca="1">_xll.xpGetDataCell(((XPQUERYDOC_0!$A37-3)*64)+(XPQUERYDOC_0!AP$1-0), "XPQUERYDOC_0")</f>
        <v>#NAME?</v>
      </c>
      <c r="AQ37" t="e">
        <f ca="1">_xll.xpGetDataCell(((XPQUERYDOC_0!$A37-3)*64)+(XPQUERYDOC_0!AQ$1-0), "XPQUERYDOC_0")</f>
        <v>#NAME?</v>
      </c>
      <c r="AR37" t="e">
        <f ca="1">_xll.xpGetDataCell(((XPQUERYDOC_0!$A37-3)*64)+(XPQUERYDOC_0!AR$1-0), "XPQUERYDOC_0")</f>
        <v>#NAME?</v>
      </c>
      <c r="AS37" t="e">
        <f ca="1">_xll.xpGetDataCell(((XPQUERYDOC_0!$A37-3)*64)+(XPQUERYDOC_0!AS$1-0), "XPQUERYDOC_0")</f>
        <v>#NAME?</v>
      </c>
      <c r="AT37" t="e">
        <f ca="1">_xll.xpGetDataCell(((XPQUERYDOC_0!$A37-3)*64)+(XPQUERYDOC_0!AT$1-0), "XPQUERYDOC_0")</f>
        <v>#NAME?</v>
      </c>
      <c r="AU37" t="e">
        <f ca="1">_xll.xpGetDataCell(((XPQUERYDOC_0!$A37-3)*64)+(XPQUERYDOC_0!AU$1-0), "XPQUERYDOC_0")</f>
        <v>#NAME?</v>
      </c>
      <c r="AV37" t="e">
        <f ca="1">_xll.xpGetDataCell(((XPQUERYDOC_0!$A37-3)*64)+(XPQUERYDOC_0!AV$1-0), "XPQUERYDOC_0")</f>
        <v>#NAME?</v>
      </c>
      <c r="AW37" t="e">
        <f ca="1">_xll.xpGetDataCell(((XPQUERYDOC_0!$A37-3)*64)+(XPQUERYDOC_0!AW$1-0), "XPQUERYDOC_0")</f>
        <v>#NAME?</v>
      </c>
      <c r="AX37" t="e">
        <f ca="1">_xll.xpGetDataCell(((XPQUERYDOC_0!$A37-3)*64)+(XPQUERYDOC_0!AX$1-0), "XPQUERYDOC_0")</f>
        <v>#NAME?</v>
      </c>
      <c r="AY37" t="e">
        <f ca="1">_xll.xpGetDataCell(((XPQUERYDOC_0!$A37-3)*64)+(XPQUERYDOC_0!AY$1-0), "XPQUERYDOC_0")</f>
        <v>#NAME?</v>
      </c>
      <c r="AZ37" t="e">
        <f ca="1">_xll.xpGetDataCell(((XPQUERYDOC_0!$A37-3)*64)+(XPQUERYDOC_0!AZ$1-0), "XPQUERYDOC_0")</f>
        <v>#NAME?</v>
      </c>
      <c r="BA37" t="e">
        <f ca="1">_xll.xpGetDataCell(((XPQUERYDOC_0!$A37-3)*64)+(XPQUERYDOC_0!BA$1-0), "XPQUERYDOC_0")</f>
        <v>#NAME?</v>
      </c>
      <c r="BB37" t="e">
        <f ca="1">_xll.xpGetDataCell(((XPQUERYDOC_0!$A37-3)*64)+(XPQUERYDOC_0!BB$1-0), "XPQUERYDOC_0")</f>
        <v>#NAME?</v>
      </c>
      <c r="BC37" t="e">
        <f ca="1">_xll.xpGetDataCell(((XPQUERYDOC_0!$A37-3)*64)+(XPQUERYDOC_0!BC$1-0), "XPQUERYDOC_0")</f>
        <v>#NAME?</v>
      </c>
      <c r="BD37" t="e">
        <f ca="1">_xll.xpGetDataCell(((XPQUERYDOC_0!$A37-3)*64)+(XPQUERYDOC_0!BD$1-0), "XPQUERYDOC_0")</f>
        <v>#NAME?</v>
      </c>
      <c r="BE37" t="e">
        <f ca="1">_xll.xpGetDataCell(((XPQUERYDOC_0!$A37-3)*64)+(XPQUERYDOC_0!BE$1-0), "XPQUERYDOC_0")</f>
        <v>#NAME?</v>
      </c>
      <c r="BF37" t="e">
        <f ca="1">_xll.xpGetDataCell(((XPQUERYDOC_0!$A37-3)*64)+(XPQUERYDOC_0!BF$1-0), "XPQUERYDOC_0")</f>
        <v>#NAME?</v>
      </c>
      <c r="BG37" t="e">
        <f ca="1">_xll.xpGetDataCell(((XPQUERYDOC_0!$A37-3)*64)+(XPQUERYDOC_0!BG$1-0), "XPQUERYDOC_0")</f>
        <v>#NAME?</v>
      </c>
      <c r="BH37" t="e">
        <f ca="1">_xll.xpGetDataCell(((XPQUERYDOC_0!$A37-3)*64)+(XPQUERYDOC_0!BH$1-0), "XPQUERYDOC_0")</f>
        <v>#NAME?</v>
      </c>
      <c r="BI37" t="e">
        <f ca="1">_xll.xpGetDataCell(((XPQUERYDOC_0!$A37-3)*64)+(XPQUERYDOC_0!BI$1-0), "XPQUERYDOC_0")</f>
        <v>#NAME?</v>
      </c>
      <c r="BJ37" t="e">
        <f ca="1">_xll.xpGetDataCell(((XPQUERYDOC_0!$A37-3)*64)+(XPQUERYDOC_0!BJ$1-0), "XPQUERYDOC_0")</f>
        <v>#NAME?</v>
      </c>
      <c r="BK37" t="e">
        <f ca="1">_xll.xpGetDataCell(((XPQUERYDOC_0!$A37-3)*64)+(XPQUERYDOC_0!BK$1-0), "XPQUERYDOC_0")</f>
        <v>#NAME?</v>
      </c>
      <c r="BL37" t="e">
        <f ca="1">_xll.xpGetDataCell(((XPQUERYDOC_0!$A37-3)*64)+(XPQUERYDOC_0!BL$1-0), "XPQUERYDOC_0")</f>
        <v>#NAME?</v>
      </c>
      <c r="BM37" t="e">
        <f ca="1">_xll.xpGetDataCell(((XPQUERYDOC_0!$A37-3)*64)+(XPQUERYDOC_0!BM$1-0), "XPQUERYDOC_0")</f>
        <v>#NAME?</v>
      </c>
    </row>
    <row r="38" spans="1:65">
      <c r="A38" t="e">
        <f ca="1">_xll.xpGetDimLabel(2, 33, "XPQUERYDOC_0")</f>
        <v>#NAME?</v>
      </c>
      <c r="B38" t="e">
        <f ca="1">_xll.xpGetDataCell(((XPQUERYDOC_0!$A38-3)*64)+(XPQUERYDOC_0!B$1-0), "XPQUERYDOC_0")</f>
        <v>#NAME?</v>
      </c>
      <c r="C38" t="e">
        <f ca="1">_xll.xpGetDataCell(((XPQUERYDOC_0!$A38-3)*64)+(XPQUERYDOC_0!C$1-0), "XPQUERYDOC_0")</f>
        <v>#NAME?</v>
      </c>
      <c r="D38" t="e">
        <f ca="1">_xll.xpGetDataCell(((XPQUERYDOC_0!$A38-3)*64)+(XPQUERYDOC_0!D$1-0), "XPQUERYDOC_0")</f>
        <v>#NAME?</v>
      </c>
      <c r="E38" t="e">
        <f ca="1">_xll.xpGetDataCell(((XPQUERYDOC_0!$A38-3)*64)+(XPQUERYDOC_0!E$1-0), "XPQUERYDOC_0")</f>
        <v>#NAME?</v>
      </c>
      <c r="F38" t="e">
        <f ca="1">_xll.xpGetDataCell(((XPQUERYDOC_0!$A38-3)*64)+(XPQUERYDOC_0!F$1-0), "XPQUERYDOC_0")</f>
        <v>#NAME?</v>
      </c>
      <c r="G38" t="e">
        <f ca="1">_xll.xpGetDataCell(((XPQUERYDOC_0!$A38-3)*64)+(XPQUERYDOC_0!G$1-0), "XPQUERYDOC_0")</f>
        <v>#NAME?</v>
      </c>
      <c r="H38" t="e">
        <f ca="1">_xll.xpGetDataCell(((XPQUERYDOC_0!$A38-3)*64)+(XPQUERYDOC_0!H$1-0), "XPQUERYDOC_0")</f>
        <v>#NAME?</v>
      </c>
      <c r="I38" t="e">
        <f ca="1">_xll.xpGetDataCell(((XPQUERYDOC_0!$A38-3)*64)+(XPQUERYDOC_0!I$1-0), "XPQUERYDOC_0")</f>
        <v>#NAME?</v>
      </c>
      <c r="J38" t="e">
        <f ca="1">_xll.xpGetDataCell(((XPQUERYDOC_0!$A38-3)*64)+(XPQUERYDOC_0!J$1-0), "XPQUERYDOC_0")</f>
        <v>#NAME?</v>
      </c>
      <c r="K38" t="e">
        <f ca="1">_xll.xpGetDataCell(((XPQUERYDOC_0!$A38-3)*64)+(XPQUERYDOC_0!K$1-0), "XPQUERYDOC_0")</f>
        <v>#NAME?</v>
      </c>
      <c r="L38" t="e">
        <f ca="1">_xll.xpGetDataCell(((XPQUERYDOC_0!$A38-3)*64)+(XPQUERYDOC_0!L$1-0), "XPQUERYDOC_0")</f>
        <v>#NAME?</v>
      </c>
      <c r="M38" t="e">
        <f ca="1">_xll.xpGetDataCell(((XPQUERYDOC_0!$A38-3)*64)+(XPQUERYDOC_0!M$1-0), "XPQUERYDOC_0")</f>
        <v>#NAME?</v>
      </c>
      <c r="N38" t="e">
        <f ca="1">_xll.xpGetDataCell(((XPQUERYDOC_0!$A38-3)*64)+(XPQUERYDOC_0!N$1-0), "XPQUERYDOC_0")</f>
        <v>#NAME?</v>
      </c>
      <c r="O38" t="e">
        <f ca="1">_xll.xpGetDataCell(((XPQUERYDOC_0!$A38-3)*64)+(XPQUERYDOC_0!O$1-0), "XPQUERYDOC_0")</f>
        <v>#NAME?</v>
      </c>
      <c r="P38" t="e">
        <f ca="1">_xll.xpGetDataCell(((XPQUERYDOC_0!$A38-3)*64)+(XPQUERYDOC_0!P$1-0), "XPQUERYDOC_0")</f>
        <v>#NAME?</v>
      </c>
      <c r="Q38" t="e">
        <f ca="1">_xll.xpGetDataCell(((XPQUERYDOC_0!$A38-3)*64)+(XPQUERYDOC_0!Q$1-0), "XPQUERYDOC_0")</f>
        <v>#NAME?</v>
      </c>
      <c r="R38" t="e">
        <f ca="1">_xll.xpGetDataCell(((XPQUERYDOC_0!$A38-3)*64)+(XPQUERYDOC_0!R$1-0), "XPQUERYDOC_0")</f>
        <v>#NAME?</v>
      </c>
      <c r="S38" t="e">
        <f ca="1">_xll.xpGetDataCell(((XPQUERYDOC_0!$A38-3)*64)+(XPQUERYDOC_0!S$1-0), "XPQUERYDOC_0")</f>
        <v>#NAME?</v>
      </c>
      <c r="T38" t="e">
        <f ca="1">_xll.xpGetDataCell(((XPQUERYDOC_0!$A38-3)*64)+(XPQUERYDOC_0!T$1-0), "XPQUERYDOC_0")</f>
        <v>#NAME?</v>
      </c>
      <c r="U38" t="e">
        <f ca="1">_xll.xpGetDataCell(((XPQUERYDOC_0!$A38-3)*64)+(XPQUERYDOC_0!U$1-0), "XPQUERYDOC_0")</f>
        <v>#NAME?</v>
      </c>
      <c r="V38" t="e">
        <f ca="1">_xll.xpGetDataCell(((XPQUERYDOC_0!$A38-3)*64)+(XPQUERYDOC_0!V$1-0), "XPQUERYDOC_0")</f>
        <v>#NAME?</v>
      </c>
      <c r="W38" t="e">
        <f ca="1">_xll.xpGetDataCell(((XPQUERYDOC_0!$A38-3)*64)+(XPQUERYDOC_0!W$1-0), "XPQUERYDOC_0")</f>
        <v>#NAME?</v>
      </c>
      <c r="X38" t="e">
        <f ca="1">_xll.xpGetDataCell(((XPQUERYDOC_0!$A38-3)*64)+(XPQUERYDOC_0!X$1-0), "XPQUERYDOC_0")</f>
        <v>#NAME?</v>
      </c>
      <c r="Y38" t="e">
        <f ca="1">_xll.xpGetDataCell(((XPQUERYDOC_0!$A38-3)*64)+(XPQUERYDOC_0!Y$1-0), "XPQUERYDOC_0")</f>
        <v>#NAME?</v>
      </c>
      <c r="Z38" t="e">
        <f ca="1">_xll.xpGetDataCell(((XPQUERYDOC_0!$A38-3)*64)+(XPQUERYDOC_0!Z$1-0), "XPQUERYDOC_0")</f>
        <v>#NAME?</v>
      </c>
      <c r="AA38" t="e">
        <f ca="1">_xll.xpGetDataCell(((XPQUERYDOC_0!$A38-3)*64)+(XPQUERYDOC_0!AA$1-0), "XPQUERYDOC_0")</f>
        <v>#NAME?</v>
      </c>
      <c r="AB38" t="e">
        <f ca="1">_xll.xpGetDataCell(((XPQUERYDOC_0!$A38-3)*64)+(XPQUERYDOC_0!AB$1-0), "XPQUERYDOC_0")</f>
        <v>#NAME?</v>
      </c>
      <c r="AC38" t="e">
        <f ca="1">_xll.xpGetDataCell(((XPQUERYDOC_0!$A38-3)*64)+(XPQUERYDOC_0!AC$1-0), "XPQUERYDOC_0")</f>
        <v>#NAME?</v>
      </c>
      <c r="AD38" t="e">
        <f ca="1">_xll.xpGetDataCell(((XPQUERYDOC_0!$A38-3)*64)+(XPQUERYDOC_0!AD$1-0), "XPQUERYDOC_0")</f>
        <v>#NAME?</v>
      </c>
      <c r="AE38" t="e">
        <f ca="1">_xll.xpGetDataCell(((XPQUERYDOC_0!$A38-3)*64)+(XPQUERYDOC_0!AE$1-0), "XPQUERYDOC_0")</f>
        <v>#NAME?</v>
      </c>
      <c r="AF38" t="e">
        <f ca="1">_xll.xpGetDataCell(((XPQUERYDOC_0!$A38-3)*64)+(XPQUERYDOC_0!AF$1-0), "XPQUERYDOC_0")</f>
        <v>#NAME?</v>
      </c>
      <c r="AG38" t="e">
        <f ca="1">_xll.xpGetDataCell(((XPQUERYDOC_0!$A38-3)*64)+(XPQUERYDOC_0!AG$1-0), "XPQUERYDOC_0")</f>
        <v>#NAME?</v>
      </c>
      <c r="AH38" t="e">
        <f ca="1">_xll.xpGetDataCell(((XPQUERYDOC_0!$A38-3)*64)+(XPQUERYDOC_0!AH$1-0), "XPQUERYDOC_0")</f>
        <v>#NAME?</v>
      </c>
      <c r="AI38" t="e">
        <f ca="1">_xll.xpGetDataCell(((XPQUERYDOC_0!$A38-3)*64)+(XPQUERYDOC_0!AI$1-0), "XPQUERYDOC_0")</f>
        <v>#NAME?</v>
      </c>
      <c r="AJ38" t="e">
        <f ca="1">_xll.xpGetDataCell(((XPQUERYDOC_0!$A38-3)*64)+(XPQUERYDOC_0!AJ$1-0), "XPQUERYDOC_0")</f>
        <v>#NAME?</v>
      </c>
      <c r="AK38" t="e">
        <f ca="1">_xll.xpGetDataCell(((XPQUERYDOC_0!$A38-3)*64)+(XPQUERYDOC_0!AK$1-0), "XPQUERYDOC_0")</f>
        <v>#NAME?</v>
      </c>
      <c r="AL38" t="e">
        <f ca="1">_xll.xpGetDataCell(((XPQUERYDOC_0!$A38-3)*64)+(XPQUERYDOC_0!AL$1-0), "XPQUERYDOC_0")</f>
        <v>#NAME?</v>
      </c>
      <c r="AM38" t="e">
        <f ca="1">_xll.xpGetDataCell(((XPQUERYDOC_0!$A38-3)*64)+(XPQUERYDOC_0!AM$1-0), "XPQUERYDOC_0")</f>
        <v>#NAME?</v>
      </c>
      <c r="AN38" t="e">
        <f ca="1">_xll.xpGetDataCell(((XPQUERYDOC_0!$A38-3)*64)+(XPQUERYDOC_0!AN$1-0), "XPQUERYDOC_0")</f>
        <v>#NAME?</v>
      </c>
      <c r="AO38" t="e">
        <f ca="1">_xll.xpGetDataCell(((XPQUERYDOC_0!$A38-3)*64)+(XPQUERYDOC_0!AO$1-0), "XPQUERYDOC_0")</f>
        <v>#NAME?</v>
      </c>
      <c r="AP38" t="e">
        <f ca="1">_xll.xpGetDataCell(((XPQUERYDOC_0!$A38-3)*64)+(XPQUERYDOC_0!AP$1-0), "XPQUERYDOC_0")</f>
        <v>#NAME?</v>
      </c>
      <c r="AQ38" t="e">
        <f ca="1">_xll.xpGetDataCell(((XPQUERYDOC_0!$A38-3)*64)+(XPQUERYDOC_0!AQ$1-0), "XPQUERYDOC_0")</f>
        <v>#NAME?</v>
      </c>
      <c r="AR38" t="e">
        <f ca="1">_xll.xpGetDataCell(((XPQUERYDOC_0!$A38-3)*64)+(XPQUERYDOC_0!AR$1-0), "XPQUERYDOC_0")</f>
        <v>#NAME?</v>
      </c>
      <c r="AS38" t="e">
        <f ca="1">_xll.xpGetDataCell(((XPQUERYDOC_0!$A38-3)*64)+(XPQUERYDOC_0!AS$1-0), "XPQUERYDOC_0")</f>
        <v>#NAME?</v>
      </c>
      <c r="AT38" t="e">
        <f ca="1">_xll.xpGetDataCell(((XPQUERYDOC_0!$A38-3)*64)+(XPQUERYDOC_0!AT$1-0), "XPQUERYDOC_0")</f>
        <v>#NAME?</v>
      </c>
      <c r="AU38" t="e">
        <f ca="1">_xll.xpGetDataCell(((XPQUERYDOC_0!$A38-3)*64)+(XPQUERYDOC_0!AU$1-0), "XPQUERYDOC_0")</f>
        <v>#NAME?</v>
      </c>
      <c r="AV38" t="e">
        <f ca="1">_xll.xpGetDataCell(((XPQUERYDOC_0!$A38-3)*64)+(XPQUERYDOC_0!AV$1-0), "XPQUERYDOC_0")</f>
        <v>#NAME?</v>
      </c>
      <c r="AW38" t="e">
        <f ca="1">_xll.xpGetDataCell(((XPQUERYDOC_0!$A38-3)*64)+(XPQUERYDOC_0!AW$1-0), "XPQUERYDOC_0")</f>
        <v>#NAME?</v>
      </c>
      <c r="AX38" t="e">
        <f ca="1">_xll.xpGetDataCell(((XPQUERYDOC_0!$A38-3)*64)+(XPQUERYDOC_0!AX$1-0), "XPQUERYDOC_0")</f>
        <v>#NAME?</v>
      </c>
      <c r="AY38" t="e">
        <f ca="1">_xll.xpGetDataCell(((XPQUERYDOC_0!$A38-3)*64)+(XPQUERYDOC_0!AY$1-0), "XPQUERYDOC_0")</f>
        <v>#NAME?</v>
      </c>
      <c r="AZ38" t="e">
        <f ca="1">_xll.xpGetDataCell(((XPQUERYDOC_0!$A38-3)*64)+(XPQUERYDOC_0!AZ$1-0), "XPQUERYDOC_0")</f>
        <v>#NAME?</v>
      </c>
      <c r="BA38" t="e">
        <f ca="1">_xll.xpGetDataCell(((XPQUERYDOC_0!$A38-3)*64)+(XPQUERYDOC_0!BA$1-0), "XPQUERYDOC_0")</f>
        <v>#NAME?</v>
      </c>
      <c r="BB38" t="e">
        <f ca="1">_xll.xpGetDataCell(((XPQUERYDOC_0!$A38-3)*64)+(XPQUERYDOC_0!BB$1-0), "XPQUERYDOC_0")</f>
        <v>#NAME?</v>
      </c>
      <c r="BC38" t="e">
        <f ca="1">_xll.xpGetDataCell(((XPQUERYDOC_0!$A38-3)*64)+(XPQUERYDOC_0!BC$1-0), "XPQUERYDOC_0")</f>
        <v>#NAME?</v>
      </c>
      <c r="BD38" t="e">
        <f ca="1">_xll.xpGetDataCell(((XPQUERYDOC_0!$A38-3)*64)+(XPQUERYDOC_0!BD$1-0), "XPQUERYDOC_0")</f>
        <v>#NAME?</v>
      </c>
      <c r="BE38" t="e">
        <f ca="1">_xll.xpGetDataCell(((XPQUERYDOC_0!$A38-3)*64)+(XPQUERYDOC_0!BE$1-0), "XPQUERYDOC_0")</f>
        <v>#NAME?</v>
      </c>
      <c r="BF38" t="e">
        <f ca="1">_xll.xpGetDataCell(((XPQUERYDOC_0!$A38-3)*64)+(XPQUERYDOC_0!BF$1-0), "XPQUERYDOC_0")</f>
        <v>#NAME?</v>
      </c>
      <c r="BG38" t="e">
        <f ca="1">_xll.xpGetDataCell(((XPQUERYDOC_0!$A38-3)*64)+(XPQUERYDOC_0!BG$1-0), "XPQUERYDOC_0")</f>
        <v>#NAME?</v>
      </c>
      <c r="BH38" t="e">
        <f ca="1">_xll.xpGetDataCell(((XPQUERYDOC_0!$A38-3)*64)+(XPQUERYDOC_0!BH$1-0), "XPQUERYDOC_0")</f>
        <v>#NAME?</v>
      </c>
      <c r="BI38" t="e">
        <f ca="1">_xll.xpGetDataCell(((XPQUERYDOC_0!$A38-3)*64)+(XPQUERYDOC_0!BI$1-0), "XPQUERYDOC_0")</f>
        <v>#NAME?</v>
      </c>
      <c r="BJ38" t="e">
        <f ca="1">_xll.xpGetDataCell(((XPQUERYDOC_0!$A38-3)*64)+(XPQUERYDOC_0!BJ$1-0), "XPQUERYDOC_0")</f>
        <v>#NAME?</v>
      </c>
      <c r="BK38" t="e">
        <f ca="1">_xll.xpGetDataCell(((XPQUERYDOC_0!$A38-3)*64)+(XPQUERYDOC_0!BK$1-0), "XPQUERYDOC_0")</f>
        <v>#NAME?</v>
      </c>
      <c r="BL38" t="e">
        <f ca="1">_xll.xpGetDataCell(((XPQUERYDOC_0!$A38-3)*64)+(XPQUERYDOC_0!BL$1-0), "XPQUERYDOC_0")</f>
        <v>#NAME?</v>
      </c>
      <c r="BM38" t="e">
        <f ca="1">_xll.xpGetDataCell(((XPQUERYDOC_0!$A38-3)*64)+(XPQUERYDOC_0!BM$1-0), "XPQUERYDOC_0")</f>
        <v>#NAME?</v>
      </c>
    </row>
    <row r="39" spans="1:65">
      <c r="A39" t="e">
        <f ca="1">_xll.xpGetDimLabel(2, 34, "XPQUERYDOC_0")</f>
        <v>#NAME?</v>
      </c>
      <c r="B39" t="e">
        <f ca="1">_xll.xpGetDataCell(((XPQUERYDOC_0!$A39-3)*64)+(XPQUERYDOC_0!B$1-0), "XPQUERYDOC_0")</f>
        <v>#NAME?</v>
      </c>
      <c r="C39" t="e">
        <f ca="1">_xll.xpGetDataCell(((XPQUERYDOC_0!$A39-3)*64)+(XPQUERYDOC_0!C$1-0), "XPQUERYDOC_0")</f>
        <v>#NAME?</v>
      </c>
      <c r="D39" t="e">
        <f ca="1">_xll.xpGetDataCell(((XPQUERYDOC_0!$A39-3)*64)+(XPQUERYDOC_0!D$1-0), "XPQUERYDOC_0")</f>
        <v>#NAME?</v>
      </c>
      <c r="E39" t="e">
        <f ca="1">_xll.xpGetDataCell(((XPQUERYDOC_0!$A39-3)*64)+(XPQUERYDOC_0!E$1-0), "XPQUERYDOC_0")</f>
        <v>#NAME?</v>
      </c>
      <c r="F39" t="e">
        <f ca="1">_xll.xpGetDataCell(((XPQUERYDOC_0!$A39-3)*64)+(XPQUERYDOC_0!F$1-0), "XPQUERYDOC_0")</f>
        <v>#NAME?</v>
      </c>
      <c r="G39" t="e">
        <f ca="1">_xll.xpGetDataCell(((XPQUERYDOC_0!$A39-3)*64)+(XPQUERYDOC_0!G$1-0), "XPQUERYDOC_0")</f>
        <v>#NAME?</v>
      </c>
      <c r="H39" t="e">
        <f ca="1">_xll.xpGetDataCell(((XPQUERYDOC_0!$A39-3)*64)+(XPQUERYDOC_0!H$1-0), "XPQUERYDOC_0")</f>
        <v>#NAME?</v>
      </c>
      <c r="I39" t="e">
        <f ca="1">_xll.xpGetDataCell(((XPQUERYDOC_0!$A39-3)*64)+(XPQUERYDOC_0!I$1-0), "XPQUERYDOC_0")</f>
        <v>#NAME?</v>
      </c>
      <c r="J39" t="e">
        <f ca="1">_xll.xpGetDataCell(((XPQUERYDOC_0!$A39-3)*64)+(XPQUERYDOC_0!J$1-0), "XPQUERYDOC_0")</f>
        <v>#NAME?</v>
      </c>
      <c r="K39" t="e">
        <f ca="1">_xll.xpGetDataCell(((XPQUERYDOC_0!$A39-3)*64)+(XPQUERYDOC_0!K$1-0), "XPQUERYDOC_0")</f>
        <v>#NAME?</v>
      </c>
      <c r="L39" t="e">
        <f ca="1">_xll.xpGetDataCell(((XPQUERYDOC_0!$A39-3)*64)+(XPQUERYDOC_0!L$1-0), "XPQUERYDOC_0")</f>
        <v>#NAME?</v>
      </c>
      <c r="M39" t="e">
        <f ca="1">_xll.xpGetDataCell(((XPQUERYDOC_0!$A39-3)*64)+(XPQUERYDOC_0!M$1-0), "XPQUERYDOC_0")</f>
        <v>#NAME?</v>
      </c>
      <c r="N39" t="e">
        <f ca="1">_xll.xpGetDataCell(((XPQUERYDOC_0!$A39-3)*64)+(XPQUERYDOC_0!N$1-0), "XPQUERYDOC_0")</f>
        <v>#NAME?</v>
      </c>
      <c r="O39" t="e">
        <f ca="1">_xll.xpGetDataCell(((XPQUERYDOC_0!$A39-3)*64)+(XPQUERYDOC_0!O$1-0), "XPQUERYDOC_0")</f>
        <v>#NAME?</v>
      </c>
      <c r="P39" t="e">
        <f ca="1">_xll.xpGetDataCell(((XPQUERYDOC_0!$A39-3)*64)+(XPQUERYDOC_0!P$1-0), "XPQUERYDOC_0")</f>
        <v>#NAME?</v>
      </c>
      <c r="Q39" t="e">
        <f ca="1">_xll.xpGetDataCell(((XPQUERYDOC_0!$A39-3)*64)+(XPQUERYDOC_0!Q$1-0), "XPQUERYDOC_0")</f>
        <v>#NAME?</v>
      </c>
      <c r="R39" t="e">
        <f ca="1">_xll.xpGetDataCell(((XPQUERYDOC_0!$A39-3)*64)+(XPQUERYDOC_0!R$1-0), "XPQUERYDOC_0")</f>
        <v>#NAME?</v>
      </c>
      <c r="S39" t="e">
        <f ca="1">_xll.xpGetDataCell(((XPQUERYDOC_0!$A39-3)*64)+(XPQUERYDOC_0!S$1-0), "XPQUERYDOC_0")</f>
        <v>#NAME?</v>
      </c>
      <c r="T39" t="e">
        <f ca="1">_xll.xpGetDataCell(((XPQUERYDOC_0!$A39-3)*64)+(XPQUERYDOC_0!T$1-0), "XPQUERYDOC_0")</f>
        <v>#NAME?</v>
      </c>
      <c r="U39" t="e">
        <f ca="1">_xll.xpGetDataCell(((XPQUERYDOC_0!$A39-3)*64)+(XPQUERYDOC_0!U$1-0), "XPQUERYDOC_0")</f>
        <v>#NAME?</v>
      </c>
      <c r="V39" t="e">
        <f ca="1">_xll.xpGetDataCell(((XPQUERYDOC_0!$A39-3)*64)+(XPQUERYDOC_0!V$1-0), "XPQUERYDOC_0")</f>
        <v>#NAME?</v>
      </c>
      <c r="W39" t="e">
        <f ca="1">_xll.xpGetDataCell(((XPQUERYDOC_0!$A39-3)*64)+(XPQUERYDOC_0!W$1-0), "XPQUERYDOC_0")</f>
        <v>#NAME?</v>
      </c>
      <c r="X39" t="e">
        <f ca="1">_xll.xpGetDataCell(((XPQUERYDOC_0!$A39-3)*64)+(XPQUERYDOC_0!X$1-0), "XPQUERYDOC_0")</f>
        <v>#NAME?</v>
      </c>
      <c r="Y39" t="e">
        <f ca="1">_xll.xpGetDataCell(((XPQUERYDOC_0!$A39-3)*64)+(XPQUERYDOC_0!Y$1-0), "XPQUERYDOC_0")</f>
        <v>#NAME?</v>
      </c>
      <c r="Z39" t="e">
        <f ca="1">_xll.xpGetDataCell(((XPQUERYDOC_0!$A39-3)*64)+(XPQUERYDOC_0!Z$1-0), "XPQUERYDOC_0")</f>
        <v>#NAME?</v>
      </c>
      <c r="AA39" t="e">
        <f ca="1">_xll.xpGetDataCell(((XPQUERYDOC_0!$A39-3)*64)+(XPQUERYDOC_0!AA$1-0), "XPQUERYDOC_0")</f>
        <v>#NAME?</v>
      </c>
      <c r="AB39" t="e">
        <f ca="1">_xll.xpGetDataCell(((XPQUERYDOC_0!$A39-3)*64)+(XPQUERYDOC_0!AB$1-0), "XPQUERYDOC_0")</f>
        <v>#NAME?</v>
      </c>
      <c r="AC39" t="e">
        <f ca="1">_xll.xpGetDataCell(((XPQUERYDOC_0!$A39-3)*64)+(XPQUERYDOC_0!AC$1-0), "XPQUERYDOC_0")</f>
        <v>#NAME?</v>
      </c>
      <c r="AD39" t="e">
        <f ca="1">_xll.xpGetDataCell(((XPQUERYDOC_0!$A39-3)*64)+(XPQUERYDOC_0!AD$1-0), "XPQUERYDOC_0")</f>
        <v>#NAME?</v>
      </c>
      <c r="AE39" t="e">
        <f ca="1">_xll.xpGetDataCell(((XPQUERYDOC_0!$A39-3)*64)+(XPQUERYDOC_0!AE$1-0), "XPQUERYDOC_0")</f>
        <v>#NAME?</v>
      </c>
      <c r="AF39" t="e">
        <f ca="1">_xll.xpGetDataCell(((XPQUERYDOC_0!$A39-3)*64)+(XPQUERYDOC_0!AF$1-0), "XPQUERYDOC_0")</f>
        <v>#NAME?</v>
      </c>
      <c r="AG39" t="e">
        <f ca="1">_xll.xpGetDataCell(((XPQUERYDOC_0!$A39-3)*64)+(XPQUERYDOC_0!AG$1-0), "XPQUERYDOC_0")</f>
        <v>#NAME?</v>
      </c>
      <c r="AH39" t="e">
        <f ca="1">_xll.xpGetDataCell(((XPQUERYDOC_0!$A39-3)*64)+(XPQUERYDOC_0!AH$1-0), "XPQUERYDOC_0")</f>
        <v>#NAME?</v>
      </c>
      <c r="AI39" t="e">
        <f ca="1">_xll.xpGetDataCell(((XPQUERYDOC_0!$A39-3)*64)+(XPQUERYDOC_0!AI$1-0), "XPQUERYDOC_0")</f>
        <v>#NAME?</v>
      </c>
      <c r="AJ39" t="e">
        <f ca="1">_xll.xpGetDataCell(((XPQUERYDOC_0!$A39-3)*64)+(XPQUERYDOC_0!AJ$1-0), "XPQUERYDOC_0")</f>
        <v>#NAME?</v>
      </c>
      <c r="AK39" t="e">
        <f ca="1">_xll.xpGetDataCell(((XPQUERYDOC_0!$A39-3)*64)+(XPQUERYDOC_0!AK$1-0), "XPQUERYDOC_0")</f>
        <v>#NAME?</v>
      </c>
      <c r="AL39" t="e">
        <f ca="1">_xll.xpGetDataCell(((XPQUERYDOC_0!$A39-3)*64)+(XPQUERYDOC_0!AL$1-0), "XPQUERYDOC_0")</f>
        <v>#NAME?</v>
      </c>
      <c r="AM39" t="e">
        <f ca="1">_xll.xpGetDataCell(((XPQUERYDOC_0!$A39-3)*64)+(XPQUERYDOC_0!AM$1-0), "XPQUERYDOC_0")</f>
        <v>#NAME?</v>
      </c>
      <c r="AN39" t="e">
        <f ca="1">_xll.xpGetDataCell(((XPQUERYDOC_0!$A39-3)*64)+(XPQUERYDOC_0!AN$1-0), "XPQUERYDOC_0")</f>
        <v>#NAME?</v>
      </c>
      <c r="AO39" t="e">
        <f ca="1">_xll.xpGetDataCell(((XPQUERYDOC_0!$A39-3)*64)+(XPQUERYDOC_0!AO$1-0), "XPQUERYDOC_0")</f>
        <v>#NAME?</v>
      </c>
      <c r="AP39" t="e">
        <f ca="1">_xll.xpGetDataCell(((XPQUERYDOC_0!$A39-3)*64)+(XPQUERYDOC_0!AP$1-0), "XPQUERYDOC_0")</f>
        <v>#NAME?</v>
      </c>
      <c r="AQ39" t="e">
        <f ca="1">_xll.xpGetDataCell(((XPQUERYDOC_0!$A39-3)*64)+(XPQUERYDOC_0!AQ$1-0), "XPQUERYDOC_0")</f>
        <v>#NAME?</v>
      </c>
      <c r="AR39" t="e">
        <f ca="1">_xll.xpGetDataCell(((XPQUERYDOC_0!$A39-3)*64)+(XPQUERYDOC_0!AR$1-0), "XPQUERYDOC_0")</f>
        <v>#NAME?</v>
      </c>
      <c r="AS39" t="e">
        <f ca="1">_xll.xpGetDataCell(((XPQUERYDOC_0!$A39-3)*64)+(XPQUERYDOC_0!AS$1-0), "XPQUERYDOC_0")</f>
        <v>#NAME?</v>
      </c>
      <c r="AT39" t="e">
        <f ca="1">_xll.xpGetDataCell(((XPQUERYDOC_0!$A39-3)*64)+(XPQUERYDOC_0!AT$1-0), "XPQUERYDOC_0")</f>
        <v>#NAME?</v>
      </c>
      <c r="AU39" t="e">
        <f ca="1">_xll.xpGetDataCell(((XPQUERYDOC_0!$A39-3)*64)+(XPQUERYDOC_0!AU$1-0), "XPQUERYDOC_0")</f>
        <v>#NAME?</v>
      </c>
      <c r="AV39" t="e">
        <f ca="1">_xll.xpGetDataCell(((XPQUERYDOC_0!$A39-3)*64)+(XPQUERYDOC_0!AV$1-0), "XPQUERYDOC_0")</f>
        <v>#NAME?</v>
      </c>
      <c r="AW39" t="e">
        <f ca="1">_xll.xpGetDataCell(((XPQUERYDOC_0!$A39-3)*64)+(XPQUERYDOC_0!AW$1-0), "XPQUERYDOC_0")</f>
        <v>#NAME?</v>
      </c>
      <c r="AX39" t="e">
        <f ca="1">_xll.xpGetDataCell(((XPQUERYDOC_0!$A39-3)*64)+(XPQUERYDOC_0!AX$1-0), "XPQUERYDOC_0")</f>
        <v>#NAME?</v>
      </c>
      <c r="AY39" t="e">
        <f ca="1">_xll.xpGetDataCell(((XPQUERYDOC_0!$A39-3)*64)+(XPQUERYDOC_0!AY$1-0), "XPQUERYDOC_0")</f>
        <v>#NAME?</v>
      </c>
      <c r="AZ39" t="e">
        <f ca="1">_xll.xpGetDataCell(((XPQUERYDOC_0!$A39-3)*64)+(XPQUERYDOC_0!AZ$1-0), "XPQUERYDOC_0")</f>
        <v>#NAME?</v>
      </c>
      <c r="BA39" t="e">
        <f ca="1">_xll.xpGetDataCell(((XPQUERYDOC_0!$A39-3)*64)+(XPQUERYDOC_0!BA$1-0), "XPQUERYDOC_0")</f>
        <v>#NAME?</v>
      </c>
      <c r="BB39" t="e">
        <f ca="1">_xll.xpGetDataCell(((XPQUERYDOC_0!$A39-3)*64)+(XPQUERYDOC_0!BB$1-0), "XPQUERYDOC_0")</f>
        <v>#NAME?</v>
      </c>
      <c r="BC39" t="e">
        <f ca="1">_xll.xpGetDataCell(((XPQUERYDOC_0!$A39-3)*64)+(XPQUERYDOC_0!BC$1-0), "XPQUERYDOC_0")</f>
        <v>#NAME?</v>
      </c>
      <c r="BD39" t="e">
        <f ca="1">_xll.xpGetDataCell(((XPQUERYDOC_0!$A39-3)*64)+(XPQUERYDOC_0!BD$1-0), "XPQUERYDOC_0")</f>
        <v>#NAME?</v>
      </c>
      <c r="BE39" t="e">
        <f ca="1">_xll.xpGetDataCell(((XPQUERYDOC_0!$A39-3)*64)+(XPQUERYDOC_0!BE$1-0), "XPQUERYDOC_0")</f>
        <v>#NAME?</v>
      </c>
      <c r="BF39" t="e">
        <f ca="1">_xll.xpGetDataCell(((XPQUERYDOC_0!$A39-3)*64)+(XPQUERYDOC_0!BF$1-0), "XPQUERYDOC_0")</f>
        <v>#NAME?</v>
      </c>
      <c r="BG39" t="e">
        <f ca="1">_xll.xpGetDataCell(((XPQUERYDOC_0!$A39-3)*64)+(XPQUERYDOC_0!BG$1-0), "XPQUERYDOC_0")</f>
        <v>#NAME?</v>
      </c>
      <c r="BH39" t="e">
        <f ca="1">_xll.xpGetDataCell(((XPQUERYDOC_0!$A39-3)*64)+(XPQUERYDOC_0!BH$1-0), "XPQUERYDOC_0")</f>
        <v>#NAME?</v>
      </c>
      <c r="BI39" t="e">
        <f ca="1">_xll.xpGetDataCell(((XPQUERYDOC_0!$A39-3)*64)+(XPQUERYDOC_0!BI$1-0), "XPQUERYDOC_0")</f>
        <v>#NAME?</v>
      </c>
      <c r="BJ39" t="e">
        <f ca="1">_xll.xpGetDataCell(((XPQUERYDOC_0!$A39-3)*64)+(XPQUERYDOC_0!BJ$1-0), "XPQUERYDOC_0")</f>
        <v>#NAME?</v>
      </c>
      <c r="BK39" t="e">
        <f ca="1">_xll.xpGetDataCell(((XPQUERYDOC_0!$A39-3)*64)+(XPQUERYDOC_0!BK$1-0), "XPQUERYDOC_0")</f>
        <v>#NAME?</v>
      </c>
      <c r="BL39" t="e">
        <f ca="1">_xll.xpGetDataCell(((XPQUERYDOC_0!$A39-3)*64)+(XPQUERYDOC_0!BL$1-0), "XPQUERYDOC_0")</f>
        <v>#NAME?</v>
      </c>
      <c r="BM39" t="e">
        <f ca="1">_xll.xpGetDataCell(((XPQUERYDOC_0!$A39-3)*64)+(XPQUERYDOC_0!BM$1-0), "XPQUERYDOC_0")</f>
        <v>#NAME?</v>
      </c>
    </row>
    <row r="40" spans="1:65">
      <c r="A40" t="e">
        <f ca="1">_xll.xpGetDimLabel(2, 35, "XPQUERYDOC_0")</f>
        <v>#NAME?</v>
      </c>
      <c r="B40" t="e">
        <f ca="1">_xll.xpGetDataCell(((XPQUERYDOC_0!$A40-3)*64)+(XPQUERYDOC_0!B$1-0), "XPQUERYDOC_0")</f>
        <v>#NAME?</v>
      </c>
      <c r="C40" t="e">
        <f ca="1">_xll.xpGetDataCell(((XPQUERYDOC_0!$A40-3)*64)+(XPQUERYDOC_0!C$1-0), "XPQUERYDOC_0")</f>
        <v>#NAME?</v>
      </c>
      <c r="D40" t="e">
        <f ca="1">_xll.xpGetDataCell(((XPQUERYDOC_0!$A40-3)*64)+(XPQUERYDOC_0!D$1-0), "XPQUERYDOC_0")</f>
        <v>#NAME?</v>
      </c>
      <c r="E40" t="e">
        <f ca="1">_xll.xpGetDataCell(((XPQUERYDOC_0!$A40-3)*64)+(XPQUERYDOC_0!E$1-0), "XPQUERYDOC_0")</f>
        <v>#NAME?</v>
      </c>
      <c r="F40" t="e">
        <f ca="1">_xll.xpGetDataCell(((XPQUERYDOC_0!$A40-3)*64)+(XPQUERYDOC_0!F$1-0), "XPQUERYDOC_0")</f>
        <v>#NAME?</v>
      </c>
      <c r="G40" t="e">
        <f ca="1">_xll.xpGetDataCell(((XPQUERYDOC_0!$A40-3)*64)+(XPQUERYDOC_0!G$1-0), "XPQUERYDOC_0")</f>
        <v>#NAME?</v>
      </c>
      <c r="H40" t="e">
        <f ca="1">_xll.xpGetDataCell(((XPQUERYDOC_0!$A40-3)*64)+(XPQUERYDOC_0!H$1-0), "XPQUERYDOC_0")</f>
        <v>#NAME?</v>
      </c>
      <c r="I40" t="e">
        <f ca="1">_xll.xpGetDataCell(((XPQUERYDOC_0!$A40-3)*64)+(XPQUERYDOC_0!I$1-0), "XPQUERYDOC_0")</f>
        <v>#NAME?</v>
      </c>
      <c r="J40" t="e">
        <f ca="1">_xll.xpGetDataCell(((XPQUERYDOC_0!$A40-3)*64)+(XPQUERYDOC_0!J$1-0), "XPQUERYDOC_0")</f>
        <v>#NAME?</v>
      </c>
      <c r="K40" t="e">
        <f ca="1">_xll.xpGetDataCell(((XPQUERYDOC_0!$A40-3)*64)+(XPQUERYDOC_0!K$1-0), "XPQUERYDOC_0")</f>
        <v>#NAME?</v>
      </c>
      <c r="L40" t="e">
        <f ca="1">_xll.xpGetDataCell(((XPQUERYDOC_0!$A40-3)*64)+(XPQUERYDOC_0!L$1-0), "XPQUERYDOC_0")</f>
        <v>#NAME?</v>
      </c>
      <c r="M40" t="e">
        <f ca="1">_xll.xpGetDataCell(((XPQUERYDOC_0!$A40-3)*64)+(XPQUERYDOC_0!M$1-0), "XPQUERYDOC_0")</f>
        <v>#NAME?</v>
      </c>
      <c r="N40" t="e">
        <f ca="1">_xll.xpGetDataCell(((XPQUERYDOC_0!$A40-3)*64)+(XPQUERYDOC_0!N$1-0), "XPQUERYDOC_0")</f>
        <v>#NAME?</v>
      </c>
      <c r="O40" t="e">
        <f ca="1">_xll.xpGetDataCell(((XPQUERYDOC_0!$A40-3)*64)+(XPQUERYDOC_0!O$1-0), "XPQUERYDOC_0")</f>
        <v>#NAME?</v>
      </c>
      <c r="P40" t="e">
        <f ca="1">_xll.xpGetDataCell(((XPQUERYDOC_0!$A40-3)*64)+(XPQUERYDOC_0!P$1-0), "XPQUERYDOC_0")</f>
        <v>#NAME?</v>
      </c>
      <c r="Q40" t="e">
        <f ca="1">_xll.xpGetDataCell(((XPQUERYDOC_0!$A40-3)*64)+(XPQUERYDOC_0!Q$1-0), "XPQUERYDOC_0")</f>
        <v>#NAME?</v>
      </c>
      <c r="R40" t="e">
        <f ca="1">_xll.xpGetDataCell(((XPQUERYDOC_0!$A40-3)*64)+(XPQUERYDOC_0!R$1-0), "XPQUERYDOC_0")</f>
        <v>#NAME?</v>
      </c>
      <c r="S40" t="e">
        <f ca="1">_xll.xpGetDataCell(((XPQUERYDOC_0!$A40-3)*64)+(XPQUERYDOC_0!S$1-0), "XPQUERYDOC_0")</f>
        <v>#NAME?</v>
      </c>
      <c r="T40" t="e">
        <f ca="1">_xll.xpGetDataCell(((XPQUERYDOC_0!$A40-3)*64)+(XPQUERYDOC_0!T$1-0), "XPQUERYDOC_0")</f>
        <v>#NAME?</v>
      </c>
      <c r="U40" t="e">
        <f ca="1">_xll.xpGetDataCell(((XPQUERYDOC_0!$A40-3)*64)+(XPQUERYDOC_0!U$1-0), "XPQUERYDOC_0")</f>
        <v>#NAME?</v>
      </c>
      <c r="V40" t="e">
        <f ca="1">_xll.xpGetDataCell(((XPQUERYDOC_0!$A40-3)*64)+(XPQUERYDOC_0!V$1-0), "XPQUERYDOC_0")</f>
        <v>#NAME?</v>
      </c>
      <c r="W40" t="e">
        <f ca="1">_xll.xpGetDataCell(((XPQUERYDOC_0!$A40-3)*64)+(XPQUERYDOC_0!W$1-0), "XPQUERYDOC_0")</f>
        <v>#NAME?</v>
      </c>
      <c r="X40" t="e">
        <f ca="1">_xll.xpGetDataCell(((XPQUERYDOC_0!$A40-3)*64)+(XPQUERYDOC_0!X$1-0), "XPQUERYDOC_0")</f>
        <v>#NAME?</v>
      </c>
      <c r="Y40" t="e">
        <f ca="1">_xll.xpGetDataCell(((XPQUERYDOC_0!$A40-3)*64)+(XPQUERYDOC_0!Y$1-0), "XPQUERYDOC_0")</f>
        <v>#NAME?</v>
      </c>
      <c r="Z40" t="e">
        <f ca="1">_xll.xpGetDataCell(((XPQUERYDOC_0!$A40-3)*64)+(XPQUERYDOC_0!Z$1-0), "XPQUERYDOC_0")</f>
        <v>#NAME?</v>
      </c>
      <c r="AA40" t="e">
        <f ca="1">_xll.xpGetDataCell(((XPQUERYDOC_0!$A40-3)*64)+(XPQUERYDOC_0!AA$1-0), "XPQUERYDOC_0")</f>
        <v>#NAME?</v>
      </c>
      <c r="AB40" t="e">
        <f ca="1">_xll.xpGetDataCell(((XPQUERYDOC_0!$A40-3)*64)+(XPQUERYDOC_0!AB$1-0), "XPQUERYDOC_0")</f>
        <v>#NAME?</v>
      </c>
      <c r="AC40" t="e">
        <f ca="1">_xll.xpGetDataCell(((XPQUERYDOC_0!$A40-3)*64)+(XPQUERYDOC_0!AC$1-0), "XPQUERYDOC_0")</f>
        <v>#NAME?</v>
      </c>
      <c r="AD40" t="e">
        <f ca="1">_xll.xpGetDataCell(((XPQUERYDOC_0!$A40-3)*64)+(XPQUERYDOC_0!AD$1-0), "XPQUERYDOC_0")</f>
        <v>#NAME?</v>
      </c>
      <c r="AE40" t="e">
        <f ca="1">_xll.xpGetDataCell(((XPQUERYDOC_0!$A40-3)*64)+(XPQUERYDOC_0!AE$1-0), "XPQUERYDOC_0")</f>
        <v>#NAME?</v>
      </c>
      <c r="AF40" t="e">
        <f ca="1">_xll.xpGetDataCell(((XPQUERYDOC_0!$A40-3)*64)+(XPQUERYDOC_0!AF$1-0), "XPQUERYDOC_0")</f>
        <v>#NAME?</v>
      </c>
      <c r="AG40" t="e">
        <f ca="1">_xll.xpGetDataCell(((XPQUERYDOC_0!$A40-3)*64)+(XPQUERYDOC_0!AG$1-0), "XPQUERYDOC_0")</f>
        <v>#NAME?</v>
      </c>
      <c r="AH40" t="e">
        <f ca="1">_xll.xpGetDataCell(((XPQUERYDOC_0!$A40-3)*64)+(XPQUERYDOC_0!AH$1-0), "XPQUERYDOC_0")</f>
        <v>#NAME?</v>
      </c>
      <c r="AI40" t="e">
        <f ca="1">_xll.xpGetDataCell(((XPQUERYDOC_0!$A40-3)*64)+(XPQUERYDOC_0!AI$1-0), "XPQUERYDOC_0")</f>
        <v>#NAME?</v>
      </c>
      <c r="AJ40" t="e">
        <f ca="1">_xll.xpGetDataCell(((XPQUERYDOC_0!$A40-3)*64)+(XPQUERYDOC_0!AJ$1-0), "XPQUERYDOC_0")</f>
        <v>#NAME?</v>
      </c>
      <c r="AK40" t="e">
        <f ca="1">_xll.xpGetDataCell(((XPQUERYDOC_0!$A40-3)*64)+(XPQUERYDOC_0!AK$1-0), "XPQUERYDOC_0")</f>
        <v>#NAME?</v>
      </c>
      <c r="AL40" t="e">
        <f ca="1">_xll.xpGetDataCell(((XPQUERYDOC_0!$A40-3)*64)+(XPQUERYDOC_0!AL$1-0), "XPQUERYDOC_0")</f>
        <v>#NAME?</v>
      </c>
      <c r="AM40" t="e">
        <f ca="1">_xll.xpGetDataCell(((XPQUERYDOC_0!$A40-3)*64)+(XPQUERYDOC_0!AM$1-0), "XPQUERYDOC_0")</f>
        <v>#NAME?</v>
      </c>
      <c r="AN40" t="e">
        <f ca="1">_xll.xpGetDataCell(((XPQUERYDOC_0!$A40-3)*64)+(XPQUERYDOC_0!AN$1-0), "XPQUERYDOC_0")</f>
        <v>#NAME?</v>
      </c>
      <c r="AO40" t="e">
        <f ca="1">_xll.xpGetDataCell(((XPQUERYDOC_0!$A40-3)*64)+(XPQUERYDOC_0!AO$1-0), "XPQUERYDOC_0")</f>
        <v>#NAME?</v>
      </c>
      <c r="AP40" t="e">
        <f ca="1">_xll.xpGetDataCell(((XPQUERYDOC_0!$A40-3)*64)+(XPQUERYDOC_0!AP$1-0), "XPQUERYDOC_0")</f>
        <v>#NAME?</v>
      </c>
      <c r="AQ40" t="e">
        <f ca="1">_xll.xpGetDataCell(((XPQUERYDOC_0!$A40-3)*64)+(XPQUERYDOC_0!AQ$1-0), "XPQUERYDOC_0")</f>
        <v>#NAME?</v>
      </c>
      <c r="AR40" t="e">
        <f ca="1">_xll.xpGetDataCell(((XPQUERYDOC_0!$A40-3)*64)+(XPQUERYDOC_0!AR$1-0), "XPQUERYDOC_0")</f>
        <v>#NAME?</v>
      </c>
      <c r="AS40" t="e">
        <f ca="1">_xll.xpGetDataCell(((XPQUERYDOC_0!$A40-3)*64)+(XPQUERYDOC_0!AS$1-0), "XPQUERYDOC_0")</f>
        <v>#NAME?</v>
      </c>
      <c r="AT40" t="e">
        <f ca="1">_xll.xpGetDataCell(((XPQUERYDOC_0!$A40-3)*64)+(XPQUERYDOC_0!AT$1-0), "XPQUERYDOC_0")</f>
        <v>#NAME?</v>
      </c>
      <c r="AU40" t="e">
        <f ca="1">_xll.xpGetDataCell(((XPQUERYDOC_0!$A40-3)*64)+(XPQUERYDOC_0!AU$1-0), "XPQUERYDOC_0")</f>
        <v>#NAME?</v>
      </c>
      <c r="AV40" t="e">
        <f ca="1">_xll.xpGetDataCell(((XPQUERYDOC_0!$A40-3)*64)+(XPQUERYDOC_0!AV$1-0), "XPQUERYDOC_0")</f>
        <v>#NAME?</v>
      </c>
      <c r="AW40" t="e">
        <f ca="1">_xll.xpGetDataCell(((XPQUERYDOC_0!$A40-3)*64)+(XPQUERYDOC_0!AW$1-0), "XPQUERYDOC_0")</f>
        <v>#NAME?</v>
      </c>
      <c r="AX40" t="e">
        <f ca="1">_xll.xpGetDataCell(((XPQUERYDOC_0!$A40-3)*64)+(XPQUERYDOC_0!AX$1-0), "XPQUERYDOC_0")</f>
        <v>#NAME?</v>
      </c>
      <c r="AY40" t="e">
        <f ca="1">_xll.xpGetDataCell(((XPQUERYDOC_0!$A40-3)*64)+(XPQUERYDOC_0!AY$1-0), "XPQUERYDOC_0")</f>
        <v>#NAME?</v>
      </c>
      <c r="AZ40" t="e">
        <f ca="1">_xll.xpGetDataCell(((XPQUERYDOC_0!$A40-3)*64)+(XPQUERYDOC_0!AZ$1-0), "XPQUERYDOC_0")</f>
        <v>#NAME?</v>
      </c>
      <c r="BA40" t="e">
        <f ca="1">_xll.xpGetDataCell(((XPQUERYDOC_0!$A40-3)*64)+(XPQUERYDOC_0!BA$1-0), "XPQUERYDOC_0")</f>
        <v>#NAME?</v>
      </c>
      <c r="BB40" t="e">
        <f ca="1">_xll.xpGetDataCell(((XPQUERYDOC_0!$A40-3)*64)+(XPQUERYDOC_0!BB$1-0), "XPQUERYDOC_0")</f>
        <v>#NAME?</v>
      </c>
      <c r="BC40" t="e">
        <f ca="1">_xll.xpGetDataCell(((XPQUERYDOC_0!$A40-3)*64)+(XPQUERYDOC_0!BC$1-0), "XPQUERYDOC_0")</f>
        <v>#NAME?</v>
      </c>
      <c r="BD40" t="e">
        <f ca="1">_xll.xpGetDataCell(((XPQUERYDOC_0!$A40-3)*64)+(XPQUERYDOC_0!BD$1-0), "XPQUERYDOC_0")</f>
        <v>#NAME?</v>
      </c>
      <c r="BE40" t="e">
        <f ca="1">_xll.xpGetDataCell(((XPQUERYDOC_0!$A40-3)*64)+(XPQUERYDOC_0!BE$1-0), "XPQUERYDOC_0")</f>
        <v>#NAME?</v>
      </c>
      <c r="BF40" t="e">
        <f ca="1">_xll.xpGetDataCell(((XPQUERYDOC_0!$A40-3)*64)+(XPQUERYDOC_0!BF$1-0), "XPQUERYDOC_0")</f>
        <v>#NAME?</v>
      </c>
      <c r="BG40" t="e">
        <f ca="1">_xll.xpGetDataCell(((XPQUERYDOC_0!$A40-3)*64)+(XPQUERYDOC_0!BG$1-0), "XPQUERYDOC_0")</f>
        <v>#NAME?</v>
      </c>
      <c r="BH40" t="e">
        <f ca="1">_xll.xpGetDataCell(((XPQUERYDOC_0!$A40-3)*64)+(XPQUERYDOC_0!BH$1-0), "XPQUERYDOC_0")</f>
        <v>#NAME?</v>
      </c>
      <c r="BI40" t="e">
        <f ca="1">_xll.xpGetDataCell(((XPQUERYDOC_0!$A40-3)*64)+(XPQUERYDOC_0!BI$1-0), "XPQUERYDOC_0")</f>
        <v>#NAME?</v>
      </c>
      <c r="BJ40" t="e">
        <f ca="1">_xll.xpGetDataCell(((XPQUERYDOC_0!$A40-3)*64)+(XPQUERYDOC_0!BJ$1-0), "XPQUERYDOC_0")</f>
        <v>#NAME?</v>
      </c>
      <c r="BK40" t="e">
        <f ca="1">_xll.xpGetDataCell(((XPQUERYDOC_0!$A40-3)*64)+(XPQUERYDOC_0!BK$1-0), "XPQUERYDOC_0")</f>
        <v>#NAME?</v>
      </c>
      <c r="BL40" t="e">
        <f ca="1">_xll.xpGetDataCell(((XPQUERYDOC_0!$A40-3)*64)+(XPQUERYDOC_0!BL$1-0), "XPQUERYDOC_0")</f>
        <v>#NAME?</v>
      </c>
      <c r="BM40" t="e">
        <f ca="1">_xll.xpGetDataCell(((XPQUERYDOC_0!$A40-3)*64)+(XPQUERYDOC_0!BM$1-0), "XPQUERYDOC_0")</f>
        <v>#NAME?</v>
      </c>
    </row>
    <row r="41" spans="1:65">
      <c r="A41" t="e">
        <f ca="1">_xll.xpGetDimLabel(2, 36, "XPQUERYDOC_0")</f>
        <v>#NAME?</v>
      </c>
      <c r="B41" t="e">
        <f ca="1">_xll.xpGetDataCell(((XPQUERYDOC_0!$A41-3)*64)+(XPQUERYDOC_0!B$1-0), "XPQUERYDOC_0")</f>
        <v>#NAME?</v>
      </c>
      <c r="C41" t="e">
        <f ca="1">_xll.xpGetDataCell(((XPQUERYDOC_0!$A41-3)*64)+(XPQUERYDOC_0!C$1-0), "XPQUERYDOC_0")</f>
        <v>#NAME?</v>
      </c>
      <c r="D41" t="e">
        <f ca="1">_xll.xpGetDataCell(((XPQUERYDOC_0!$A41-3)*64)+(XPQUERYDOC_0!D$1-0), "XPQUERYDOC_0")</f>
        <v>#NAME?</v>
      </c>
      <c r="E41" t="e">
        <f ca="1">_xll.xpGetDataCell(((XPQUERYDOC_0!$A41-3)*64)+(XPQUERYDOC_0!E$1-0), "XPQUERYDOC_0")</f>
        <v>#NAME?</v>
      </c>
      <c r="F41" t="e">
        <f ca="1">_xll.xpGetDataCell(((XPQUERYDOC_0!$A41-3)*64)+(XPQUERYDOC_0!F$1-0), "XPQUERYDOC_0")</f>
        <v>#NAME?</v>
      </c>
      <c r="G41" t="e">
        <f ca="1">_xll.xpGetDataCell(((XPQUERYDOC_0!$A41-3)*64)+(XPQUERYDOC_0!G$1-0), "XPQUERYDOC_0")</f>
        <v>#NAME?</v>
      </c>
      <c r="H41" t="e">
        <f ca="1">_xll.xpGetDataCell(((XPQUERYDOC_0!$A41-3)*64)+(XPQUERYDOC_0!H$1-0), "XPQUERYDOC_0")</f>
        <v>#NAME?</v>
      </c>
      <c r="I41" t="e">
        <f ca="1">_xll.xpGetDataCell(((XPQUERYDOC_0!$A41-3)*64)+(XPQUERYDOC_0!I$1-0), "XPQUERYDOC_0")</f>
        <v>#NAME?</v>
      </c>
      <c r="J41" t="e">
        <f ca="1">_xll.xpGetDataCell(((XPQUERYDOC_0!$A41-3)*64)+(XPQUERYDOC_0!J$1-0), "XPQUERYDOC_0")</f>
        <v>#NAME?</v>
      </c>
      <c r="K41" t="e">
        <f ca="1">_xll.xpGetDataCell(((XPQUERYDOC_0!$A41-3)*64)+(XPQUERYDOC_0!K$1-0), "XPQUERYDOC_0")</f>
        <v>#NAME?</v>
      </c>
      <c r="L41" t="e">
        <f ca="1">_xll.xpGetDataCell(((XPQUERYDOC_0!$A41-3)*64)+(XPQUERYDOC_0!L$1-0), "XPQUERYDOC_0")</f>
        <v>#NAME?</v>
      </c>
      <c r="M41" t="e">
        <f ca="1">_xll.xpGetDataCell(((XPQUERYDOC_0!$A41-3)*64)+(XPQUERYDOC_0!M$1-0), "XPQUERYDOC_0")</f>
        <v>#NAME?</v>
      </c>
      <c r="N41" t="e">
        <f ca="1">_xll.xpGetDataCell(((XPQUERYDOC_0!$A41-3)*64)+(XPQUERYDOC_0!N$1-0), "XPQUERYDOC_0")</f>
        <v>#NAME?</v>
      </c>
      <c r="O41" t="e">
        <f ca="1">_xll.xpGetDataCell(((XPQUERYDOC_0!$A41-3)*64)+(XPQUERYDOC_0!O$1-0), "XPQUERYDOC_0")</f>
        <v>#NAME?</v>
      </c>
      <c r="P41" t="e">
        <f ca="1">_xll.xpGetDataCell(((XPQUERYDOC_0!$A41-3)*64)+(XPQUERYDOC_0!P$1-0), "XPQUERYDOC_0")</f>
        <v>#NAME?</v>
      </c>
      <c r="Q41" t="e">
        <f ca="1">_xll.xpGetDataCell(((XPQUERYDOC_0!$A41-3)*64)+(XPQUERYDOC_0!Q$1-0), "XPQUERYDOC_0")</f>
        <v>#NAME?</v>
      </c>
      <c r="R41" t="e">
        <f ca="1">_xll.xpGetDataCell(((XPQUERYDOC_0!$A41-3)*64)+(XPQUERYDOC_0!R$1-0), "XPQUERYDOC_0")</f>
        <v>#NAME?</v>
      </c>
      <c r="S41" t="e">
        <f ca="1">_xll.xpGetDataCell(((XPQUERYDOC_0!$A41-3)*64)+(XPQUERYDOC_0!S$1-0), "XPQUERYDOC_0")</f>
        <v>#NAME?</v>
      </c>
      <c r="T41" t="e">
        <f ca="1">_xll.xpGetDataCell(((XPQUERYDOC_0!$A41-3)*64)+(XPQUERYDOC_0!T$1-0), "XPQUERYDOC_0")</f>
        <v>#NAME?</v>
      </c>
      <c r="U41" t="e">
        <f ca="1">_xll.xpGetDataCell(((XPQUERYDOC_0!$A41-3)*64)+(XPQUERYDOC_0!U$1-0), "XPQUERYDOC_0")</f>
        <v>#NAME?</v>
      </c>
      <c r="V41" t="e">
        <f ca="1">_xll.xpGetDataCell(((XPQUERYDOC_0!$A41-3)*64)+(XPQUERYDOC_0!V$1-0), "XPQUERYDOC_0")</f>
        <v>#NAME?</v>
      </c>
      <c r="W41" t="e">
        <f ca="1">_xll.xpGetDataCell(((XPQUERYDOC_0!$A41-3)*64)+(XPQUERYDOC_0!W$1-0), "XPQUERYDOC_0")</f>
        <v>#NAME?</v>
      </c>
      <c r="X41" t="e">
        <f ca="1">_xll.xpGetDataCell(((XPQUERYDOC_0!$A41-3)*64)+(XPQUERYDOC_0!X$1-0), "XPQUERYDOC_0")</f>
        <v>#NAME?</v>
      </c>
      <c r="Y41" t="e">
        <f ca="1">_xll.xpGetDataCell(((XPQUERYDOC_0!$A41-3)*64)+(XPQUERYDOC_0!Y$1-0), "XPQUERYDOC_0")</f>
        <v>#NAME?</v>
      </c>
      <c r="Z41" t="e">
        <f ca="1">_xll.xpGetDataCell(((XPQUERYDOC_0!$A41-3)*64)+(XPQUERYDOC_0!Z$1-0), "XPQUERYDOC_0")</f>
        <v>#NAME?</v>
      </c>
      <c r="AA41" t="e">
        <f ca="1">_xll.xpGetDataCell(((XPQUERYDOC_0!$A41-3)*64)+(XPQUERYDOC_0!AA$1-0), "XPQUERYDOC_0")</f>
        <v>#NAME?</v>
      </c>
      <c r="AB41" t="e">
        <f ca="1">_xll.xpGetDataCell(((XPQUERYDOC_0!$A41-3)*64)+(XPQUERYDOC_0!AB$1-0), "XPQUERYDOC_0")</f>
        <v>#NAME?</v>
      </c>
      <c r="AC41" t="e">
        <f ca="1">_xll.xpGetDataCell(((XPQUERYDOC_0!$A41-3)*64)+(XPQUERYDOC_0!AC$1-0), "XPQUERYDOC_0")</f>
        <v>#NAME?</v>
      </c>
      <c r="AD41" t="e">
        <f ca="1">_xll.xpGetDataCell(((XPQUERYDOC_0!$A41-3)*64)+(XPQUERYDOC_0!AD$1-0), "XPQUERYDOC_0")</f>
        <v>#NAME?</v>
      </c>
      <c r="AE41" t="e">
        <f ca="1">_xll.xpGetDataCell(((XPQUERYDOC_0!$A41-3)*64)+(XPQUERYDOC_0!AE$1-0), "XPQUERYDOC_0")</f>
        <v>#NAME?</v>
      </c>
      <c r="AF41" t="e">
        <f ca="1">_xll.xpGetDataCell(((XPQUERYDOC_0!$A41-3)*64)+(XPQUERYDOC_0!AF$1-0), "XPQUERYDOC_0")</f>
        <v>#NAME?</v>
      </c>
      <c r="AG41" t="e">
        <f ca="1">_xll.xpGetDataCell(((XPQUERYDOC_0!$A41-3)*64)+(XPQUERYDOC_0!AG$1-0), "XPQUERYDOC_0")</f>
        <v>#NAME?</v>
      </c>
      <c r="AH41" t="e">
        <f ca="1">_xll.xpGetDataCell(((XPQUERYDOC_0!$A41-3)*64)+(XPQUERYDOC_0!AH$1-0), "XPQUERYDOC_0")</f>
        <v>#NAME?</v>
      </c>
      <c r="AI41" t="e">
        <f ca="1">_xll.xpGetDataCell(((XPQUERYDOC_0!$A41-3)*64)+(XPQUERYDOC_0!AI$1-0), "XPQUERYDOC_0")</f>
        <v>#NAME?</v>
      </c>
      <c r="AJ41" t="e">
        <f ca="1">_xll.xpGetDataCell(((XPQUERYDOC_0!$A41-3)*64)+(XPQUERYDOC_0!AJ$1-0), "XPQUERYDOC_0")</f>
        <v>#NAME?</v>
      </c>
      <c r="AK41" t="e">
        <f ca="1">_xll.xpGetDataCell(((XPQUERYDOC_0!$A41-3)*64)+(XPQUERYDOC_0!AK$1-0), "XPQUERYDOC_0")</f>
        <v>#NAME?</v>
      </c>
      <c r="AL41" t="e">
        <f ca="1">_xll.xpGetDataCell(((XPQUERYDOC_0!$A41-3)*64)+(XPQUERYDOC_0!AL$1-0), "XPQUERYDOC_0")</f>
        <v>#NAME?</v>
      </c>
      <c r="AM41" t="e">
        <f ca="1">_xll.xpGetDataCell(((XPQUERYDOC_0!$A41-3)*64)+(XPQUERYDOC_0!AM$1-0), "XPQUERYDOC_0")</f>
        <v>#NAME?</v>
      </c>
      <c r="AN41" t="e">
        <f ca="1">_xll.xpGetDataCell(((XPQUERYDOC_0!$A41-3)*64)+(XPQUERYDOC_0!AN$1-0), "XPQUERYDOC_0")</f>
        <v>#NAME?</v>
      </c>
      <c r="AO41" t="e">
        <f ca="1">_xll.xpGetDataCell(((XPQUERYDOC_0!$A41-3)*64)+(XPQUERYDOC_0!AO$1-0), "XPQUERYDOC_0")</f>
        <v>#NAME?</v>
      </c>
      <c r="AP41" t="e">
        <f ca="1">_xll.xpGetDataCell(((XPQUERYDOC_0!$A41-3)*64)+(XPQUERYDOC_0!AP$1-0), "XPQUERYDOC_0")</f>
        <v>#NAME?</v>
      </c>
      <c r="AQ41" t="e">
        <f ca="1">_xll.xpGetDataCell(((XPQUERYDOC_0!$A41-3)*64)+(XPQUERYDOC_0!AQ$1-0), "XPQUERYDOC_0")</f>
        <v>#NAME?</v>
      </c>
      <c r="AR41" t="e">
        <f ca="1">_xll.xpGetDataCell(((XPQUERYDOC_0!$A41-3)*64)+(XPQUERYDOC_0!AR$1-0), "XPQUERYDOC_0")</f>
        <v>#NAME?</v>
      </c>
      <c r="AS41" t="e">
        <f ca="1">_xll.xpGetDataCell(((XPQUERYDOC_0!$A41-3)*64)+(XPQUERYDOC_0!AS$1-0), "XPQUERYDOC_0")</f>
        <v>#NAME?</v>
      </c>
      <c r="AT41" t="e">
        <f ca="1">_xll.xpGetDataCell(((XPQUERYDOC_0!$A41-3)*64)+(XPQUERYDOC_0!AT$1-0), "XPQUERYDOC_0")</f>
        <v>#NAME?</v>
      </c>
      <c r="AU41" t="e">
        <f ca="1">_xll.xpGetDataCell(((XPQUERYDOC_0!$A41-3)*64)+(XPQUERYDOC_0!AU$1-0), "XPQUERYDOC_0")</f>
        <v>#NAME?</v>
      </c>
      <c r="AV41" t="e">
        <f ca="1">_xll.xpGetDataCell(((XPQUERYDOC_0!$A41-3)*64)+(XPQUERYDOC_0!AV$1-0), "XPQUERYDOC_0")</f>
        <v>#NAME?</v>
      </c>
      <c r="AW41" t="e">
        <f ca="1">_xll.xpGetDataCell(((XPQUERYDOC_0!$A41-3)*64)+(XPQUERYDOC_0!AW$1-0), "XPQUERYDOC_0")</f>
        <v>#NAME?</v>
      </c>
      <c r="AX41" t="e">
        <f ca="1">_xll.xpGetDataCell(((XPQUERYDOC_0!$A41-3)*64)+(XPQUERYDOC_0!AX$1-0), "XPQUERYDOC_0")</f>
        <v>#NAME?</v>
      </c>
      <c r="AY41" t="e">
        <f ca="1">_xll.xpGetDataCell(((XPQUERYDOC_0!$A41-3)*64)+(XPQUERYDOC_0!AY$1-0), "XPQUERYDOC_0")</f>
        <v>#NAME?</v>
      </c>
      <c r="AZ41" t="e">
        <f ca="1">_xll.xpGetDataCell(((XPQUERYDOC_0!$A41-3)*64)+(XPQUERYDOC_0!AZ$1-0), "XPQUERYDOC_0")</f>
        <v>#NAME?</v>
      </c>
      <c r="BA41" t="e">
        <f ca="1">_xll.xpGetDataCell(((XPQUERYDOC_0!$A41-3)*64)+(XPQUERYDOC_0!BA$1-0), "XPQUERYDOC_0")</f>
        <v>#NAME?</v>
      </c>
      <c r="BB41" t="e">
        <f ca="1">_xll.xpGetDataCell(((XPQUERYDOC_0!$A41-3)*64)+(XPQUERYDOC_0!BB$1-0), "XPQUERYDOC_0")</f>
        <v>#NAME?</v>
      </c>
      <c r="BC41" t="e">
        <f ca="1">_xll.xpGetDataCell(((XPQUERYDOC_0!$A41-3)*64)+(XPQUERYDOC_0!BC$1-0), "XPQUERYDOC_0")</f>
        <v>#NAME?</v>
      </c>
      <c r="BD41" t="e">
        <f ca="1">_xll.xpGetDataCell(((XPQUERYDOC_0!$A41-3)*64)+(XPQUERYDOC_0!BD$1-0), "XPQUERYDOC_0")</f>
        <v>#NAME?</v>
      </c>
      <c r="BE41" t="e">
        <f ca="1">_xll.xpGetDataCell(((XPQUERYDOC_0!$A41-3)*64)+(XPQUERYDOC_0!BE$1-0), "XPQUERYDOC_0")</f>
        <v>#NAME?</v>
      </c>
      <c r="BF41" t="e">
        <f ca="1">_xll.xpGetDataCell(((XPQUERYDOC_0!$A41-3)*64)+(XPQUERYDOC_0!BF$1-0), "XPQUERYDOC_0")</f>
        <v>#NAME?</v>
      </c>
      <c r="BG41" t="e">
        <f ca="1">_xll.xpGetDataCell(((XPQUERYDOC_0!$A41-3)*64)+(XPQUERYDOC_0!BG$1-0), "XPQUERYDOC_0")</f>
        <v>#NAME?</v>
      </c>
      <c r="BH41" t="e">
        <f ca="1">_xll.xpGetDataCell(((XPQUERYDOC_0!$A41-3)*64)+(XPQUERYDOC_0!BH$1-0), "XPQUERYDOC_0")</f>
        <v>#NAME?</v>
      </c>
      <c r="BI41" t="e">
        <f ca="1">_xll.xpGetDataCell(((XPQUERYDOC_0!$A41-3)*64)+(XPQUERYDOC_0!BI$1-0), "XPQUERYDOC_0")</f>
        <v>#NAME?</v>
      </c>
      <c r="BJ41" t="e">
        <f ca="1">_xll.xpGetDataCell(((XPQUERYDOC_0!$A41-3)*64)+(XPQUERYDOC_0!BJ$1-0), "XPQUERYDOC_0")</f>
        <v>#NAME?</v>
      </c>
      <c r="BK41" t="e">
        <f ca="1">_xll.xpGetDataCell(((XPQUERYDOC_0!$A41-3)*64)+(XPQUERYDOC_0!BK$1-0), "XPQUERYDOC_0")</f>
        <v>#NAME?</v>
      </c>
      <c r="BL41" t="e">
        <f ca="1">_xll.xpGetDataCell(((XPQUERYDOC_0!$A41-3)*64)+(XPQUERYDOC_0!BL$1-0), "XPQUERYDOC_0")</f>
        <v>#NAME?</v>
      </c>
      <c r="BM41" t="e">
        <f ca="1">_xll.xpGetDataCell(((XPQUERYDOC_0!$A41-3)*64)+(XPQUERYDOC_0!BM$1-0), "XPQUERYDOC_0")</f>
        <v>#NAME?</v>
      </c>
    </row>
    <row r="42" spans="1:65">
      <c r="A42" t="e">
        <f ca="1">_xll.xpGetDimLabel(2, 37, "XPQUERYDOC_0")</f>
        <v>#NAME?</v>
      </c>
      <c r="B42" t="e">
        <f ca="1">_xll.xpGetDataCell(((XPQUERYDOC_0!$A42-3)*64)+(XPQUERYDOC_0!B$1-0), "XPQUERYDOC_0")</f>
        <v>#NAME?</v>
      </c>
      <c r="C42" t="e">
        <f ca="1">_xll.xpGetDataCell(((XPQUERYDOC_0!$A42-3)*64)+(XPQUERYDOC_0!C$1-0), "XPQUERYDOC_0")</f>
        <v>#NAME?</v>
      </c>
      <c r="D42" t="e">
        <f ca="1">_xll.xpGetDataCell(((XPQUERYDOC_0!$A42-3)*64)+(XPQUERYDOC_0!D$1-0), "XPQUERYDOC_0")</f>
        <v>#NAME?</v>
      </c>
      <c r="E42" t="e">
        <f ca="1">_xll.xpGetDataCell(((XPQUERYDOC_0!$A42-3)*64)+(XPQUERYDOC_0!E$1-0), "XPQUERYDOC_0")</f>
        <v>#NAME?</v>
      </c>
      <c r="F42" t="e">
        <f ca="1">_xll.xpGetDataCell(((XPQUERYDOC_0!$A42-3)*64)+(XPQUERYDOC_0!F$1-0), "XPQUERYDOC_0")</f>
        <v>#NAME?</v>
      </c>
      <c r="G42" t="e">
        <f ca="1">_xll.xpGetDataCell(((XPQUERYDOC_0!$A42-3)*64)+(XPQUERYDOC_0!G$1-0), "XPQUERYDOC_0")</f>
        <v>#NAME?</v>
      </c>
      <c r="H42" t="e">
        <f ca="1">_xll.xpGetDataCell(((XPQUERYDOC_0!$A42-3)*64)+(XPQUERYDOC_0!H$1-0), "XPQUERYDOC_0")</f>
        <v>#NAME?</v>
      </c>
      <c r="I42" t="e">
        <f ca="1">_xll.xpGetDataCell(((XPQUERYDOC_0!$A42-3)*64)+(XPQUERYDOC_0!I$1-0), "XPQUERYDOC_0")</f>
        <v>#NAME?</v>
      </c>
      <c r="J42" t="e">
        <f ca="1">_xll.xpGetDataCell(((XPQUERYDOC_0!$A42-3)*64)+(XPQUERYDOC_0!J$1-0), "XPQUERYDOC_0")</f>
        <v>#NAME?</v>
      </c>
      <c r="K42" t="e">
        <f ca="1">_xll.xpGetDataCell(((XPQUERYDOC_0!$A42-3)*64)+(XPQUERYDOC_0!K$1-0), "XPQUERYDOC_0")</f>
        <v>#NAME?</v>
      </c>
      <c r="L42" t="e">
        <f ca="1">_xll.xpGetDataCell(((XPQUERYDOC_0!$A42-3)*64)+(XPQUERYDOC_0!L$1-0), "XPQUERYDOC_0")</f>
        <v>#NAME?</v>
      </c>
      <c r="M42" t="e">
        <f ca="1">_xll.xpGetDataCell(((XPQUERYDOC_0!$A42-3)*64)+(XPQUERYDOC_0!M$1-0), "XPQUERYDOC_0")</f>
        <v>#NAME?</v>
      </c>
      <c r="N42" t="e">
        <f ca="1">_xll.xpGetDataCell(((XPQUERYDOC_0!$A42-3)*64)+(XPQUERYDOC_0!N$1-0), "XPQUERYDOC_0")</f>
        <v>#NAME?</v>
      </c>
      <c r="O42" t="e">
        <f ca="1">_xll.xpGetDataCell(((XPQUERYDOC_0!$A42-3)*64)+(XPQUERYDOC_0!O$1-0), "XPQUERYDOC_0")</f>
        <v>#NAME?</v>
      </c>
      <c r="P42" t="e">
        <f ca="1">_xll.xpGetDataCell(((XPQUERYDOC_0!$A42-3)*64)+(XPQUERYDOC_0!P$1-0), "XPQUERYDOC_0")</f>
        <v>#NAME?</v>
      </c>
      <c r="Q42" t="e">
        <f ca="1">_xll.xpGetDataCell(((XPQUERYDOC_0!$A42-3)*64)+(XPQUERYDOC_0!Q$1-0), "XPQUERYDOC_0")</f>
        <v>#NAME?</v>
      </c>
      <c r="R42" t="e">
        <f ca="1">_xll.xpGetDataCell(((XPQUERYDOC_0!$A42-3)*64)+(XPQUERYDOC_0!R$1-0), "XPQUERYDOC_0")</f>
        <v>#NAME?</v>
      </c>
      <c r="S42" t="e">
        <f ca="1">_xll.xpGetDataCell(((XPQUERYDOC_0!$A42-3)*64)+(XPQUERYDOC_0!S$1-0), "XPQUERYDOC_0")</f>
        <v>#NAME?</v>
      </c>
      <c r="T42" t="e">
        <f ca="1">_xll.xpGetDataCell(((XPQUERYDOC_0!$A42-3)*64)+(XPQUERYDOC_0!T$1-0), "XPQUERYDOC_0")</f>
        <v>#NAME?</v>
      </c>
      <c r="U42" t="e">
        <f ca="1">_xll.xpGetDataCell(((XPQUERYDOC_0!$A42-3)*64)+(XPQUERYDOC_0!U$1-0), "XPQUERYDOC_0")</f>
        <v>#NAME?</v>
      </c>
      <c r="V42" t="e">
        <f ca="1">_xll.xpGetDataCell(((XPQUERYDOC_0!$A42-3)*64)+(XPQUERYDOC_0!V$1-0), "XPQUERYDOC_0")</f>
        <v>#NAME?</v>
      </c>
      <c r="W42" t="e">
        <f ca="1">_xll.xpGetDataCell(((XPQUERYDOC_0!$A42-3)*64)+(XPQUERYDOC_0!W$1-0), "XPQUERYDOC_0")</f>
        <v>#NAME?</v>
      </c>
      <c r="X42" t="e">
        <f ca="1">_xll.xpGetDataCell(((XPQUERYDOC_0!$A42-3)*64)+(XPQUERYDOC_0!X$1-0), "XPQUERYDOC_0")</f>
        <v>#NAME?</v>
      </c>
      <c r="Y42" t="e">
        <f ca="1">_xll.xpGetDataCell(((XPQUERYDOC_0!$A42-3)*64)+(XPQUERYDOC_0!Y$1-0), "XPQUERYDOC_0")</f>
        <v>#NAME?</v>
      </c>
      <c r="Z42" t="e">
        <f ca="1">_xll.xpGetDataCell(((XPQUERYDOC_0!$A42-3)*64)+(XPQUERYDOC_0!Z$1-0), "XPQUERYDOC_0")</f>
        <v>#NAME?</v>
      </c>
      <c r="AA42" t="e">
        <f ca="1">_xll.xpGetDataCell(((XPQUERYDOC_0!$A42-3)*64)+(XPQUERYDOC_0!AA$1-0), "XPQUERYDOC_0")</f>
        <v>#NAME?</v>
      </c>
      <c r="AB42" t="e">
        <f ca="1">_xll.xpGetDataCell(((XPQUERYDOC_0!$A42-3)*64)+(XPQUERYDOC_0!AB$1-0), "XPQUERYDOC_0")</f>
        <v>#NAME?</v>
      </c>
      <c r="AC42" t="e">
        <f ca="1">_xll.xpGetDataCell(((XPQUERYDOC_0!$A42-3)*64)+(XPQUERYDOC_0!AC$1-0), "XPQUERYDOC_0")</f>
        <v>#NAME?</v>
      </c>
      <c r="AD42" t="e">
        <f ca="1">_xll.xpGetDataCell(((XPQUERYDOC_0!$A42-3)*64)+(XPQUERYDOC_0!AD$1-0), "XPQUERYDOC_0")</f>
        <v>#NAME?</v>
      </c>
      <c r="AE42" t="e">
        <f ca="1">_xll.xpGetDataCell(((XPQUERYDOC_0!$A42-3)*64)+(XPQUERYDOC_0!AE$1-0), "XPQUERYDOC_0")</f>
        <v>#NAME?</v>
      </c>
      <c r="AF42" t="e">
        <f ca="1">_xll.xpGetDataCell(((XPQUERYDOC_0!$A42-3)*64)+(XPQUERYDOC_0!AF$1-0), "XPQUERYDOC_0")</f>
        <v>#NAME?</v>
      </c>
      <c r="AG42" t="e">
        <f ca="1">_xll.xpGetDataCell(((XPQUERYDOC_0!$A42-3)*64)+(XPQUERYDOC_0!AG$1-0), "XPQUERYDOC_0")</f>
        <v>#NAME?</v>
      </c>
      <c r="AH42" t="e">
        <f ca="1">_xll.xpGetDataCell(((XPQUERYDOC_0!$A42-3)*64)+(XPQUERYDOC_0!AH$1-0), "XPQUERYDOC_0")</f>
        <v>#NAME?</v>
      </c>
      <c r="AI42" t="e">
        <f ca="1">_xll.xpGetDataCell(((XPQUERYDOC_0!$A42-3)*64)+(XPQUERYDOC_0!AI$1-0), "XPQUERYDOC_0")</f>
        <v>#NAME?</v>
      </c>
      <c r="AJ42" t="e">
        <f ca="1">_xll.xpGetDataCell(((XPQUERYDOC_0!$A42-3)*64)+(XPQUERYDOC_0!AJ$1-0), "XPQUERYDOC_0")</f>
        <v>#NAME?</v>
      </c>
      <c r="AK42" t="e">
        <f ca="1">_xll.xpGetDataCell(((XPQUERYDOC_0!$A42-3)*64)+(XPQUERYDOC_0!AK$1-0), "XPQUERYDOC_0")</f>
        <v>#NAME?</v>
      </c>
      <c r="AL42" t="e">
        <f ca="1">_xll.xpGetDataCell(((XPQUERYDOC_0!$A42-3)*64)+(XPQUERYDOC_0!AL$1-0), "XPQUERYDOC_0")</f>
        <v>#NAME?</v>
      </c>
      <c r="AM42" t="e">
        <f ca="1">_xll.xpGetDataCell(((XPQUERYDOC_0!$A42-3)*64)+(XPQUERYDOC_0!AM$1-0), "XPQUERYDOC_0")</f>
        <v>#NAME?</v>
      </c>
      <c r="AN42" t="e">
        <f ca="1">_xll.xpGetDataCell(((XPQUERYDOC_0!$A42-3)*64)+(XPQUERYDOC_0!AN$1-0), "XPQUERYDOC_0")</f>
        <v>#NAME?</v>
      </c>
      <c r="AO42" t="e">
        <f ca="1">_xll.xpGetDataCell(((XPQUERYDOC_0!$A42-3)*64)+(XPQUERYDOC_0!AO$1-0), "XPQUERYDOC_0")</f>
        <v>#NAME?</v>
      </c>
      <c r="AP42" t="e">
        <f ca="1">_xll.xpGetDataCell(((XPQUERYDOC_0!$A42-3)*64)+(XPQUERYDOC_0!AP$1-0), "XPQUERYDOC_0")</f>
        <v>#NAME?</v>
      </c>
      <c r="AQ42" t="e">
        <f ca="1">_xll.xpGetDataCell(((XPQUERYDOC_0!$A42-3)*64)+(XPQUERYDOC_0!AQ$1-0), "XPQUERYDOC_0")</f>
        <v>#NAME?</v>
      </c>
      <c r="AR42" t="e">
        <f ca="1">_xll.xpGetDataCell(((XPQUERYDOC_0!$A42-3)*64)+(XPQUERYDOC_0!AR$1-0), "XPQUERYDOC_0")</f>
        <v>#NAME?</v>
      </c>
      <c r="AS42" t="e">
        <f ca="1">_xll.xpGetDataCell(((XPQUERYDOC_0!$A42-3)*64)+(XPQUERYDOC_0!AS$1-0), "XPQUERYDOC_0")</f>
        <v>#NAME?</v>
      </c>
      <c r="AT42" t="e">
        <f ca="1">_xll.xpGetDataCell(((XPQUERYDOC_0!$A42-3)*64)+(XPQUERYDOC_0!AT$1-0), "XPQUERYDOC_0")</f>
        <v>#NAME?</v>
      </c>
      <c r="AU42" t="e">
        <f ca="1">_xll.xpGetDataCell(((XPQUERYDOC_0!$A42-3)*64)+(XPQUERYDOC_0!AU$1-0), "XPQUERYDOC_0")</f>
        <v>#NAME?</v>
      </c>
      <c r="AV42" t="e">
        <f ca="1">_xll.xpGetDataCell(((XPQUERYDOC_0!$A42-3)*64)+(XPQUERYDOC_0!AV$1-0), "XPQUERYDOC_0")</f>
        <v>#NAME?</v>
      </c>
      <c r="AW42" t="e">
        <f ca="1">_xll.xpGetDataCell(((XPQUERYDOC_0!$A42-3)*64)+(XPQUERYDOC_0!AW$1-0), "XPQUERYDOC_0")</f>
        <v>#NAME?</v>
      </c>
      <c r="AX42" t="e">
        <f ca="1">_xll.xpGetDataCell(((XPQUERYDOC_0!$A42-3)*64)+(XPQUERYDOC_0!AX$1-0), "XPQUERYDOC_0")</f>
        <v>#NAME?</v>
      </c>
      <c r="AY42" t="e">
        <f ca="1">_xll.xpGetDataCell(((XPQUERYDOC_0!$A42-3)*64)+(XPQUERYDOC_0!AY$1-0), "XPQUERYDOC_0")</f>
        <v>#NAME?</v>
      </c>
      <c r="AZ42" t="e">
        <f ca="1">_xll.xpGetDataCell(((XPQUERYDOC_0!$A42-3)*64)+(XPQUERYDOC_0!AZ$1-0), "XPQUERYDOC_0")</f>
        <v>#NAME?</v>
      </c>
      <c r="BA42" t="e">
        <f ca="1">_xll.xpGetDataCell(((XPQUERYDOC_0!$A42-3)*64)+(XPQUERYDOC_0!BA$1-0), "XPQUERYDOC_0")</f>
        <v>#NAME?</v>
      </c>
      <c r="BB42" t="e">
        <f ca="1">_xll.xpGetDataCell(((XPQUERYDOC_0!$A42-3)*64)+(XPQUERYDOC_0!BB$1-0), "XPQUERYDOC_0")</f>
        <v>#NAME?</v>
      </c>
      <c r="BC42" t="e">
        <f ca="1">_xll.xpGetDataCell(((XPQUERYDOC_0!$A42-3)*64)+(XPQUERYDOC_0!BC$1-0), "XPQUERYDOC_0")</f>
        <v>#NAME?</v>
      </c>
      <c r="BD42" t="e">
        <f ca="1">_xll.xpGetDataCell(((XPQUERYDOC_0!$A42-3)*64)+(XPQUERYDOC_0!BD$1-0), "XPQUERYDOC_0")</f>
        <v>#NAME?</v>
      </c>
      <c r="BE42" t="e">
        <f ca="1">_xll.xpGetDataCell(((XPQUERYDOC_0!$A42-3)*64)+(XPQUERYDOC_0!BE$1-0), "XPQUERYDOC_0")</f>
        <v>#NAME?</v>
      </c>
      <c r="BF42" t="e">
        <f ca="1">_xll.xpGetDataCell(((XPQUERYDOC_0!$A42-3)*64)+(XPQUERYDOC_0!BF$1-0), "XPQUERYDOC_0")</f>
        <v>#NAME?</v>
      </c>
      <c r="BG42" t="e">
        <f ca="1">_xll.xpGetDataCell(((XPQUERYDOC_0!$A42-3)*64)+(XPQUERYDOC_0!BG$1-0), "XPQUERYDOC_0")</f>
        <v>#NAME?</v>
      </c>
      <c r="BH42" t="e">
        <f ca="1">_xll.xpGetDataCell(((XPQUERYDOC_0!$A42-3)*64)+(XPQUERYDOC_0!BH$1-0), "XPQUERYDOC_0")</f>
        <v>#NAME?</v>
      </c>
      <c r="BI42" t="e">
        <f ca="1">_xll.xpGetDataCell(((XPQUERYDOC_0!$A42-3)*64)+(XPQUERYDOC_0!BI$1-0), "XPQUERYDOC_0")</f>
        <v>#NAME?</v>
      </c>
      <c r="BJ42" t="e">
        <f ca="1">_xll.xpGetDataCell(((XPQUERYDOC_0!$A42-3)*64)+(XPQUERYDOC_0!BJ$1-0), "XPQUERYDOC_0")</f>
        <v>#NAME?</v>
      </c>
      <c r="BK42" t="e">
        <f ca="1">_xll.xpGetDataCell(((XPQUERYDOC_0!$A42-3)*64)+(XPQUERYDOC_0!BK$1-0), "XPQUERYDOC_0")</f>
        <v>#NAME?</v>
      </c>
      <c r="BL42" t="e">
        <f ca="1">_xll.xpGetDataCell(((XPQUERYDOC_0!$A42-3)*64)+(XPQUERYDOC_0!BL$1-0), "XPQUERYDOC_0")</f>
        <v>#NAME?</v>
      </c>
      <c r="BM42" t="e">
        <f ca="1">_xll.xpGetDataCell(((XPQUERYDOC_0!$A42-3)*64)+(XPQUERYDOC_0!BM$1-0), "XPQUERYDOC_0")</f>
        <v>#NAME?</v>
      </c>
    </row>
    <row r="43" spans="1:65">
      <c r="A43" t="e">
        <f ca="1">_xll.xpGetDimLabel(2, 38, "XPQUERYDOC_0")</f>
        <v>#NAME?</v>
      </c>
      <c r="B43" t="e">
        <f ca="1">_xll.xpGetDataCell(((XPQUERYDOC_0!$A43-3)*64)+(XPQUERYDOC_0!B$1-0), "XPQUERYDOC_0")</f>
        <v>#NAME?</v>
      </c>
      <c r="C43" t="e">
        <f ca="1">_xll.xpGetDataCell(((XPQUERYDOC_0!$A43-3)*64)+(XPQUERYDOC_0!C$1-0), "XPQUERYDOC_0")</f>
        <v>#NAME?</v>
      </c>
      <c r="D43" t="e">
        <f ca="1">_xll.xpGetDataCell(((XPQUERYDOC_0!$A43-3)*64)+(XPQUERYDOC_0!D$1-0), "XPQUERYDOC_0")</f>
        <v>#NAME?</v>
      </c>
      <c r="E43" t="e">
        <f ca="1">_xll.xpGetDataCell(((XPQUERYDOC_0!$A43-3)*64)+(XPQUERYDOC_0!E$1-0), "XPQUERYDOC_0")</f>
        <v>#NAME?</v>
      </c>
      <c r="F43" t="e">
        <f ca="1">_xll.xpGetDataCell(((XPQUERYDOC_0!$A43-3)*64)+(XPQUERYDOC_0!F$1-0), "XPQUERYDOC_0")</f>
        <v>#NAME?</v>
      </c>
      <c r="G43" t="e">
        <f ca="1">_xll.xpGetDataCell(((XPQUERYDOC_0!$A43-3)*64)+(XPQUERYDOC_0!G$1-0), "XPQUERYDOC_0")</f>
        <v>#NAME?</v>
      </c>
      <c r="H43" t="e">
        <f ca="1">_xll.xpGetDataCell(((XPQUERYDOC_0!$A43-3)*64)+(XPQUERYDOC_0!H$1-0), "XPQUERYDOC_0")</f>
        <v>#NAME?</v>
      </c>
      <c r="I43" t="e">
        <f ca="1">_xll.xpGetDataCell(((XPQUERYDOC_0!$A43-3)*64)+(XPQUERYDOC_0!I$1-0), "XPQUERYDOC_0")</f>
        <v>#NAME?</v>
      </c>
      <c r="J43" t="e">
        <f ca="1">_xll.xpGetDataCell(((XPQUERYDOC_0!$A43-3)*64)+(XPQUERYDOC_0!J$1-0), "XPQUERYDOC_0")</f>
        <v>#NAME?</v>
      </c>
      <c r="K43" t="e">
        <f ca="1">_xll.xpGetDataCell(((XPQUERYDOC_0!$A43-3)*64)+(XPQUERYDOC_0!K$1-0), "XPQUERYDOC_0")</f>
        <v>#NAME?</v>
      </c>
      <c r="L43" t="e">
        <f ca="1">_xll.xpGetDataCell(((XPQUERYDOC_0!$A43-3)*64)+(XPQUERYDOC_0!L$1-0), "XPQUERYDOC_0")</f>
        <v>#NAME?</v>
      </c>
      <c r="M43" t="e">
        <f ca="1">_xll.xpGetDataCell(((XPQUERYDOC_0!$A43-3)*64)+(XPQUERYDOC_0!M$1-0), "XPQUERYDOC_0")</f>
        <v>#NAME?</v>
      </c>
      <c r="N43" t="e">
        <f ca="1">_xll.xpGetDataCell(((XPQUERYDOC_0!$A43-3)*64)+(XPQUERYDOC_0!N$1-0), "XPQUERYDOC_0")</f>
        <v>#NAME?</v>
      </c>
      <c r="O43" t="e">
        <f ca="1">_xll.xpGetDataCell(((XPQUERYDOC_0!$A43-3)*64)+(XPQUERYDOC_0!O$1-0), "XPQUERYDOC_0")</f>
        <v>#NAME?</v>
      </c>
      <c r="P43" t="e">
        <f ca="1">_xll.xpGetDataCell(((XPQUERYDOC_0!$A43-3)*64)+(XPQUERYDOC_0!P$1-0), "XPQUERYDOC_0")</f>
        <v>#NAME?</v>
      </c>
      <c r="Q43" t="e">
        <f ca="1">_xll.xpGetDataCell(((XPQUERYDOC_0!$A43-3)*64)+(XPQUERYDOC_0!Q$1-0), "XPQUERYDOC_0")</f>
        <v>#NAME?</v>
      </c>
      <c r="R43" t="e">
        <f ca="1">_xll.xpGetDataCell(((XPQUERYDOC_0!$A43-3)*64)+(XPQUERYDOC_0!R$1-0), "XPQUERYDOC_0")</f>
        <v>#NAME?</v>
      </c>
      <c r="S43" t="e">
        <f ca="1">_xll.xpGetDataCell(((XPQUERYDOC_0!$A43-3)*64)+(XPQUERYDOC_0!S$1-0), "XPQUERYDOC_0")</f>
        <v>#NAME?</v>
      </c>
      <c r="T43" t="e">
        <f ca="1">_xll.xpGetDataCell(((XPQUERYDOC_0!$A43-3)*64)+(XPQUERYDOC_0!T$1-0), "XPQUERYDOC_0")</f>
        <v>#NAME?</v>
      </c>
      <c r="U43" t="e">
        <f ca="1">_xll.xpGetDataCell(((XPQUERYDOC_0!$A43-3)*64)+(XPQUERYDOC_0!U$1-0), "XPQUERYDOC_0")</f>
        <v>#NAME?</v>
      </c>
      <c r="V43" t="e">
        <f ca="1">_xll.xpGetDataCell(((XPQUERYDOC_0!$A43-3)*64)+(XPQUERYDOC_0!V$1-0), "XPQUERYDOC_0")</f>
        <v>#NAME?</v>
      </c>
      <c r="W43" t="e">
        <f ca="1">_xll.xpGetDataCell(((XPQUERYDOC_0!$A43-3)*64)+(XPQUERYDOC_0!W$1-0), "XPQUERYDOC_0")</f>
        <v>#NAME?</v>
      </c>
      <c r="X43" t="e">
        <f ca="1">_xll.xpGetDataCell(((XPQUERYDOC_0!$A43-3)*64)+(XPQUERYDOC_0!X$1-0), "XPQUERYDOC_0")</f>
        <v>#NAME?</v>
      </c>
      <c r="Y43" t="e">
        <f ca="1">_xll.xpGetDataCell(((XPQUERYDOC_0!$A43-3)*64)+(XPQUERYDOC_0!Y$1-0), "XPQUERYDOC_0")</f>
        <v>#NAME?</v>
      </c>
      <c r="Z43" t="e">
        <f ca="1">_xll.xpGetDataCell(((XPQUERYDOC_0!$A43-3)*64)+(XPQUERYDOC_0!Z$1-0), "XPQUERYDOC_0")</f>
        <v>#NAME?</v>
      </c>
      <c r="AA43" t="e">
        <f ca="1">_xll.xpGetDataCell(((XPQUERYDOC_0!$A43-3)*64)+(XPQUERYDOC_0!AA$1-0), "XPQUERYDOC_0")</f>
        <v>#NAME?</v>
      </c>
      <c r="AB43" t="e">
        <f ca="1">_xll.xpGetDataCell(((XPQUERYDOC_0!$A43-3)*64)+(XPQUERYDOC_0!AB$1-0), "XPQUERYDOC_0")</f>
        <v>#NAME?</v>
      </c>
      <c r="AC43" t="e">
        <f ca="1">_xll.xpGetDataCell(((XPQUERYDOC_0!$A43-3)*64)+(XPQUERYDOC_0!AC$1-0), "XPQUERYDOC_0")</f>
        <v>#NAME?</v>
      </c>
      <c r="AD43" t="e">
        <f ca="1">_xll.xpGetDataCell(((XPQUERYDOC_0!$A43-3)*64)+(XPQUERYDOC_0!AD$1-0), "XPQUERYDOC_0")</f>
        <v>#NAME?</v>
      </c>
      <c r="AE43" t="e">
        <f ca="1">_xll.xpGetDataCell(((XPQUERYDOC_0!$A43-3)*64)+(XPQUERYDOC_0!AE$1-0), "XPQUERYDOC_0")</f>
        <v>#NAME?</v>
      </c>
      <c r="AF43" t="e">
        <f ca="1">_xll.xpGetDataCell(((XPQUERYDOC_0!$A43-3)*64)+(XPQUERYDOC_0!AF$1-0), "XPQUERYDOC_0")</f>
        <v>#NAME?</v>
      </c>
      <c r="AG43" t="e">
        <f ca="1">_xll.xpGetDataCell(((XPQUERYDOC_0!$A43-3)*64)+(XPQUERYDOC_0!AG$1-0), "XPQUERYDOC_0")</f>
        <v>#NAME?</v>
      </c>
      <c r="AH43" t="e">
        <f ca="1">_xll.xpGetDataCell(((XPQUERYDOC_0!$A43-3)*64)+(XPQUERYDOC_0!AH$1-0), "XPQUERYDOC_0")</f>
        <v>#NAME?</v>
      </c>
      <c r="AI43" t="e">
        <f ca="1">_xll.xpGetDataCell(((XPQUERYDOC_0!$A43-3)*64)+(XPQUERYDOC_0!AI$1-0), "XPQUERYDOC_0")</f>
        <v>#NAME?</v>
      </c>
      <c r="AJ43" t="e">
        <f ca="1">_xll.xpGetDataCell(((XPQUERYDOC_0!$A43-3)*64)+(XPQUERYDOC_0!AJ$1-0), "XPQUERYDOC_0")</f>
        <v>#NAME?</v>
      </c>
      <c r="AK43" t="e">
        <f ca="1">_xll.xpGetDataCell(((XPQUERYDOC_0!$A43-3)*64)+(XPQUERYDOC_0!AK$1-0), "XPQUERYDOC_0")</f>
        <v>#NAME?</v>
      </c>
      <c r="AL43" t="e">
        <f ca="1">_xll.xpGetDataCell(((XPQUERYDOC_0!$A43-3)*64)+(XPQUERYDOC_0!AL$1-0), "XPQUERYDOC_0")</f>
        <v>#NAME?</v>
      </c>
      <c r="AM43" t="e">
        <f ca="1">_xll.xpGetDataCell(((XPQUERYDOC_0!$A43-3)*64)+(XPQUERYDOC_0!AM$1-0), "XPQUERYDOC_0")</f>
        <v>#NAME?</v>
      </c>
      <c r="AN43" t="e">
        <f ca="1">_xll.xpGetDataCell(((XPQUERYDOC_0!$A43-3)*64)+(XPQUERYDOC_0!AN$1-0), "XPQUERYDOC_0")</f>
        <v>#NAME?</v>
      </c>
      <c r="AO43" t="e">
        <f ca="1">_xll.xpGetDataCell(((XPQUERYDOC_0!$A43-3)*64)+(XPQUERYDOC_0!AO$1-0), "XPQUERYDOC_0")</f>
        <v>#NAME?</v>
      </c>
      <c r="AP43" t="e">
        <f ca="1">_xll.xpGetDataCell(((XPQUERYDOC_0!$A43-3)*64)+(XPQUERYDOC_0!AP$1-0), "XPQUERYDOC_0")</f>
        <v>#NAME?</v>
      </c>
      <c r="AQ43" t="e">
        <f ca="1">_xll.xpGetDataCell(((XPQUERYDOC_0!$A43-3)*64)+(XPQUERYDOC_0!AQ$1-0), "XPQUERYDOC_0")</f>
        <v>#NAME?</v>
      </c>
      <c r="AR43" t="e">
        <f ca="1">_xll.xpGetDataCell(((XPQUERYDOC_0!$A43-3)*64)+(XPQUERYDOC_0!AR$1-0), "XPQUERYDOC_0")</f>
        <v>#NAME?</v>
      </c>
      <c r="AS43" t="e">
        <f ca="1">_xll.xpGetDataCell(((XPQUERYDOC_0!$A43-3)*64)+(XPQUERYDOC_0!AS$1-0), "XPQUERYDOC_0")</f>
        <v>#NAME?</v>
      </c>
      <c r="AT43" t="e">
        <f ca="1">_xll.xpGetDataCell(((XPQUERYDOC_0!$A43-3)*64)+(XPQUERYDOC_0!AT$1-0), "XPQUERYDOC_0")</f>
        <v>#NAME?</v>
      </c>
      <c r="AU43" t="e">
        <f ca="1">_xll.xpGetDataCell(((XPQUERYDOC_0!$A43-3)*64)+(XPQUERYDOC_0!AU$1-0), "XPQUERYDOC_0")</f>
        <v>#NAME?</v>
      </c>
      <c r="AV43" t="e">
        <f ca="1">_xll.xpGetDataCell(((XPQUERYDOC_0!$A43-3)*64)+(XPQUERYDOC_0!AV$1-0), "XPQUERYDOC_0")</f>
        <v>#NAME?</v>
      </c>
      <c r="AW43" t="e">
        <f ca="1">_xll.xpGetDataCell(((XPQUERYDOC_0!$A43-3)*64)+(XPQUERYDOC_0!AW$1-0), "XPQUERYDOC_0")</f>
        <v>#NAME?</v>
      </c>
      <c r="AX43" t="e">
        <f ca="1">_xll.xpGetDataCell(((XPQUERYDOC_0!$A43-3)*64)+(XPQUERYDOC_0!AX$1-0), "XPQUERYDOC_0")</f>
        <v>#NAME?</v>
      </c>
      <c r="AY43" t="e">
        <f ca="1">_xll.xpGetDataCell(((XPQUERYDOC_0!$A43-3)*64)+(XPQUERYDOC_0!AY$1-0), "XPQUERYDOC_0")</f>
        <v>#NAME?</v>
      </c>
      <c r="AZ43" t="e">
        <f ca="1">_xll.xpGetDataCell(((XPQUERYDOC_0!$A43-3)*64)+(XPQUERYDOC_0!AZ$1-0), "XPQUERYDOC_0")</f>
        <v>#NAME?</v>
      </c>
      <c r="BA43" t="e">
        <f ca="1">_xll.xpGetDataCell(((XPQUERYDOC_0!$A43-3)*64)+(XPQUERYDOC_0!BA$1-0), "XPQUERYDOC_0")</f>
        <v>#NAME?</v>
      </c>
      <c r="BB43" t="e">
        <f ca="1">_xll.xpGetDataCell(((XPQUERYDOC_0!$A43-3)*64)+(XPQUERYDOC_0!BB$1-0), "XPQUERYDOC_0")</f>
        <v>#NAME?</v>
      </c>
      <c r="BC43" t="e">
        <f ca="1">_xll.xpGetDataCell(((XPQUERYDOC_0!$A43-3)*64)+(XPQUERYDOC_0!BC$1-0), "XPQUERYDOC_0")</f>
        <v>#NAME?</v>
      </c>
      <c r="BD43" t="e">
        <f ca="1">_xll.xpGetDataCell(((XPQUERYDOC_0!$A43-3)*64)+(XPQUERYDOC_0!BD$1-0), "XPQUERYDOC_0")</f>
        <v>#NAME?</v>
      </c>
      <c r="BE43" t="e">
        <f ca="1">_xll.xpGetDataCell(((XPQUERYDOC_0!$A43-3)*64)+(XPQUERYDOC_0!BE$1-0), "XPQUERYDOC_0")</f>
        <v>#NAME?</v>
      </c>
      <c r="BF43" t="e">
        <f ca="1">_xll.xpGetDataCell(((XPQUERYDOC_0!$A43-3)*64)+(XPQUERYDOC_0!BF$1-0), "XPQUERYDOC_0")</f>
        <v>#NAME?</v>
      </c>
      <c r="BG43" t="e">
        <f ca="1">_xll.xpGetDataCell(((XPQUERYDOC_0!$A43-3)*64)+(XPQUERYDOC_0!BG$1-0), "XPQUERYDOC_0")</f>
        <v>#NAME?</v>
      </c>
      <c r="BH43" t="e">
        <f ca="1">_xll.xpGetDataCell(((XPQUERYDOC_0!$A43-3)*64)+(XPQUERYDOC_0!BH$1-0), "XPQUERYDOC_0")</f>
        <v>#NAME?</v>
      </c>
      <c r="BI43" t="e">
        <f ca="1">_xll.xpGetDataCell(((XPQUERYDOC_0!$A43-3)*64)+(XPQUERYDOC_0!BI$1-0), "XPQUERYDOC_0")</f>
        <v>#NAME?</v>
      </c>
      <c r="BJ43" t="e">
        <f ca="1">_xll.xpGetDataCell(((XPQUERYDOC_0!$A43-3)*64)+(XPQUERYDOC_0!BJ$1-0), "XPQUERYDOC_0")</f>
        <v>#NAME?</v>
      </c>
      <c r="BK43" t="e">
        <f ca="1">_xll.xpGetDataCell(((XPQUERYDOC_0!$A43-3)*64)+(XPQUERYDOC_0!BK$1-0), "XPQUERYDOC_0")</f>
        <v>#NAME?</v>
      </c>
      <c r="BL43" t="e">
        <f ca="1">_xll.xpGetDataCell(((XPQUERYDOC_0!$A43-3)*64)+(XPQUERYDOC_0!BL$1-0), "XPQUERYDOC_0")</f>
        <v>#NAME?</v>
      </c>
      <c r="BM43" t="e">
        <f ca="1">_xll.xpGetDataCell(((XPQUERYDOC_0!$A43-3)*64)+(XPQUERYDOC_0!BM$1-0), "XPQUERYDOC_0")</f>
        <v>#NAME?</v>
      </c>
    </row>
    <row r="44" spans="1:65">
      <c r="A44" t="e">
        <f ca="1">_xll.xpGetDimLabel(2, 39, "XPQUERYDOC_0")</f>
        <v>#NAME?</v>
      </c>
      <c r="B44" t="e">
        <f ca="1">_xll.xpGetDataCell(((XPQUERYDOC_0!$A44-3)*64)+(XPQUERYDOC_0!B$1-0), "XPQUERYDOC_0")</f>
        <v>#NAME?</v>
      </c>
      <c r="C44" t="e">
        <f ca="1">_xll.xpGetDataCell(((XPQUERYDOC_0!$A44-3)*64)+(XPQUERYDOC_0!C$1-0), "XPQUERYDOC_0")</f>
        <v>#NAME?</v>
      </c>
      <c r="D44" t="e">
        <f ca="1">_xll.xpGetDataCell(((XPQUERYDOC_0!$A44-3)*64)+(XPQUERYDOC_0!D$1-0), "XPQUERYDOC_0")</f>
        <v>#NAME?</v>
      </c>
      <c r="E44" t="e">
        <f ca="1">_xll.xpGetDataCell(((XPQUERYDOC_0!$A44-3)*64)+(XPQUERYDOC_0!E$1-0), "XPQUERYDOC_0")</f>
        <v>#NAME?</v>
      </c>
      <c r="F44" t="e">
        <f ca="1">_xll.xpGetDataCell(((XPQUERYDOC_0!$A44-3)*64)+(XPQUERYDOC_0!F$1-0), "XPQUERYDOC_0")</f>
        <v>#NAME?</v>
      </c>
      <c r="G44" t="e">
        <f ca="1">_xll.xpGetDataCell(((XPQUERYDOC_0!$A44-3)*64)+(XPQUERYDOC_0!G$1-0), "XPQUERYDOC_0")</f>
        <v>#NAME?</v>
      </c>
      <c r="H44" t="e">
        <f ca="1">_xll.xpGetDataCell(((XPQUERYDOC_0!$A44-3)*64)+(XPQUERYDOC_0!H$1-0), "XPQUERYDOC_0")</f>
        <v>#NAME?</v>
      </c>
      <c r="I44" t="e">
        <f ca="1">_xll.xpGetDataCell(((XPQUERYDOC_0!$A44-3)*64)+(XPQUERYDOC_0!I$1-0), "XPQUERYDOC_0")</f>
        <v>#NAME?</v>
      </c>
      <c r="J44" t="e">
        <f ca="1">_xll.xpGetDataCell(((XPQUERYDOC_0!$A44-3)*64)+(XPQUERYDOC_0!J$1-0), "XPQUERYDOC_0")</f>
        <v>#NAME?</v>
      </c>
      <c r="K44" t="e">
        <f ca="1">_xll.xpGetDataCell(((XPQUERYDOC_0!$A44-3)*64)+(XPQUERYDOC_0!K$1-0), "XPQUERYDOC_0")</f>
        <v>#NAME?</v>
      </c>
      <c r="L44" t="e">
        <f ca="1">_xll.xpGetDataCell(((XPQUERYDOC_0!$A44-3)*64)+(XPQUERYDOC_0!L$1-0), "XPQUERYDOC_0")</f>
        <v>#NAME?</v>
      </c>
      <c r="M44" t="e">
        <f ca="1">_xll.xpGetDataCell(((XPQUERYDOC_0!$A44-3)*64)+(XPQUERYDOC_0!M$1-0), "XPQUERYDOC_0")</f>
        <v>#NAME?</v>
      </c>
      <c r="N44" t="e">
        <f ca="1">_xll.xpGetDataCell(((XPQUERYDOC_0!$A44-3)*64)+(XPQUERYDOC_0!N$1-0), "XPQUERYDOC_0")</f>
        <v>#NAME?</v>
      </c>
      <c r="O44" t="e">
        <f ca="1">_xll.xpGetDataCell(((XPQUERYDOC_0!$A44-3)*64)+(XPQUERYDOC_0!O$1-0), "XPQUERYDOC_0")</f>
        <v>#NAME?</v>
      </c>
      <c r="P44" t="e">
        <f ca="1">_xll.xpGetDataCell(((XPQUERYDOC_0!$A44-3)*64)+(XPQUERYDOC_0!P$1-0), "XPQUERYDOC_0")</f>
        <v>#NAME?</v>
      </c>
      <c r="Q44" t="e">
        <f ca="1">_xll.xpGetDataCell(((XPQUERYDOC_0!$A44-3)*64)+(XPQUERYDOC_0!Q$1-0), "XPQUERYDOC_0")</f>
        <v>#NAME?</v>
      </c>
      <c r="R44" t="e">
        <f ca="1">_xll.xpGetDataCell(((XPQUERYDOC_0!$A44-3)*64)+(XPQUERYDOC_0!R$1-0), "XPQUERYDOC_0")</f>
        <v>#NAME?</v>
      </c>
      <c r="S44" t="e">
        <f ca="1">_xll.xpGetDataCell(((XPQUERYDOC_0!$A44-3)*64)+(XPQUERYDOC_0!S$1-0), "XPQUERYDOC_0")</f>
        <v>#NAME?</v>
      </c>
      <c r="T44" t="e">
        <f ca="1">_xll.xpGetDataCell(((XPQUERYDOC_0!$A44-3)*64)+(XPQUERYDOC_0!T$1-0), "XPQUERYDOC_0")</f>
        <v>#NAME?</v>
      </c>
      <c r="U44" t="e">
        <f ca="1">_xll.xpGetDataCell(((XPQUERYDOC_0!$A44-3)*64)+(XPQUERYDOC_0!U$1-0), "XPQUERYDOC_0")</f>
        <v>#NAME?</v>
      </c>
      <c r="V44" t="e">
        <f ca="1">_xll.xpGetDataCell(((XPQUERYDOC_0!$A44-3)*64)+(XPQUERYDOC_0!V$1-0), "XPQUERYDOC_0")</f>
        <v>#NAME?</v>
      </c>
      <c r="W44" t="e">
        <f ca="1">_xll.xpGetDataCell(((XPQUERYDOC_0!$A44-3)*64)+(XPQUERYDOC_0!W$1-0), "XPQUERYDOC_0")</f>
        <v>#NAME?</v>
      </c>
      <c r="X44" t="e">
        <f ca="1">_xll.xpGetDataCell(((XPQUERYDOC_0!$A44-3)*64)+(XPQUERYDOC_0!X$1-0), "XPQUERYDOC_0")</f>
        <v>#NAME?</v>
      </c>
      <c r="Y44" t="e">
        <f ca="1">_xll.xpGetDataCell(((XPQUERYDOC_0!$A44-3)*64)+(XPQUERYDOC_0!Y$1-0), "XPQUERYDOC_0")</f>
        <v>#NAME?</v>
      </c>
      <c r="Z44" t="e">
        <f ca="1">_xll.xpGetDataCell(((XPQUERYDOC_0!$A44-3)*64)+(XPQUERYDOC_0!Z$1-0), "XPQUERYDOC_0")</f>
        <v>#NAME?</v>
      </c>
      <c r="AA44" t="e">
        <f ca="1">_xll.xpGetDataCell(((XPQUERYDOC_0!$A44-3)*64)+(XPQUERYDOC_0!AA$1-0), "XPQUERYDOC_0")</f>
        <v>#NAME?</v>
      </c>
      <c r="AB44" t="e">
        <f ca="1">_xll.xpGetDataCell(((XPQUERYDOC_0!$A44-3)*64)+(XPQUERYDOC_0!AB$1-0), "XPQUERYDOC_0")</f>
        <v>#NAME?</v>
      </c>
      <c r="AC44" t="e">
        <f ca="1">_xll.xpGetDataCell(((XPQUERYDOC_0!$A44-3)*64)+(XPQUERYDOC_0!AC$1-0), "XPQUERYDOC_0")</f>
        <v>#NAME?</v>
      </c>
      <c r="AD44" t="e">
        <f ca="1">_xll.xpGetDataCell(((XPQUERYDOC_0!$A44-3)*64)+(XPQUERYDOC_0!AD$1-0), "XPQUERYDOC_0")</f>
        <v>#NAME?</v>
      </c>
      <c r="AE44" t="e">
        <f ca="1">_xll.xpGetDataCell(((XPQUERYDOC_0!$A44-3)*64)+(XPQUERYDOC_0!AE$1-0), "XPQUERYDOC_0")</f>
        <v>#NAME?</v>
      </c>
      <c r="AF44" t="e">
        <f ca="1">_xll.xpGetDataCell(((XPQUERYDOC_0!$A44-3)*64)+(XPQUERYDOC_0!AF$1-0), "XPQUERYDOC_0")</f>
        <v>#NAME?</v>
      </c>
      <c r="AG44" t="e">
        <f ca="1">_xll.xpGetDataCell(((XPQUERYDOC_0!$A44-3)*64)+(XPQUERYDOC_0!AG$1-0), "XPQUERYDOC_0")</f>
        <v>#NAME?</v>
      </c>
      <c r="AH44" t="e">
        <f ca="1">_xll.xpGetDataCell(((XPQUERYDOC_0!$A44-3)*64)+(XPQUERYDOC_0!AH$1-0), "XPQUERYDOC_0")</f>
        <v>#NAME?</v>
      </c>
      <c r="AI44" t="e">
        <f ca="1">_xll.xpGetDataCell(((XPQUERYDOC_0!$A44-3)*64)+(XPQUERYDOC_0!AI$1-0), "XPQUERYDOC_0")</f>
        <v>#NAME?</v>
      </c>
      <c r="AJ44" t="e">
        <f ca="1">_xll.xpGetDataCell(((XPQUERYDOC_0!$A44-3)*64)+(XPQUERYDOC_0!AJ$1-0), "XPQUERYDOC_0")</f>
        <v>#NAME?</v>
      </c>
      <c r="AK44" t="e">
        <f ca="1">_xll.xpGetDataCell(((XPQUERYDOC_0!$A44-3)*64)+(XPQUERYDOC_0!AK$1-0), "XPQUERYDOC_0")</f>
        <v>#NAME?</v>
      </c>
      <c r="AL44" t="e">
        <f ca="1">_xll.xpGetDataCell(((XPQUERYDOC_0!$A44-3)*64)+(XPQUERYDOC_0!AL$1-0), "XPQUERYDOC_0")</f>
        <v>#NAME?</v>
      </c>
      <c r="AM44" t="e">
        <f ca="1">_xll.xpGetDataCell(((XPQUERYDOC_0!$A44-3)*64)+(XPQUERYDOC_0!AM$1-0), "XPQUERYDOC_0")</f>
        <v>#NAME?</v>
      </c>
      <c r="AN44" t="e">
        <f ca="1">_xll.xpGetDataCell(((XPQUERYDOC_0!$A44-3)*64)+(XPQUERYDOC_0!AN$1-0), "XPQUERYDOC_0")</f>
        <v>#NAME?</v>
      </c>
      <c r="AO44" t="e">
        <f ca="1">_xll.xpGetDataCell(((XPQUERYDOC_0!$A44-3)*64)+(XPQUERYDOC_0!AO$1-0), "XPQUERYDOC_0")</f>
        <v>#NAME?</v>
      </c>
      <c r="AP44" t="e">
        <f ca="1">_xll.xpGetDataCell(((XPQUERYDOC_0!$A44-3)*64)+(XPQUERYDOC_0!AP$1-0), "XPQUERYDOC_0")</f>
        <v>#NAME?</v>
      </c>
      <c r="AQ44" t="e">
        <f ca="1">_xll.xpGetDataCell(((XPQUERYDOC_0!$A44-3)*64)+(XPQUERYDOC_0!AQ$1-0), "XPQUERYDOC_0")</f>
        <v>#NAME?</v>
      </c>
      <c r="AR44" t="e">
        <f ca="1">_xll.xpGetDataCell(((XPQUERYDOC_0!$A44-3)*64)+(XPQUERYDOC_0!AR$1-0), "XPQUERYDOC_0")</f>
        <v>#NAME?</v>
      </c>
      <c r="AS44" t="e">
        <f ca="1">_xll.xpGetDataCell(((XPQUERYDOC_0!$A44-3)*64)+(XPQUERYDOC_0!AS$1-0), "XPQUERYDOC_0")</f>
        <v>#NAME?</v>
      </c>
      <c r="AT44" t="e">
        <f ca="1">_xll.xpGetDataCell(((XPQUERYDOC_0!$A44-3)*64)+(XPQUERYDOC_0!AT$1-0), "XPQUERYDOC_0")</f>
        <v>#NAME?</v>
      </c>
      <c r="AU44" t="e">
        <f ca="1">_xll.xpGetDataCell(((XPQUERYDOC_0!$A44-3)*64)+(XPQUERYDOC_0!AU$1-0), "XPQUERYDOC_0")</f>
        <v>#NAME?</v>
      </c>
      <c r="AV44" t="e">
        <f ca="1">_xll.xpGetDataCell(((XPQUERYDOC_0!$A44-3)*64)+(XPQUERYDOC_0!AV$1-0), "XPQUERYDOC_0")</f>
        <v>#NAME?</v>
      </c>
      <c r="AW44" t="e">
        <f ca="1">_xll.xpGetDataCell(((XPQUERYDOC_0!$A44-3)*64)+(XPQUERYDOC_0!AW$1-0), "XPQUERYDOC_0")</f>
        <v>#NAME?</v>
      </c>
      <c r="AX44" t="e">
        <f ca="1">_xll.xpGetDataCell(((XPQUERYDOC_0!$A44-3)*64)+(XPQUERYDOC_0!AX$1-0), "XPQUERYDOC_0")</f>
        <v>#NAME?</v>
      </c>
      <c r="AY44" t="e">
        <f ca="1">_xll.xpGetDataCell(((XPQUERYDOC_0!$A44-3)*64)+(XPQUERYDOC_0!AY$1-0), "XPQUERYDOC_0")</f>
        <v>#NAME?</v>
      </c>
      <c r="AZ44" t="e">
        <f ca="1">_xll.xpGetDataCell(((XPQUERYDOC_0!$A44-3)*64)+(XPQUERYDOC_0!AZ$1-0), "XPQUERYDOC_0")</f>
        <v>#NAME?</v>
      </c>
      <c r="BA44" t="e">
        <f ca="1">_xll.xpGetDataCell(((XPQUERYDOC_0!$A44-3)*64)+(XPQUERYDOC_0!BA$1-0), "XPQUERYDOC_0")</f>
        <v>#NAME?</v>
      </c>
      <c r="BB44" t="e">
        <f ca="1">_xll.xpGetDataCell(((XPQUERYDOC_0!$A44-3)*64)+(XPQUERYDOC_0!BB$1-0), "XPQUERYDOC_0")</f>
        <v>#NAME?</v>
      </c>
      <c r="BC44" t="e">
        <f ca="1">_xll.xpGetDataCell(((XPQUERYDOC_0!$A44-3)*64)+(XPQUERYDOC_0!BC$1-0), "XPQUERYDOC_0")</f>
        <v>#NAME?</v>
      </c>
      <c r="BD44" t="e">
        <f ca="1">_xll.xpGetDataCell(((XPQUERYDOC_0!$A44-3)*64)+(XPQUERYDOC_0!BD$1-0), "XPQUERYDOC_0")</f>
        <v>#NAME?</v>
      </c>
      <c r="BE44" t="e">
        <f ca="1">_xll.xpGetDataCell(((XPQUERYDOC_0!$A44-3)*64)+(XPQUERYDOC_0!BE$1-0), "XPQUERYDOC_0")</f>
        <v>#NAME?</v>
      </c>
      <c r="BF44" t="e">
        <f ca="1">_xll.xpGetDataCell(((XPQUERYDOC_0!$A44-3)*64)+(XPQUERYDOC_0!BF$1-0), "XPQUERYDOC_0")</f>
        <v>#NAME?</v>
      </c>
      <c r="BG44" t="e">
        <f ca="1">_xll.xpGetDataCell(((XPQUERYDOC_0!$A44-3)*64)+(XPQUERYDOC_0!BG$1-0), "XPQUERYDOC_0")</f>
        <v>#NAME?</v>
      </c>
      <c r="BH44" t="e">
        <f ca="1">_xll.xpGetDataCell(((XPQUERYDOC_0!$A44-3)*64)+(XPQUERYDOC_0!BH$1-0), "XPQUERYDOC_0")</f>
        <v>#NAME?</v>
      </c>
      <c r="BI44" t="e">
        <f ca="1">_xll.xpGetDataCell(((XPQUERYDOC_0!$A44-3)*64)+(XPQUERYDOC_0!BI$1-0), "XPQUERYDOC_0")</f>
        <v>#NAME?</v>
      </c>
      <c r="BJ44" t="e">
        <f ca="1">_xll.xpGetDataCell(((XPQUERYDOC_0!$A44-3)*64)+(XPQUERYDOC_0!BJ$1-0), "XPQUERYDOC_0")</f>
        <v>#NAME?</v>
      </c>
      <c r="BK44" t="e">
        <f ca="1">_xll.xpGetDataCell(((XPQUERYDOC_0!$A44-3)*64)+(XPQUERYDOC_0!BK$1-0), "XPQUERYDOC_0")</f>
        <v>#NAME?</v>
      </c>
      <c r="BL44" t="e">
        <f ca="1">_xll.xpGetDataCell(((XPQUERYDOC_0!$A44-3)*64)+(XPQUERYDOC_0!BL$1-0), "XPQUERYDOC_0")</f>
        <v>#NAME?</v>
      </c>
      <c r="BM44" t="e">
        <f ca="1">_xll.xpGetDataCell(((XPQUERYDOC_0!$A44-3)*64)+(XPQUERYDOC_0!BM$1-0), "XPQUERYDOC_0")</f>
        <v>#NAME?</v>
      </c>
    </row>
    <row r="45" spans="1:65">
      <c r="A45" t="e">
        <f ca="1">_xll.xpGetDimLabel(2, 40, "XPQUERYDOC_0")</f>
        <v>#NAME?</v>
      </c>
      <c r="B45" t="e">
        <f ca="1">_xll.xpGetDataCell(((XPQUERYDOC_0!$A45-3)*64)+(XPQUERYDOC_0!B$1-0), "XPQUERYDOC_0")</f>
        <v>#NAME?</v>
      </c>
      <c r="C45" t="e">
        <f ca="1">_xll.xpGetDataCell(((XPQUERYDOC_0!$A45-3)*64)+(XPQUERYDOC_0!C$1-0), "XPQUERYDOC_0")</f>
        <v>#NAME?</v>
      </c>
      <c r="D45" t="e">
        <f ca="1">_xll.xpGetDataCell(((XPQUERYDOC_0!$A45-3)*64)+(XPQUERYDOC_0!D$1-0), "XPQUERYDOC_0")</f>
        <v>#NAME?</v>
      </c>
      <c r="E45" t="e">
        <f ca="1">_xll.xpGetDataCell(((XPQUERYDOC_0!$A45-3)*64)+(XPQUERYDOC_0!E$1-0), "XPQUERYDOC_0")</f>
        <v>#NAME?</v>
      </c>
      <c r="F45" t="e">
        <f ca="1">_xll.xpGetDataCell(((XPQUERYDOC_0!$A45-3)*64)+(XPQUERYDOC_0!F$1-0), "XPQUERYDOC_0")</f>
        <v>#NAME?</v>
      </c>
      <c r="G45" t="e">
        <f ca="1">_xll.xpGetDataCell(((XPQUERYDOC_0!$A45-3)*64)+(XPQUERYDOC_0!G$1-0), "XPQUERYDOC_0")</f>
        <v>#NAME?</v>
      </c>
      <c r="H45" t="e">
        <f ca="1">_xll.xpGetDataCell(((XPQUERYDOC_0!$A45-3)*64)+(XPQUERYDOC_0!H$1-0), "XPQUERYDOC_0")</f>
        <v>#NAME?</v>
      </c>
      <c r="I45" t="e">
        <f ca="1">_xll.xpGetDataCell(((XPQUERYDOC_0!$A45-3)*64)+(XPQUERYDOC_0!I$1-0), "XPQUERYDOC_0")</f>
        <v>#NAME?</v>
      </c>
      <c r="J45" t="e">
        <f ca="1">_xll.xpGetDataCell(((XPQUERYDOC_0!$A45-3)*64)+(XPQUERYDOC_0!J$1-0), "XPQUERYDOC_0")</f>
        <v>#NAME?</v>
      </c>
      <c r="K45" t="e">
        <f ca="1">_xll.xpGetDataCell(((XPQUERYDOC_0!$A45-3)*64)+(XPQUERYDOC_0!K$1-0), "XPQUERYDOC_0")</f>
        <v>#NAME?</v>
      </c>
      <c r="L45" t="e">
        <f ca="1">_xll.xpGetDataCell(((XPQUERYDOC_0!$A45-3)*64)+(XPQUERYDOC_0!L$1-0), "XPQUERYDOC_0")</f>
        <v>#NAME?</v>
      </c>
      <c r="M45" t="e">
        <f ca="1">_xll.xpGetDataCell(((XPQUERYDOC_0!$A45-3)*64)+(XPQUERYDOC_0!M$1-0), "XPQUERYDOC_0")</f>
        <v>#NAME?</v>
      </c>
      <c r="N45" t="e">
        <f ca="1">_xll.xpGetDataCell(((XPQUERYDOC_0!$A45-3)*64)+(XPQUERYDOC_0!N$1-0), "XPQUERYDOC_0")</f>
        <v>#NAME?</v>
      </c>
      <c r="O45" t="e">
        <f ca="1">_xll.xpGetDataCell(((XPQUERYDOC_0!$A45-3)*64)+(XPQUERYDOC_0!O$1-0), "XPQUERYDOC_0")</f>
        <v>#NAME?</v>
      </c>
      <c r="P45" t="e">
        <f ca="1">_xll.xpGetDataCell(((XPQUERYDOC_0!$A45-3)*64)+(XPQUERYDOC_0!P$1-0), "XPQUERYDOC_0")</f>
        <v>#NAME?</v>
      </c>
      <c r="Q45" t="e">
        <f ca="1">_xll.xpGetDataCell(((XPQUERYDOC_0!$A45-3)*64)+(XPQUERYDOC_0!Q$1-0), "XPQUERYDOC_0")</f>
        <v>#NAME?</v>
      </c>
      <c r="R45" t="e">
        <f ca="1">_xll.xpGetDataCell(((XPQUERYDOC_0!$A45-3)*64)+(XPQUERYDOC_0!R$1-0), "XPQUERYDOC_0")</f>
        <v>#NAME?</v>
      </c>
      <c r="S45" t="e">
        <f ca="1">_xll.xpGetDataCell(((XPQUERYDOC_0!$A45-3)*64)+(XPQUERYDOC_0!S$1-0), "XPQUERYDOC_0")</f>
        <v>#NAME?</v>
      </c>
      <c r="T45" t="e">
        <f ca="1">_xll.xpGetDataCell(((XPQUERYDOC_0!$A45-3)*64)+(XPQUERYDOC_0!T$1-0), "XPQUERYDOC_0")</f>
        <v>#NAME?</v>
      </c>
      <c r="U45" t="e">
        <f ca="1">_xll.xpGetDataCell(((XPQUERYDOC_0!$A45-3)*64)+(XPQUERYDOC_0!U$1-0), "XPQUERYDOC_0")</f>
        <v>#NAME?</v>
      </c>
      <c r="V45" t="e">
        <f ca="1">_xll.xpGetDataCell(((XPQUERYDOC_0!$A45-3)*64)+(XPQUERYDOC_0!V$1-0), "XPQUERYDOC_0")</f>
        <v>#NAME?</v>
      </c>
      <c r="W45" t="e">
        <f ca="1">_xll.xpGetDataCell(((XPQUERYDOC_0!$A45-3)*64)+(XPQUERYDOC_0!W$1-0), "XPQUERYDOC_0")</f>
        <v>#NAME?</v>
      </c>
      <c r="X45" t="e">
        <f ca="1">_xll.xpGetDataCell(((XPQUERYDOC_0!$A45-3)*64)+(XPQUERYDOC_0!X$1-0), "XPQUERYDOC_0")</f>
        <v>#NAME?</v>
      </c>
      <c r="Y45" t="e">
        <f ca="1">_xll.xpGetDataCell(((XPQUERYDOC_0!$A45-3)*64)+(XPQUERYDOC_0!Y$1-0), "XPQUERYDOC_0")</f>
        <v>#NAME?</v>
      </c>
      <c r="Z45" t="e">
        <f ca="1">_xll.xpGetDataCell(((XPQUERYDOC_0!$A45-3)*64)+(XPQUERYDOC_0!Z$1-0), "XPQUERYDOC_0")</f>
        <v>#NAME?</v>
      </c>
      <c r="AA45" t="e">
        <f ca="1">_xll.xpGetDataCell(((XPQUERYDOC_0!$A45-3)*64)+(XPQUERYDOC_0!AA$1-0), "XPQUERYDOC_0")</f>
        <v>#NAME?</v>
      </c>
      <c r="AB45" t="e">
        <f ca="1">_xll.xpGetDataCell(((XPQUERYDOC_0!$A45-3)*64)+(XPQUERYDOC_0!AB$1-0), "XPQUERYDOC_0")</f>
        <v>#NAME?</v>
      </c>
      <c r="AC45" t="e">
        <f ca="1">_xll.xpGetDataCell(((XPQUERYDOC_0!$A45-3)*64)+(XPQUERYDOC_0!AC$1-0), "XPQUERYDOC_0")</f>
        <v>#NAME?</v>
      </c>
      <c r="AD45" t="e">
        <f ca="1">_xll.xpGetDataCell(((XPQUERYDOC_0!$A45-3)*64)+(XPQUERYDOC_0!AD$1-0), "XPQUERYDOC_0")</f>
        <v>#NAME?</v>
      </c>
      <c r="AE45" t="e">
        <f ca="1">_xll.xpGetDataCell(((XPQUERYDOC_0!$A45-3)*64)+(XPQUERYDOC_0!AE$1-0), "XPQUERYDOC_0")</f>
        <v>#NAME?</v>
      </c>
      <c r="AF45" t="e">
        <f ca="1">_xll.xpGetDataCell(((XPQUERYDOC_0!$A45-3)*64)+(XPQUERYDOC_0!AF$1-0), "XPQUERYDOC_0")</f>
        <v>#NAME?</v>
      </c>
      <c r="AG45" t="e">
        <f ca="1">_xll.xpGetDataCell(((XPQUERYDOC_0!$A45-3)*64)+(XPQUERYDOC_0!AG$1-0), "XPQUERYDOC_0")</f>
        <v>#NAME?</v>
      </c>
      <c r="AH45" t="e">
        <f ca="1">_xll.xpGetDataCell(((XPQUERYDOC_0!$A45-3)*64)+(XPQUERYDOC_0!AH$1-0), "XPQUERYDOC_0")</f>
        <v>#NAME?</v>
      </c>
      <c r="AI45" t="e">
        <f ca="1">_xll.xpGetDataCell(((XPQUERYDOC_0!$A45-3)*64)+(XPQUERYDOC_0!AI$1-0), "XPQUERYDOC_0")</f>
        <v>#NAME?</v>
      </c>
      <c r="AJ45" t="e">
        <f ca="1">_xll.xpGetDataCell(((XPQUERYDOC_0!$A45-3)*64)+(XPQUERYDOC_0!AJ$1-0), "XPQUERYDOC_0")</f>
        <v>#NAME?</v>
      </c>
      <c r="AK45" t="e">
        <f ca="1">_xll.xpGetDataCell(((XPQUERYDOC_0!$A45-3)*64)+(XPQUERYDOC_0!AK$1-0), "XPQUERYDOC_0")</f>
        <v>#NAME?</v>
      </c>
      <c r="AL45" t="e">
        <f ca="1">_xll.xpGetDataCell(((XPQUERYDOC_0!$A45-3)*64)+(XPQUERYDOC_0!AL$1-0), "XPQUERYDOC_0")</f>
        <v>#NAME?</v>
      </c>
      <c r="AM45" t="e">
        <f ca="1">_xll.xpGetDataCell(((XPQUERYDOC_0!$A45-3)*64)+(XPQUERYDOC_0!AM$1-0), "XPQUERYDOC_0")</f>
        <v>#NAME?</v>
      </c>
      <c r="AN45" t="e">
        <f ca="1">_xll.xpGetDataCell(((XPQUERYDOC_0!$A45-3)*64)+(XPQUERYDOC_0!AN$1-0), "XPQUERYDOC_0")</f>
        <v>#NAME?</v>
      </c>
      <c r="AO45" t="e">
        <f ca="1">_xll.xpGetDataCell(((XPQUERYDOC_0!$A45-3)*64)+(XPQUERYDOC_0!AO$1-0), "XPQUERYDOC_0")</f>
        <v>#NAME?</v>
      </c>
      <c r="AP45" t="e">
        <f ca="1">_xll.xpGetDataCell(((XPQUERYDOC_0!$A45-3)*64)+(XPQUERYDOC_0!AP$1-0), "XPQUERYDOC_0")</f>
        <v>#NAME?</v>
      </c>
      <c r="AQ45" t="e">
        <f ca="1">_xll.xpGetDataCell(((XPQUERYDOC_0!$A45-3)*64)+(XPQUERYDOC_0!AQ$1-0), "XPQUERYDOC_0")</f>
        <v>#NAME?</v>
      </c>
      <c r="AR45" t="e">
        <f ca="1">_xll.xpGetDataCell(((XPQUERYDOC_0!$A45-3)*64)+(XPQUERYDOC_0!AR$1-0), "XPQUERYDOC_0")</f>
        <v>#NAME?</v>
      </c>
      <c r="AS45" t="e">
        <f ca="1">_xll.xpGetDataCell(((XPQUERYDOC_0!$A45-3)*64)+(XPQUERYDOC_0!AS$1-0), "XPQUERYDOC_0")</f>
        <v>#NAME?</v>
      </c>
      <c r="AT45" t="e">
        <f ca="1">_xll.xpGetDataCell(((XPQUERYDOC_0!$A45-3)*64)+(XPQUERYDOC_0!AT$1-0), "XPQUERYDOC_0")</f>
        <v>#NAME?</v>
      </c>
      <c r="AU45" t="e">
        <f ca="1">_xll.xpGetDataCell(((XPQUERYDOC_0!$A45-3)*64)+(XPQUERYDOC_0!AU$1-0), "XPQUERYDOC_0")</f>
        <v>#NAME?</v>
      </c>
      <c r="AV45" t="e">
        <f ca="1">_xll.xpGetDataCell(((XPQUERYDOC_0!$A45-3)*64)+(XPQUERYDOC_0!AV$1-0), "XPQUERYDOC_0")</f>
        <v>#NAME?</v>
      </c>
      <c r="AW45" t="e">
        <f ca="1">_xll.xpGetDataCell(((XPQUERYDOC_0!$A45-3)*64)+(XPQUERYDOC_0!AW$1-0), "XPQUERYDOC_0")</f>
        <v>#NAME?</v>
      </c>
      <c r="AX45" t="e">
        <f ca="1">_xll.xpGetDataCell(((XPQUERYDOC_0!$A45-3)*64)+(XPQUERYDOC_0!AX$1-0), "XPQUERYDOC_0")</f>
        <v>#NAME?</v>
      </c>
      <c r="AY45" t="e">
        <f ca="1">_xll.xpGetDataCell(((XPQUERYDOC_0!$A45-3)*64)+(XPQUERYDOC_0!AY$1-0), "XPQUERYDOC_0")</f>
        <v>#NAME?</v>
      </c>
      <c r="AZ45" t="e">
        <f ca="1">_xll.xpGetDataCell(((XPQUERYDOC_0!$A45-3)*64)+(XPQUERYDOC_0!AZ$1-0), "XPQUERYDOC_0")</f>
        <v>#NAME?</v>
      </c>
      <c r="BA45" t="e">
        <f ca="1">_xll.xpGetDataCell(((XPQUERYDOC_0!$A45-3)*64)+(XPQUERYDOC_0!BA$1-0), "XPQUERYDOC_0")</f>
        <v>#NAME?</v>
      </c>
      <c r="BB45" t="e">
        <f ca="1">_xll.xpGetDataCell(((XPQUERYDOC_0!$A45-3)*64)+(XPQUERYDOC_0!BB$1-0), "XPQUERYDOC_0")</f>
        <v>#NAME?</v>
      </c>
      <c r="BC45" t="e">
        <f ca="1">_xll.xpGetDataCell(((XPQUERYDOC_0!$A45-3)*64)+(XPQUERYDOC_0!BC$1-0), "XPQUERYDOC_0")</f>
        <v>#NAME?</v>
      </c>
      <c r="BD45" t="e">
        <f ca="1">_xll.xpGetDataCell(((XPQUERYDOC_0!$A45-3)*64)+(XPQUERYDOC_0!BD$1-0), "XPQUERYDOC_0")</f>
        <v>#NAME?</v>
      </c>
      <c r="BE45" t="e">
        <f ca="1">_xll.xpGetDataCell(((XPQUERYDOC_0!$A45-3)*64)+(XPQUERYDOC_0!BE$1-0), "XPQUERYDOC_0")</f>
        <v>#NAME?</v>
      </c>
      <c r="BF45" t="e">
        <f ca="1">_xll.xpGetDataCell(((XPQUERYDOC_0!$A45-3)*64)+(XPQUERYDOC_0!BF$1-0), "XPQUERYDOC_0")</f>
        <v>#NAME?</v>
      </c>
      <c r="BG45" t="e">
        <f ca="1">_xll.xpGetDataCell(((XPQUERYDOC_0!$A45-3)*64)+(XPQUERYDOC_0!BG$1-0), "XPQUERYDOC_0")</f>
        <v>#NAME?</v>
      </c>
      <c r="BH45" t="e">
        <f ca="1">_xll.xpGetDataCell(((XPQUERYDOC_0!$A45-3)*64)+(XPQUERYDOC_0!BH$1-0), "XPQUERYDOC_0")</f>
        <v>#NAME?</v>
      </c>
      <c r="BI45" t="e">
        <f ca="1">_xll.xpGetDataCell(((XPQUERYDOC_0!$A45-3)*64)+(XPQUERYDOC_0!BI$1-0), "XPQUERYDOC_0")</f>
        <v>#NAME?</v>
      </c>
      <c r="BJ45" t="e">
        <f ca="1">_xll.xpGetDataCell(((XPQUERYDOC_0!$A45-3)*64)+(XPQUERYDOC_0!BJ$1-0), "XPQUERYDOC_0")</f>
        <v>#NAME?</v>
      </c>
      <c r="BK45" t="e">
        <f ca="1">_xll.xpGetDataCell(((XPQUERYDOC_0!$A45-3)*64)+(XPQUERYDOC_0!BK$1-0), "XPQUERYDOC_0")</f>
        <v>#NAME?</v>
      </c>
      <c r="BL45" t="e">
        <f ca="1">_xll.xpGetDataCell(((XPQUERYDOC_0!$A45-3)*64)+(XPQUERYDOC_0!BL$1-0), "XPQUERYDOC_0")</f>
        <v>#NAME?</v>
      </c>
      <c r="BM45" t="e">
        <f ca="1">_xll.xpGetDataCell(((XPQUERYDOC_0!$A45-3)*64)+(XPQUERYDOC_0!BM$1-0), "XPQUERYDOC_0")</f>
        <v>#NAME?</v>
      </c>
    </row>
    <row r="46" spans="1:65">
      <c r="A46" t="e">
        <f ca="1">_xll.xpGetDimLabel(2, 41, "XPQUERYDOC_0")</f>
        <v>#NAME?</v>
      </c>
      <c r="B46" t="e">
        <f ca="1">_xll.xpGetDataCell(((XPQUERYDOC_0!$A46-3)*64)+(XPQUERYDOC_0!B$1-0), "XPQUERYDOC_0")</f>
        <v>#NAME?</v>
      </c>
      <c r="C46" t="e">
        <f ca="1">_xll.xpGetDataCell(((XPQUERYDOC_0!$A46-3)*64)+(XPQUERYDOC_0!C$1-0), "XPQUERYDOC_0")</f>
        <v>#NAME?</v>
      </c>
      <c r="D46" t="e">
        <f ca="1">_xll.xpGetDataCell(((XPQUERYDOC_0!$A46-3)*64)+(XPQUERYDOC_0!D$1-0), "XPQUERYDOC_0")</f>
        <v>#NAME?</v>
      </c>
      <c r="E46" t="e">
        <f ca="1">_xll.xpGetDataCell(((XPQUERYDOC_0!$A46-3)*64)+(XPQUERYDOC_0!E$1-0), "XPQUERYDOC_0")</f>
        <v>#NAME?</v>
      </c>
      <c r="F46" t="e">
        <f ca="1">_xll.xpGetDataCell(((XPQUERYDOC_0!$A46-3)*64)+(XPQUERYDOC_0!F$1-0), "XPQUERYDOC_0")</f>
        <v>#NAME?</v>
      </c>
      <c r="G46" t="e">
        <f ca="1">_xll.xpGetDataCell(((XPQUERYDOC_0!$A46-3)*64)+(XPQUERYDOC_0!G$1-0), "XPQUERYDOC_0")</f>
        <v>#NAME?</v>
      </c>
      <c r="H46" t="e">
        <f ca="1">_xll.xpGetDataCell(((XPQUERYDOC_0!$A46-3)*64)+(XPQUERYDOC_0!H$1-0), "XPQUERYDOC_0")</f>
        <v>#NAME?</v>
      </c>
      <c r="I46" t="e">
        <f ca="1">_xll.xpGetDataCell(((XPQUERYDOC_0!$A46-3)*64)+(XPQUERYDOC_0!I$1-0), "XPQUERYDOC_0")</f>
        <v>#NAME?</v>
      </c>
      <c r="J46" t="e">
        <f ca="1">_xll.xpGetDataCell(((XPQUERYDOC_0!$A46-3)*64)+(XPQUERYDOC_0!J$1-0), "XPQUERYDOC_0")</f>
        <v>#NAME?</v>
      </c>
      <c r="K46" t="e">
        <f ca="1">_xll.xpGetDataCell(((XPQUERYDOC_0!$A46-3)*64)+(XPQUERYDOC_0!K$1-0), "XPQUERYDOC_0")</f>
        <v>#NAME?</v>
      </c>
      <c r="L46" t="e">
        <f ca="1">_xll.xpGetDataCell(((XPQUERYDOC_0!$A46-3)*64)+(XPQUERYDOC_0!L$1-0), "XPQUERYDOC_0")</f>
        <v>#NAME?</v>
      </c>
      <c r="M46" t="e">
        <f ca="1">_xll.xpGetDataCell(((XPQUERYDOC_0!$A46-3)*64)+(XPQUERYDOC_0!M$1-0), "XPQUERYDOC_0")</f>
        <v>#NAME?</v>
      </c>
      <c r="N46" t="e">
        <f ca="1">_xll.xpGetDataCell(((XPQUERYDOC_0!$A46-3)*64)+(XPQUERYDOC_0!N$1-0), "XPQUERYDOC_0")</f>
        <v>#NAME?</v>
      </c>
      <c r="O46" t="e">
        <f ca="1">_xll.xpGetDataCell(((XPQUERYDOC_0!$A46-3)*64)+(XPQUERYDOC_0!O$1-0), "XPQUERYDOC_0")</f>
        <v>#NAME?</v>
      </c>
      <c r="P46" t="e">
        <f ca="1">_xll.xpGetDataCell(((XPQUERYDOC_0!$A46-3)*64)+(XPQUERYDOC_0!P$1-0), "XPQUERYDOC_0")</f>
        <v>#NAME?</v>
      </c>
      <c r="Q46" t="e">
        <f ca="1">_xll.xpGetDataCell(((XPQUERYDOC_0!$A46-3)*64)+(XPQUERYDOC_0!Q$1-0), "XPQUERYDOC_0")</f>
        <v>#NAME?</v>
      </c>
      <c r="R46" t="e">
        <f ca="1">_xll.xpGetDataCell(((XPQUERYDOC_0!$A46-3)*64)+(XPQUERYDOC_0!R$1-0), "XPQUERYDOC_0")</f>
        <v>#NAME?</v>
      </c>
      <c r="S46" t="e">
        <f ca="1">_xll.xpGetDataCell(((XPQUERYDOC_0!$A46-3)*64)+(XPQUERYDOC_0!S$1-0), "XPQUERYDOC_0")</f>
        <v>#NAME?</v>
      </c>
      <c r="T46" t="e">
        <f ca="1">_xll.xpGetDataCell(((XPQUERYDOC_0!$A46-3)*64)+(XPQUERYDOC_0!T$1-0), "XPQUERYDOC_0")</f>
        <v>#NAME?</v>
      </c>
      <c r="U46" t="e">
        <f ca="1">_xll.xpGetDataCell(((XPQUERYDOC_0!$A46-3)*64)+(XPQUERYDOC_0!U$1-0), "XPQUERYDOC_0")</f>
        <v>#NAME?</v>
      </c>
      <c r="V46" t="e">
        <f ca="1">_xll.xpGetDataCell(((XPQUERYDOC_0!$A46-3)*64)+(XPQUERYDOC_0!V$1-0), "XPQUERYDOC_0")</f>
        <v>#NAME?</v>
      </c>
      <c r="W46" t="e">
        <f ca="1">_xll.xpGetDataCell(((XPQUERYDOC_0!$A46-3)*64)+(XPQUERYDOC_0!W$1-0), "XPQUERYDOC_0")</f>
        <v>#NAME?</v>
      </c>
      <c r="X46" t="e">
        <f ca="1">_xll.xpGetDataCell(((XPQUERYDOC_0!$A46-3)*64)+(XPQUERYDOC_0!X$1-0), "XPQUERYDOC_0")</f>
        <v>#NAME?</v>
      </c>
      <c r="Y46" t="e">
        <f ca="1">_xll.xpGetDataCell(((XPQUERYDOC_0!$A46-3)*64)+(XPQUERYDOC_0!Y$1-0), "XPQUERYDOC_0")</f>
        <v>#NAME?</v>
      </c>
      <c r="Z46" t="e">
        <f ca="1">_xll.xpGetDataCell(((XPQUERYDOC_0!$A46-3)*64)+(XPQUERYDOC_0!Z$1-0), "XPQUERYDOC_0")</f>
        <v>#NAME?</v>
      </c>
      <c r="AA46" t="e">
        <f ca="1">_xll.xpGetDataCell(((XPQUERYDOC_0!$A46-3)*64)+(XPQUERYDOC_0!AA$1-0), "XPQUERYDOC_0")</f>
        <v>#NAME?</v>
      </c>
      <c r="AB46" t="e">
        <f ca="1">_xll.xpGetDataCell(((XPQUERYDOC_0!$A46-3)*64)+(XPQUERYDOC_0!AB$1-0), "XPQUERYDOC_0")</f>
        <v>#NAME?</v>
      </c>
      <c r="AC46" t="e">
        <f ca="1">_xll.xpGetDataCell(((XPQUERYDOC_0!$A46-3)*64)+(XPQUERYDOC_0!AC$1-0), "XPQUERYDOC_0")</f>
        <v>#NAME?</v>
      </c>
      <c r="AD46" t="e">
        <f ca="1">_xll.xpGetDataCell(((XPQUERYDOC_0!$A46-3)*64)+(XPQUERYDOC_0!AD$1-0), "XPQUERYDOC_0")</f>
        <v>#NAME?</v>
      </c>
      <c r="AE46" t="e">
        <f ca="1">_xll.xpGetDataCell(((XPQUERYDOC_0!$A46-3)*64)+(XPQUERYDOC_0!AE$1-0), "XPQUERYDOC_0")</f>
        <v>#NAME?</v>
      </c>
      <c r="AF46" t="e">
        <f ca="1">_xll.xpGetDataCell(((XPQUERYDOC_0!$A46-3)*64)+(XPQUERYDOC_0!AF$1-0), "XPQUERYDOC_0")</f>
        <v>#NAME?</v>
      </c>
      <c r="AG46" t="e">
        <f ca="1">_xll.xpGetDataCell(((XPQUERYDOC_0!$A46-3)*64)+(XPQUERYDOC_0!AG$1-0), "XPQUERYDOC_0")</f>
        <v>#NAME?</v>
      </c>
      <c r="AH46" t="e">
        <f ca="1">_xll.xpGetDataCell(((XPQUERYDOC_0!$A46-3)*64)+(XPQUERYDOC_0!AH$1-0), "XPQUERYDOC_0")</f>
        <v>#NAME?</v>
      </c>
      <c r="AI46" t="e">
        <f ca="1">_xll.xpGetDataCell(((XPQUERYDOC_0!$A46-3)*64)+(XPQUERYDOC_0!AI$1-0), "XPQUERYDOC_0")</f>
        <v>#NAME?</v>
      </c>
      <c r="AJ46" t="e">
        <f ca="1">_xll.xpGetDataCell(((XPQUERYDOC_0!$A46-3)*64)+(XPQUERYDOC_0!AJ$1-0), "XPQUERYDOC_0")</f>
        <v>#NAME?</v>
      </c>
      <c r="AK46" t="e">
        <f ca="1">_xll.xpGetDataCell(((XPQUERYDOC_0!$A46-3)*64)+(XPQUERYDOC_0!AK$1-0), "XPQUERYDOC_0")</f>
        <v>#NAME?</v>
      </c>
      <c r="AL46" t="e">
        <f ca="1">_xll.xpGetDataCell(((XPQUERYDOC_0!$A46-3)*64)+(XPQUERYDOC_0!AL$1-0), "XPQUERYDOC_0")</f>
        <v>#NAME?</v>
      </c>
      <c r="AM46" t="e">
        <f ca="1">_xll.xpGetDataCell(((XPQUERYDOC_0!$A46-3)*64)+(XPQUERYDOC_0!AM$1-0), "XPQUERYDOC_0")</f>
        <v>#NAME?</v>
      </c>
      <c r="AN46" t="e">
        <f ca="1">_xll.xpGetDataCell(((XPQUERYDOC_0!$A46-3)*64)+(XPQUERYDOC_0!AN$1-0), "XPQUERYDOC_0")</f>
        <v>#NAME?</v>
      </c>
      <c r="AO46" t="e">
        <f ca="1">_xll.xpGetDataCell(((XPQUERYDOC_0!$A46-3)*64)+(XPQUERYDOC_0!AO$1-0), "XPQUERYDOC_0")</f>
        <v>#NAME?</v>
      </c>
      <c r="AP46" t="e">
        <f ca="1">_xll.xpGetDataCell(((XPQUERYDOC_0!$A46-3)*64)+(XPQUERYDOC_0!AP$1-0), "XPQUERYDOC_0")</f>
        <v>#NAME?</v>
      </c>
      <c r="AQ46" t="e">
        <f ca="1">_xll.xpGetDataCell(((XPQUERYDOC_0!$A46-3)*64)+(XPQUERYDOC_0!AQ$1-0), "XPQUERYDOC_0")</f>
        <v>#NAME?</v>
      </c>
      <c r="AR46" t="e">
        <f ca="1">_xll.xpGetDataCell(((XPQUERYDOC_0!$A46-3)*64)+(XPQUERYDOC_0!AR$1-0), "XPQUERYDOC_0")</f>
        <v>#NAME?</v>
      </c>
      <c r="AS46" t="e">
        <f ca="1">_xll.xpGetDataCell(((XPQUERYDOC_0!$A46-3)*64)+(XPQUERYDOC_0!AS$1-0), "XPQUERYDOC_0")</f>
        <v>#NAME?</v>
      </c>
      <c r="AT46" t="e">
        <f ca="1">_xll.xpGetDataCell(((XPQUERYDOC_0!$A46-3)*64)+(XPQUERYDOC_0!AT$1-0), "XPQUERYDOC_0")</f>
        <v>#NAME?</v>
      </c>
      <c r="AU46" t="e">
        <f ca="1">_xll.xpGetDataCell(((XPQUERYDOC_0!$A46-3)*64)+(XPQUERYDOC_0!AU$1-0), "XPQUERYDOC_0")</f>
        <v>#NAME?</v>
      </c>
      <c r="AV46" t="e">
        <f ca="1">_xll.xpGetDataCell(((XPQUERYDOC_0!$A46-3)*64)+(XPQUERYDOC_0!AV$1-0), "XPQUERYDOC_0")</f>
        <v>#NAME?</v>
      </c>
      <c r="AW46" t="e">
        <f ca="1">_xll.xpGetDataCell(((XPQUERYDOC_0!$A46-3)*64)+(XPQUERYDOC_0!AW$1-0), "XPQUERYDOC_0")</f>
        <v>#NAME?</v>
      </c>
      <c r="AX46" t="e">
        <f ca="1">_xll.xpGetDataCell(((XPQUERYDOC_0!$A46-3)*64)+(XPQUERYDOC_0!AX$1-0), "XPQUERYDOC_0")</f>
        <v>#NAME?</v>
      </c>
      <c r="AY46" t="e">
        <f ca="1">_xll.xpGetDataCell(((XPQUERYDOC_0!$A46-3)*64)+(XPQUERYDOC_0!AY$1-0), "XPQUERYDOC_0")</f>
        <v>#NAME?</v>
      </c>
      <c r="AZ46" t="e">
        <f ca="1">_xll.xpGetDataCell(((XPQUERYDOC_0!$A46-3)*64)+(XPQUERYDOC_0!AZ$1-0), "XPQUERYDOC_0")</f>
        <v>#NAME?</v>
      </c>
      <c r="BA46" t="e">
        <f ca="1">_xll.xpGetDataCell(((XPQUERYDOC_0!$A46-3)*64)+(XPQUERYDOC_0!BA$1-0), "XPQUERYDOC_0")</f>
        <v>#NAME?</v>
      </c>
      <c r="BB46" t="e">
        <f ca="1">_xll.xpGetDataCell(((XPQUERYDOC_0!$A46-3)*64)+(XPQUERYDOC_0!BB$1-0), "XPQUERYDOC_0")</f>
        <v>#NAME?</v>
      </c>
      <c r="BC46" t="e">
        <f ca="1">_xll.xpGetDataCell(((XPQUERYDOC_0!$A46-3)*64)+(XPQUERYDOC_0!BC$1-0), "XPQUERYDOC_0")</f>
        <v>#NAME?</v>
      </c>
      <c r="BD46" t="e">
        <f ca="1">_xll.xpGetDataCell(((XPQUERYDOC_0!$A46-3)*64)+(XPQUERYDOC_0!BD$1-0), "XPQUERYDOC_0")</f>
        <v>#NAME?</v>
      </c>
      <c r="BE46" t="e">
        <f ca="1">_xll.xpGetDataCell(((XPQUERYDOC_0!$A46-3)*64)+(XPQUERYDOC_0!BE$1-0), "XPQUERYDOC_0")</f>
        <v>#NAME?</v>
      </c>
      <c r="BF46" t="e">
        <f ca="1">_xll.xpGetDataCell(((XPQUERYDOC_0!$A46-3)*64)+(XPQUERYDOC_0!BF$1-0), "XPQUERYDOC_0")</f>
        <v>#NAME?</v>
      </c>
      <c r="BG46" t="e">
        <f ca="1">_xll.xpGetDataCell(((XPQUERYDOC_0!$A46-3)*64)+(XPQUERYDOC_0!BG$1-0), "XPQUERYDOC_0")</f>
        <v>#NAME?</v>
      </c>
      <c r="BH46" t="e">
        <f ca="1">_xll.xpGetDataCell(((XPQUERYDOC_0!$A46-3)*64)+(XPQUERYDOC_0!BH$1-0), "XPQUERYDOC_0")</f>
        <v>#NAME?</v>
      </c>
      <c r="BI46" t="e">
        <f ca="1">_xll.xpGetDataCell(((XPQUERYDOC_0!$A46-3)*64)+(XPQUERYDOC_0!BI$1-0), "XPQUERYDOC_0")</f>
        <v>#NAME?</v>
      </c>
      <c r="BJ46" t="e">
        <f ca="1">_xll.xpGetDataCell(((XPQUERYDOC_0!$A46-3)*64)+(XPQUERYDOC_0!BJ$1-0), "XPQUERYDOC_0")</f>
        <v>#NAME?</v>
      </c>
      <c r="BK46" t="e">
        <f ca="1">_xll.xpGetDataCell(((XPQUERYDOC_0!$A46-3)*64)+(XPQUERYDOC_0!BK$1-0), "XPQUERYDOC_0")</f>
        <v>#NAME?</v>
      </c>
      <c r="BL46" t="e">
        <f ca="1">_xll.xpGetDataCell(((XPQUERYDOC_0!$A46-3)*64)+(XPQUERYDOC_0!BL$1-0), "XPQUERYDOC_0")</f>
        <v>#NAME?</v>
      </c>
      <c r="BM46" t="e">
        <f ca="1">_xll.xpGetDataCell(((XPQUERYDOC_0!$A46-3)*64)+(XPQUERYDOC_0!BM$1-0), "XPQUERYDOC_0")</f>
        <v>#NAME?</v>
      </c>
    </row>
    <row r="47" spans="1:65">
      <c r="A47" t="e">
        <f ca="1">_xll.xpGetDimLabel(2, 42, "XPQUERYDOC_0")</f>
        <v>#NAME?</v>
      </c>
      <c r="B47" t="e">
        <f ca="1">_xll.xpGetDataCell(((XPQUERYDOC_0!$A47-3)*64)+(XPQUERYDOC_0!B$1-0), "XPQUERYDOC_0")</f>
        <v>#NAME?</v>
      </c>
      <c r="C47" t="e">
        <f ca="1">_xll.xpGetDataCell(((XPQUERYDOC_0!$A47-3)*64)+(XPQUERYDOC_0!C$1-0), "XPQUERYDOC_0")</f>
        <v>#NAME?</v>
      </c>
      <c r="D47" t="e">
        <f ca="1">_xll.xpGetDataCell(((XPQUERYDOC_0!$A47-3)*64)+(XPQUERYDOC_0!D$1-0), "XPQUERYDOC_0")</f>
        <v>#NAME?</v>
      </c>
      <c r="E47" t="e">
        <f ca="1">_xll.xpGetDataCell(((XPQUERYDOC_0!$A47-3)*64)+(XPQUERYDOC_0!E$1-0), "XPQUERYDOC_0")</f>
        <v>#NAME?</v>
      </c>
      <c r="F47" t="e">
        <f ca="1">_xll.xpGetDataCell(((XPQUERYDOC_0!$A47-3)*64)+(XPQUERYDOC_0!F$1-0), "XPQUERYDOC_0")</f>
        <v>#NAME?</v>
      </c>
      <c r="G47" t="e">
        <f ca="1">_xll.xpGetDataCell(((XPQUERYDOC_0!$A47-3)*64)+(XPQUERYDOC_0!G$1-0), "XPQUERYDOC_0")</f>
        <v>#NAME?</v>
      </c>
      <c r="H47" t="e">
        <f ca="1">_xll.xpGetDataCell(((XPQUERYDOC_0!$A47-3)*64)+(XPQUERYDOC_0!H$1-0), "XPQUERYDOC_0")</f>
        <v>#NAME?</v>
      </c>
      <c r="I47" t="e">
        <f ca="1">_xll.xpGetDataCell(((XPQUERYDOC_0!$A47-3)*64)+(XPQUERYDOC_0!I$1-0), "XPQUERYDOC_0")</f>
        <v>#NAME?</v>
      </c>
      <c r="J47" t="e">
        <f ca="1">_xll.xpGetDataCell(((XPQUERYDOC_0!$A47-3)*64)+(XPQUERYDOC_0!J$1-0), "XPQUERYDOC_0")</f>
        <v>#NAME?</v>
      </c>
      <c r="K47" t="e">
        <f ca="1">_xll.xpGetDataCell(((XPQUERYDOC_0!$A47-3)*64)+(XPQUERYDOC_0!K$1-0), "XPQUERYDOC_0")</f>
        <v>#NAME?</v>
      </c>
      <c r="L47" t="e">
        <f ca="1">_xll.xpGetDataCell(((XPQUERYDOC_0!$A47-3)*64)+(XPQUERYDOC_0!L$1-0), "XPQUERYDOC_0")</f>
        <v>#NAME?</v>
      </c>
      <c r="M47" t="e">
        <f ca="1">_xll.xpGetDataCell(((XPQUERYDOC_0!$A47-3)*64)+(XPQUERYDOC_0!M$1-0), "XPQUERYDOC_0")</f>
        <v>#NAME?</v>
      </c>
      <c r="N47" t="e">
        <f ca="1">_xll.xpGetDataCell(((XPQUERYDOC_0!$A47-3)*64)+(XPQUERYDOC_0!N$1-0), "XPQUERYDOC_0")</f>
        <v>#NAME?</v>
      </c>
      <c r="O47" t="e">
        <f ca="1">_xll.xpGetDataCell(((XPQUERYDOC_0!$A47-3)*64)+(XPQUERYDOC_0!O$1-0), "XPQUERYDOC_0")</f>
        <v>#NAME?</v>
      </c>
      <c r="P47" t="e">
        <f ca="1">_xll.xpGetDataCell(((XPQUERYDOC_0!$A47-3)*64)+(XPQUERYDOC_0!P$1-0), "XPQUERYDOC_0")</f>
        <v>#NAME?</v>
      </c>
      <c r="Q47" t="e">
        <f ca="1">_xll.xpGetDataCell(((XPQUERYDOC_0!$A47-3)*64)+(XPQUERYDOC_0!Q$1-0), "XPQUERYDOC_0")</f>
        <v>#NAME?</v>
      </c>
      <c r="R47" t="e">
        <f ca="1">_xll.xpGetDataCell(((XPQUERYDOC_0!$A47-3)*64)+(XPQUERYDOC_0!R$1-0), "XPQUERYDOC_0")</f>
        <v>#NAME?</v>
      </c>
      <c r="S47" t="e">
        <f ca="1">_xll.xpGetDataCell(((XPQUERYDOC_0!$A47-3)*64)+(XPQUERYDOC_0!S$1-0), "XPQUERYDOC_0")</f>
        <v>#NAME?</v>
      </c>
      <c r="T47" t="e">
        <f ca="1">_xll.xpGetDataCell(((XPQUERYDOC_0!$A47-3)*64)+(XPQUERYDOC_0!T$1-0), "XPQUERYDOC_0")</f>
        <v>#NAME?</v>
      </c>
      <c r="U47" t="e">
        <f ca="1">_xll.xpGetDataCell(((XPQUERYDOC_0!$A47-3)*64)+(XPQUERYDOC_0!U$1-0), "XPQUERYDOC_0")</f>
        <v>#NAME?</v>
      </c>
      <c r="V47" t="e">
        <f ca="1">_xll.xpGetDataCell(((XPQUERYDOC_0!$A47-3)*64)+(XPQUERYDOC_0!V$1-0), "XPQUERYDOC_0")</f>
        <v>#NAME?</v>
      </c>
      <c r="W47" t="e">
        <f ca="1">_xll.xpGetDataCell(((XPQUERYDOC_0!$A47-3)*64)+(XPQUERYDOC_0!W$1-0), "XPQUERYDOC_0")</f>
        <v>#NAME?</v>
      </c>
      <c r="X47" t="e">
        <f ca="1">_xll.xpGetDataCell(((XPQUERYDOC_0!$A47-3)*64)+(XPQUERYDOC_0!X$1-0), "XPQUERYDOC_0")</f>
        <v>#NAME?</v>
      </c>
      <c r="Y47" t="e">
        <f ca="1">_xll.xpGetDataCell(((XPQUERYDOC_0!$A47-3)*64)+(XPQUERYDOC_0!Y$1-0), "XPQUERYDOC_0")</f>
        <v>#NAME?</v>
      </c>
      <c r="Z47" t="e">
        <f ca="1">_xll.xpGetDataCell(((XPQUERYDOC_0!$A47-3)*64)+(XPQUERYDOC_0!Z$1-0), "XPQUERYDOC_0")</f>
        <v>#NAME?</v>
      </c>
      <c r="AA47" t="e">
        <f ca="1">_xll.xpGetDataCell(((XPQUERYDOC_0!$A47-3)*64)+(XPQUERYDOC_0!AA$1-0), "XPQUERYDOC_0")</f>
        <v>#NAME?</v>
      </c>
      <c r="AB47" t="e">
        <f ca="1">_xll.xpGetDataCell(((XPQUERYDOC_0!$A47-3)*64)+(XPQUERYDOC_0!AB$1-0), "XPQUERYDOC_0")</f>
        <v>#NAME?</v>
      </c>
      <c r="AC47" t="e">
        <f ca="1">_xll.xpGetDataCell(((XPQUERYDOC_0!$A47-3)*64)+(XPQUERYDOC_0!AC$1-0), "XPQUERYDOC_0")</f>
        <v>#NAME?</v>
      </c>
      <c r="AD47" t="e">
        <f ca="1">_xll.xpGetDataCell(((XPQUERYDOC_0!$A47-3)*64)+(XPQUERYDOC_0!AD$1-0), "XPQUERYDOC_0")</f>
        <v>#NAME?</v>
      </c>
      <c r="AE47" t="e">
        <f ca="1">_xll.xpGetDataCell(((XPQUERYDOC_0!$A47-3)*64)+(XPQUERYDOC_0!AE$1-0), "XPQUERYDOC_0")</f>
        <v>#NAME?</v>
      </c>
      <c r="AF47" t="e">
        <f ca="1">_xll.xpGetDataCell(((XPQUERYDOC_0!$A47-3)*64)+(XPQUERYDOC_0!AF$1-0), "XPQUERYDOC_0")</f>
        <v>#NAME?</v>
      </c>
      <c r="AG47" t="e">
        <f ca="1">_xll.xpGetDataCell(((XPQUERYDOC_0!$A47-3)*64)+(XPQUERYDOC_0!AG$1-0), "XPQUERYDOC_0")</f>
        <v>#NAME?</v>
      </c>
      <c r="AH47" t="e">
        <f ca="1">_xll.xpGetDataCell(((XPQUERYDOC_0!$A47-3)*64)+(XPQUERYDOC_0!AH$1-0), "XPQUERYDOC_0")</f>
        <v>#NAME?</v>
      </c>
      <c r="AI47" t="e">
        <f ca="1">_xll.xpGetDataCell(((XPQUERYDOC_0!$A47-3)*64)+(XPQUERYDOC_0!AI$1-0), "XPQUERYDOC_0")</f>
        <v>#NAME?</v>
      </c>
      <c r="AJ47" t="e">
        <f ca="1">_xll.xpGetDataCell(((XPQUERYDOC_0!$A47-3)*64)+(XPQUERYDOC_0!AJ$1-0), "XPQUERYDOC_0")</f>
        <v>#NAME?</v>
      </c>
      <c r="AK47" t="e">
        <f ca="1">_xll.xpGetDataCell(((XPQUERYDOC_0!$A47-3)*64)+(XPQUERYDOC_0!AK$1-0), "XPQUERYDOC_0")</f>
        <v>#NAME?</v>
      </c>
      <c r="AL47" t="e">
        <f ca="1">_xll.xpGetDataCell(((XPQUERYDOC_0!$A47-3)*64)+(XPQUERYDOC_0!AL$1-0), "XPQUERYDOC_0")</f>
        <v>#NAME?</v>
      </c>
      <c r="AM47" t="e">
        <f ca="1">_xll.xpGetDataCell(((XPQUERYDOC_0!$A47-3)*64)+(XPQUERYDOC_0!AM$1-0), "XPQUERYDOC_0")</f>
        <v>#NAME?</v>
      </c>
      <c r="AN47" t="e">
        <f ca="1">_xll.xpGetDataCell(((XPQUERYDOC_0!$A47-3)*64)+(XPQUERYDOC_0!AN$1-0), "XPQUERYDOC_0")</f>
        <v>#NAME?</v>
      </c>
      <c r="AO47" t="e">
        <f ca="1">_xll.xpGetDataCell(((XPQUERYDOC_0!$A47-3)*64)+(XPQUERYDOC_0!AO$1-0), "XPQUERYDOC_0")</f>
        <v>#NAME?</v>
      </c>
      <c r="AP47" t="e">
        <f ca="1">_xll.xpGetDataCell(((XPQUERYDOC_0!$A47-3)*64)+(XPQUERYDOC_0!AP$1-0), "XPQUERYDOC_0")</f>
        <v>#NAME?</v>
      </c>
      <c r="AQ47" t="e">
        <f ca="1">_xll.xpGetDataCell(((XPQUERYDOC_0!$A47-3)*64)+(XPQUERYDOC_0!AQ$1-0), "XPQUERYDOC_0")</f>
        <v>#NAME?</v>
      </c>
      <c r="AR47" t="e">
        <f ca="1">_xll.xpGetDataCell(((XPQUERYDOC_0!$A47-3)*64)+(XPQUERYDOC_0!AR$1-0), "XPQUERYDOC_0")</f>
        <v>#NAME?</v>
      </c>
      <c r="AS47" t="e">
        <f ca="1">_xll.xpGetDataCell(((XPQUERYDOC_0!$A47-3)*64)+(XPQUERYDOC_0!AS$1-0), "XPQUERYDOC_0")</f>
        <v>#NAME?</v>
      </c>
      <c r="AT47" t="e">
        <f ca="1">_xll.xpGetDataCell(((XPQUERYDOC_0!$A47-3)*64)+(XPQUERYDOC_0!AT$1-0), "XPQUERYDOC_0")</f>
        <v>#NAME?</v>
      </c>
      <c r="AU47" t="e">
        <f ca="1">_xll.xpGetDataCell(((XPQUERYDOC_0!$A47-3)*64)+(XPQUERYDOC_0!AU$1-0), "XPQUERYDOC_0")</f>
        <v>#NAME?</v>
      </c>
      <c r="AV47" t="e">
        <f ca="1">_xll.xpGetDataCell(((XPQUERYDOC_0!$A47-3)*64)+(XPQUERYDOC_0!AV$1-0), "XPQUERYDOC_0")</f>
        <v>#NAME?</v>
      </c>
      <c r="AW47" t="e">
        <f ca="1">_xll.xpGetDataCell(((XPQUERYDOC_0!$A47-3)*64)+(XPQUERYDOC_0!AW$1-0), "XPQUERYDOC_0")</f>
        <v>#NAME?</v>
      </c>
      <c r="AX47" t="e">
        <f ca="1">_xll.xpGetDataCell(((XPQUERYDOC_0!$A47-3)*64)+(XPQUERYDOC_0!AX$1-0), "XPQUERYDOC_0")</f>
        <v>#NAME?</v>
      </c>
      <c r="AY47" t="e">
        <f ca="1">_xll.xpGetDataCell(((XPQUERYDOC_0!$A47-3)*64)+(XPQUERYDOC_0!AY$1-0), "XPQUERYDOC_0")</f>
        <v>#NAME?</v>
      </c>
      <c r="AZ47" t="e">
        <f ca="1">_xll.xpGetDataCell(((XPQUERYDOC_0!$A47-3)*64)+(XPQUERYDOC_0!AZ$1-0), "XPQUERYDOC_0")</f>
        <v>#NAME?</v>
      </c>
      <c r="BA47" t="e">
        <f ca="1">_xll.xpGetDataCell(((XPQUERYDOC_0!$A47-3)*64)+(XPQUERYDOC_0!BA$1-0), "XPQUERYDOC_0")</f>
        <v>#NAME?</v>
      </c>
      <c r="BB47" t="e">
        <f ca="1">_xll.xpGetDataCell(((XPQUERYDOC_0!$A47-3)*64)+(XPQUERYDOC_0!BB$1-0), "XPQUERYDOC_0")</f>
        <v>#NAME?</v>
      </c>
      <c r="BC47" t="e">
        <f ca="1">_xll.xpGetDataCell(((XPQUERYDOC_0!$A47-3)*64)+(XPQUERYDOC_0!BC$1-0), "XPQUERYDOC_0")</f>
        <v>#NAME?</v>
      </c>
      <c r="BD47" t="e">
        <f ca="1">_xll.xpGetDataCell(((XPQUERYDOC_0!$A47-3)*64)+(XPQUERYDOC_0!BD$1-0), "XPQUERYDOC_0")</f>
        <v>#NAME?</v>
      </c>
      <c r="BE47" t="e">
        <f ca="1">_xll.xpGetDataCell(((XPQUERYDOC_0!$A47-3)*64)+(XPQUERYDOC_0!BE$1-0), "XPQUERYDOC_0")</f>
        <v>#NAME?</v>
      </c>
      <c r="BF47" t="e">
        <f ca="1">_xll.xpGetDataCell(((XPQUERYDOC_0!$A47-3)*64)+(XPQUERYDOC_0!BF$1-0), "XPQUERYDOC_0")</f>
        <v>#NAME?</v>
      </c>
      <c r="BG47" t="e">
        <f ca="1">_xll.xpGetDataCell(((XPQUERYDOC_0!$A47-3)*64)+(XPQUERYDOC_0!BG$1-0), "XPQUERYDOC_0")</f>
        <v>#NAME?</v>
      </c>
      <c r="BH47" t="e">
        <f ca="1">_xll.xpGetDataCell(((XPQUERYDOC_0!$A47-3)*64)+(XPQUERYDOC_0!BH$1-0), "XPQUERYDOC_0")</f>
        <v>#NAME?</v>
      </c>
      <c r="BI47" t="e">
        <f ca="1">_xll.xpGetDataCell(((XPQUERYDOC_0!$A47-3)*64)+(XPQUERYDOC_0!BI$1-0), "XPQUERYDOC_0")</f>
        <v>#NAME?</v>
      </c>
      <c r="BJ47" t="e">
        <f ca="1">_xll.xpGetDataCell(((XPQUERYDOC_0!$A47-3)*64)+(XPQUERYDOC_0!BJ$1-0), "XPQUERYDOC_0")</f>
        <v>#NAME?</v>
      </c>
      <c r="BK47" t="e">
        <f ca="1">_xll.xpGetDataCell(((XPQUERYDOC_0!$A47-3)*64)+(XPQUERYDOC_0!BK$1-0), "XPQUERYDOC_0")</f>
        <v>#NAME?</v>
      </c>
      <c r="BL47" t="e">
        <f ca="1">_xll.xpGetDataCell(((XPQUERYDOC_0!$A47-3)*64)+(XPQUERYDOC_0!BL$1-0), "XPQUERYDOC_0")</f>
        <v>#NAME?</v>
      </c>
      <c r="BM47" t="e">
        <f ca="1">_xll.xpGetDataCell(((XPQUERYDOC_0!$A47-3)*64)+(XPQUERYDOC_0!BM$1-0), "XPQUERYDOC_0")</f>
        <v>#NAME?</v>
      </c>
    </row>
    <row r="48" spans="1:65">
      <c r="A48" t="e">
        <f ca="1">_xll.xpGetDimLabel(2, 43, "XPQUERYDOC_0")</f>
        <v>#NAME?</v>
      </c>
      <c r="B48" t="e">
        <f ca="1">_xll.xpGetDataCell(((XPQUERYDOC_0!$A48-3)*64)+(XPQUERYDOC_0!B$1-0), "XPQUERYDOC_0")</f>
        <v>#NAME?</v>
      </c>
      <c r="C48" t="e">
        <f ca="1">_xll.xpGetDataCell(((XPQUERYDOC_0!$A48-3)*64)+(XPQUERYDOC_0!C$1-0), "XPQUERYDOC_0")</f>
        <v>#NAME?</v>
      </c>
      <c r="D48" t="e">
        <f ca="1">_xll.xpGetDataCell(((XPQUERYDOC_0!$A48-3)*64)+(XPQUERYDOC_0!D$1-0), "XPQUERYDOC_0")</f>
        <v>#NAME?</v>
      </c>
      <c r="E48" t="e">
        <f ca="1">_xll.xpGetDataCell(((XPQUERYDOC_0!$A48-3)*64)+(XPQUERYDOC_0!E$1-0), "XPQUERYDOC_0")</f>
        <v>#NAME?</v>
      </c>
      <c r="F48" t="e">
        <f ca="1">_xll.xpGetDataCell(((XPQUERYDOC_0!$A48-3)*64)+(XPQUERYDOC_0!F$1-0), "XPQUERYDOC_0")</f>
        <v>#NAME?</v>
      </c>
      <c r="G48" t="e">
        <f ca="1">_xll.xpGetDataCell(((XPQUERYDOC_0!$A48-3)*64)+(XPQUERYDOC_0!G$1-0), "XPQUERYDOC_0")</f>
        <v>#NAME?</v>
      </c>
      <c r="H48" t="e">
        <f ca="1">_xll.xpGetDataCell(((XPQUERYDOC_0!$A48-3)*64)+(XPQUERYDOC_0!H$1-0), "XPQUERYDOC_0")</f>
        <v>#NAME?</v>
      </c>
      <c r="I48" t="e">
        <f ca="1">_xll.xpGetDataCell(((XPQUERYDOC_0!$A48-3)*64)+(XPQUERYDOC_0!I$1-0), "XPQUERYDOC_0")</f>
        <v>#NAME?</v>
      </c>
      <c r="J48" t="e">
        <f ca="1">_xll.xpGetDataCell(((XPQUERYDOC_0!$A48-3)*64)+(XPQUERYDOC_0!J$1-0), "XPQUERYDOC_0")</f>
        <v>#NAME?</v>
      </c>
      <c r="K48" t="e">
        <f ca="1">_xll.xpGetDataCell(((XPQUERYDOC_0!$A48-3)*64)+(XPQUERYDOC_0!K$1-0), "XPQUERYDOC_0")</f>
        <v>#NAME?</v>
      </c>
      <c r="L48" t="e">
        <f ca="1">_xll.xpGetDataCell(((XPQUERYDOC_0!$A48-3)*64)+(XPQUERYDOC_0!L$1-0), "XPQUERYDOC_0")</f>
        <v>#NAME?</v>
      </c>
      <c r="M48" t="e">
        <f ca="1">_xll.xpGetDataCell(((XPQUERYDOC_0!$A48-3)*64)+(XPQUERYDOC_0!M$1-0), "XPQUERYDOC_0")</f>
        <v>#NAME?</v>
      </c>
      <c r="N48" t="e">
        <f ca="1">_xll.xpGetDataCell(((XPQUERYDOC_0!$A48-3)*64)+(XPQUERYDOC_0!N$1-0), "XPQUERYDOC_0")</f>
        <v>#NAME?</v>
      </c>
      <c r="O48" t="e">
        <f ca="1">_xll.xpGetDataCell(((XPQUERYDOC_0!$A48-3)*64)+(XPQUERYDOC_0!O$1-0), "XPQUERYDOC_0")</f>
        <v>#NAME?</v>
      </c>
      <c r="P48" t="e">
        <f ca="1">_xll.xpGetDataCell(((XPQUERYDOC_0!$A48-3)*64)+(XPQUERYDOC_0!P$1-0), "XPQUERYDOC_0")</f>
        <v>#NAME?</v>
      </c>
      <c r="Q48" t="e">
        <f ca="1">_xll.xpGetDataCell(((XPQUERYDOC_0!$A48-3)*64)+(XPQUERYDOC_0!Q$1-0), "XPQUERYDOC_0")</f>
        <v>#NAME?</v>
      </c>
      <c r="R48" t="e">
        <f ca="1">_xll.xpGetDataCell(((XPQUERYDOC_0!$A48-3)*64)+(XPQUERYDOC_0!R$1-0), "XPQUERYDOC_0")</f>
        <v>#NAME?</v>
      </c>
      <c r="S48" t="e">
        <f ca="1">_xll.xpGetDataCell(((XPQUERYDOC_0!$A48-3)*64)+(XPQUERYDOC_0!S$1-0), "XPQUERYDOC_0")</f>
        <v>#NAME?</v>
      </c>
      <c r="T48" t="e">
        <f ca="1">_xll.xpGetDataCell(((XPQUERYDOC_0!$A48-3)*64)+(XPQUERYDOC_0!T$1-0), "XPQUERYDOC_0")</f>
        <v>#NAME?</v>
      </c>
      <c r="U48" t="e">
        <f ca="1">_xll.xpGetDataCell(((XPQUERYDOC_0!$A48-3)*64)+(XPQUERYDOC_0!U$1-0), "XPQUERYDOC_0")</f>
        <v>#NAME?</v>
      </c>
      <c r="V48" t="e">
        <f ca="1">_xll.xpGetDataCell(((XPQUERYDOC_0!$A48-3)*64)+(XPQUERYDOC_0!V$1-0), "XPQUERYDOC_0")</f>
        <v>#NAME?</v>
      </c>
      <c r="W48" t="e">
        <f ca="1">_xll.xpGetDataCell(((XPQUERYDOC_0!$A48-3)*64)+(XPQUERYDOC_0!W$1-0), "XPQUERYDOC_0")</f>
        <v>#NAME?</v>
      </c>
      <c r="X48" t="e">
        <f ca="1">_xll.xpGetDataCell(((XPQUERYDOC_0!$A48-3)*64)+(XPQUERYDOC_0!X$1-0), "XPQUERYDOC_0")</f>
        <v>#NAME?</v>
      </c>
      <c r="Y48" t="e">
        <f ca="1">_xll.xpGetDataCell(((XPQUERYDOC_0!$A48-3)*64)+(XPQUERYDOC_0!Y$1-0), "XPQUERYDOC_0")</f>
        <v>#NAME?</v>
      </c>
      <c r="Z48" t="e">
        <f ca="1">_xll.xpGetDataCell(((XPQUERYDOC_0!$A48-3)*64)+(XPQUERYDOC_0!Z$1-0), "XPQUERYDOC_0")</f>
        <v>#NAME?</v>
      </c>
      <c r="AA48" t="e">
        <f ca="1">_xll.xpGetDataCell(((XPQUERYDOC_0!$A48-3)*64)+(XPQUERYDOC_0!AA$1-0), "XPQUERYDOC_0")</f>
        <v>#NAME?</v>
      </c>
      <c r="AB48" t="e">
        <f ca="1">_xll.xpGetDataCell(((XPQUERYDOC_0!$A48-3)*64)+(XPQUERYDOC_0!AB$1-0), "XPQUERYDOC_0")</f>
        <v>#NAME?</v>
      </c>
      <c r="AC48" t="e">
        <f ca="1">_xll.xpGetDataCell(((XPQUERYDOC_0!$A48-3)*64)+(XPQUERYDOC_0!AC$1-0), "XPQUERYDOC_0")</f>
        <v>#NAME?</v>
      </c>
      <c r="AD48" t="e">
        <f ca="1">_xll.xpGetDataCell(((XPQUERYDOC_0!$A48-3)*64)+(XPQUERYDOC_0!AD$1-0), "XPQUERYDOC_0")</f>
        <v>#NAME?</v>
      </c>
      <c r="AE48" t="e">
        <f ca="1">_xll.xpGetDataCell(((XPQUERYDOC_0!$A48-3)*64)+(XPQUERYDOC_0!AE$1-0), "XPQUERYDOC_0")</f>
        <v>#NAME?</v>
      </c>
      <c r="AF48" t="e">
        <f ca="1">_xll.xpGetDataCell(((XPQUERYDOC_0!$A48-3)*64)+(XPQUERYDOC_0!AF$1-0), "XPQUERYDOC_0")</f>
        <v>#NAME?</v>
      </c>
      <c r="AG48" t="e">
        <f ca="1">_xll.xpGetDataCell(((XPQUERYDOC_0!$A48-3)*64)+(XPQUERYDOC_0!AG$1-0), "XPQUERYDOC_0")</f>
        <v>#NAME?</v>
      </c>
      <c r="AH48" t="e">
        <f ca="1">_xll.xpGetDataCell(((XPQUERYDOC_0!$A48-3)*64)+(XPQUERYDOC_0!AH$1-0), "XPQUERYDOC_0")</f>
        <v>#NAME?</v>
      </c>
      <c r="AI48" t="e">
        <f ca="1">_xll.xpGetDataCell(((XPQUERYDOC_0!$A48-3)*64)+(XPQUERYDOC_0!AI$1-0), "XPQUERYDOC_0")</f>
        <v>#NAME?</v>
      </c>
      <c r="AJ48" t="e">
        <f ca="1">_xll.xpGetDataCell(((XPQUERYDOC_0!$A48-3)*64)+(XPQUERYDOC_0!AJ$1-0), "XPQUERYDOC_0")</f>
        <v>#NAME?</v>
      </c>
      <c r="AK48" t="e">
        <f ca="1">_xll.xpGetDataCell(((XPQUERYDOC_0!$A48-3)*64)+(XPQUERYDOC_0!AK$1-0), "XPQUERYDOC_0")</f>
        <v>#NAME?</v>
      </c>
      <c r="AL48" t="e">
        <f ca="1">_xll.xpGetDataCell(((XPQUERYDOC_0!$A48-3)*64)+(XPQUERYDOC_0!AL$1-0), "XPQUERYDOC_0")</f>
        <v>#NAME?</v>
      </c>
      <c r="AM48" t="e">
        <f ca="1">_xll.xpGetDataCell(((XPQUERYDOC_0!$A48-3)*64)+(XPQUERYDOC_0!AM$1-0), "XPQUERYDOC_0")</f>
        <v>#NAME?</v>
      </c>
      <c r="AN48" t="e">
        <f ca="1">_xll.xpGetDataCell(((XPQUERYDOC_0!$A48-3)*64)+(XPQUERYDOC_0!AN$1-0), "XPQUERYDOC_0")</f>
        <v>#NAME?</v>
      </c>
      <c r="AO48" t="e">
        <f ca="1">_xll.xpGetDataCell(((XPQUERYDOC_0!$A48-3)*64)+(XPQUERYDOC_0!AO$1-0), "XPQUERYDOC_0")</f>
        <v>#NAME?</v>
      </c>
      <c r="AP48" t="e">
        <f ca="1">_xll.xpGetDataCell(((XPQUERYDOC_0!$A48-3)*64)+(XPQUERYDOC_0!AP$1-0), "XPQUERYDOC_0")</f>
        <v>#NAME?</v>
      </c>
      <c r="AQ48" t="e">
        <f ca="1">_xll.xpGetDataCell(((XPQUERYDOC_0!$A48-3)*64)+(XPQUERYDOC_0!AQ$1-0), "XPQUERYDOC_0")</f>
        <v>#NAME?</v>
      </c>
      <c r="AR48" t="e">
        <f ca="1">_xll.xpGetDataCell(((XPQUERYDOC_0!$A48-3)*64)+(XPQUERYDOC_0!AR$1-0), "XPQUERYDOC_0")</f>
        <v>#NAME?</v>
      </c>
      <c r="AS48" t="e">
        <f ca="1">_xll.xpGetDataCell(((XPQUERYDOC_0!$A48-3)*64)+(XPQUERYDOC_0!AS$1-0), "XPQUERYDOC_0")</f>
        <v>#NAME?</v>
      </c>
      <c r="AT48" t="e">
        <f ca="1">_xll.xpGetDataCell(((XPQUERYDOC_0!$A48-3)*64)+(XPQUERYDOC_0!AT$1-0), "XPQUERYDOC_0")</f>
        <v>#NAME?</v>
      </c>
      <c r="AU48" t="e">
        <f ca="1">_xll.xpGetDataCell(((XPQUERYDOC_0!$A48-3)*64)+(XPQUERYDOC_0!AU$1-0), "XPQUERYDOC_0")</f>
        <v>#NAME?</v>
      </c>
      <c r="AV48" t="e">
        <f ca="1">_xll.xpGetDataCell(((XPQUERYDOC_0!$A48-3)*64)+(XPQUERYDOC_0!AV$1-0), "XPQUERYDOC_0")</f>
        <v>#NAME?</v>
      </c>
      <c r="AW48" t="e">
        <f ca="1">_xll.xpGetDataCell(((XPQUERYDOC_0!$A48-3)*64)+(XPQUERYDOC_0!AW$1-0), "XPQUERYDOC_0")</f>
        <v>#NAME?</v>
      </c>
      <c r="AX48" t="e">
        <f ca="1">_xll.xpGetDataCell(((XPQUERYDOC_0!$A48-3)*64)+(XPQUERYDOC_0!AX$1-0), "XPQUERYDOC_0")</f>
        <v>#NAME?</v>
      </c>
      <c r="AY48" t="e">
        <f ca="1">_xll.xpGetDataCell(((XPQUERYDOC_0!$A48-3)*64)+(XPQUERYDOC_0!AY$1-0), "XPQUERYDOC_0")</f>
        <v>#NAME?</v>
      </c>
      <c r="AZ48" t="e">
        <f ca="1">_xll.xpGetDataCell(((XPQUERYDOC_0!$A48-3)*64)+(XPQUERYDOC_0!AZ$1-0), "XPQUERYDOC_0")</f>
        <v>#NAME?</v>
      </c>
      <c r="BA48" t="e">
        <f ca="1">_xll.xpGetDataCell(((XPQUERYDOC_0!$A48-3)*64)+(XPQUERYDOC_0!BA$1-0), "XPQUERYDOC_0")</f>
        <v>#NAME?</v>
      </c>
      <c r="BB48" t="e">
        <f ca="1">_xll.xpGetDataCell(((XPQUERYDOC_0!$A48-3)*64)+(XPQUERYDOC_0!BB$1-0), "XPQUERYDOC_0")</f>
        <v>#NAME?</v>
      </c>
      <c r="BC48" t="e">
        <f ca="1">_xll.xpGetDataCell(((XPQUERYDOC_0!$A48-3)*64)+(XPQUERYDOC_0!BC$1-0), "XPQUERYDOC_0")</f>
        <v>#NAME?</v>
      </c>
      <c r="BD48" t="e">
        <f ca="1">_xll.xpGetDataCell(((XPQUERYDOC_0!$A48-3)*64)+(XPQUERYDOC_0!BD$1-0), "XPQUERYDOC_0")</f>
        <v>#NAME?</v>
      </c>
      <c r="BE48" t="e">
        <f ca="1">_xll.xpGetDataCell(((XPQUERYDOC_0!$A48-3)*64)+(XPQUERYDOC_0!BE$1-0), "XPQUERYDOC_0")</f>
        <v>#NAME?</v>
      </c>
      <c r="BF48" t="e">
        <f ca="1">_xll.xpGetDataCell(((XPQUERYDOC_0!$A48-3)*64)+(XPQUERYDOC_0!BF$1-0), "XPQUERYDOC_0")</f>
        <v>#NAME?</v>
      </c>
      <c r="BG48" t="e">
        <f ca="1">_xll.xpGetDataCell(((XPQUERYDOC_0!$A48-3)*64)+(XPQUERYDOC_0!BG$1-0), "XPQUERYDOC_0")</f>
        <v>#NAME?</v>
      </c>
      <c r="BH48" t="e">
        <f ca="1">_xll.xpGetDataCell(((XPQUERYDOC_0!$A48-3)*64)+(XPQUERYDOC_0!BH$1-0), "XPQUERYDOC_0")</f>
        <v>#NAME?</v>
      </c>
      <c r="BI48" t="e">
        <f ca="1">_xll.xpGetDataCell(((XPQUERYDOC_0!$A48-3)*64)+(XPQUERYDOC_0!BI$1-0), "XPQUERYDOC_0")</f>
        <v>#NAME?</v>
      </c>
      <c r="BJ48" t="e">
        <f ca="1">_xll.xpGetDataCell(((XPQUERYDOC_0!$A48-3)*64)+(XPQUERYDOC_0!BJ$1-0), "XPQUERYDOC_0")</f>
        <v>#NAME?</v>
      </c>
      <c r="BK48" t="e">
        <f ca="1">_xll.xpGetDataCell(((XPQUERYDOC_0!$A48-3)*64)+(XPQUERYDOC_0!BK$1-0), "XPQUERYDOC_0")</f>
        <v>#NAME?</v>
      </c>
      <c r="BL48" t="e">
        <f ca="1">_xll.xpGetDataCell(((XPQUERYDOC_0!$A48-3)*64)+(XPQUERYDOC_0!BL$1-0), "XPQUERYDOC_0")</f>
        <v>#NAME?</v>
      </c>
      <c r="BM48" t="e">
        <f ca="1">_xll.xpGetDataCell(((XPQUERYDOC_0!$A48-3)*64)+(XPQUERYDOC_0!BM$1-0), "XPQUERYDOC_0")</f>
        <v>#NAME?</v>
      </c>
    </row>
    <row r="49" spans="1:65">
      <c r="A49" t="e">
        <f ca="1">_xll.xpGetDimLabel(2, 44, "XPQUERYDOC_0")</f>
        <v>#NAME?</v>
      </c>
      <c r="B49" t="e">
        <f ca="1">_xll.xpGetDataCell(((XPQUERYDOC_0!$A49-3)*64)+(XPQUERYDOC_0!B$1-0), "XPQUERYDOC_0")</f>
        <v>#NAME?</v>
      </c>
      <c r="C49" t="e">
        <f ca="1">_xll.xpGetDataCell(((XPQUERYDOC_0!$A49-3)*64)+(XPQUERYDOC_0!C$1-0), "XPQUERYDOC_0")</f>
        <v>#NAME?</v>
      </c>
      <c r="D49" t="e">
        <f ca="1">_xll.xpGetDataCell(((XPQUERYDOC_0!$A49-3)*64)+(XPQUERYDOC_0!D$1-0), "XPQUERYDOC_0")</f>
        <v>#NAME?</v>
      </c>
      <c r="E49" t="e">
        <f ca="1">_xll.xpGetDataCell(((XPQUERYDOC_0!$A49-3)*64)+(XPQUERYDOC_0!E$1-0), "XPQUERYDOC_0")</f>
        <v>#NAME?</v>
      </c>
      <c r="F49" t="e">
        <f ca="1">_xll.xpGetDataCell(((XPQUERYDOC_0!$A49-3)*64)+(XPQUERYDOC_0!F$1-0), "XPQUERYDOC_0")</f>
        <v>#NAME?</v>
      </c>
      <c r="G49" t="e">
        <f ca="1">_xll.xpGetDataCell(((XPQUERYDOC_0!$A49-3)*64)+(XPQUERYDOC_0!G$1-0), "XPQUERYDOC_0")</f>
        <v>#NAME?</v>
      </c>
      <c r="H49" t="e">
        <f ca="1">_xll.xpGetDataCell(((XPQUERYDOC_0!$A49-3)*64)+(XPQUERYDOC_0!H$1-0), "XPQUERYDOC_0")</f>
        <v>#NAME?</v>
      </c>
      <c r="I49" t="e">
        <f ca="1">_xll.xpGetDataCell(((XPQUERYDOC_0!$A49-3)*64)+(XPQUERYDOC_0!I$1-0), "XPQUERYDOC_0")</f>
        <v>#NAME?</v>
      </c>
      <c r="J49" t="e">
        <f ca="1">_xll.xpGetDataCell(((XPQUERYDOC_0!$A49-3)*64)+(XPQUERYDOC_0!J$1-0), "XPQUERYDOC_0")</f>
        <v>#NAME?</v>
      </c>
      <c r="K49" t="e">
        <f ca="1">_xll.xpGetDataCell(((XPQUERYDOC_0!$A49-3)*64)+(XPQUERYDOC_0!K$1-0), "XPQUERYDOC_0")</f>
        <v>#NAME?</v>
      </c>
      <c r="L49" t="e">
        <f ca="1">_xll.xpGetDataCell(((XPQUERYDOC_0!$A49-3)*64)+(XPQUERYDOC_0!L$1-0), "XPQUERYDOC_0")</f>
        <v>#NAME?</v>
      </c>
      <c r="M49" t="e">
        <f ca="1">_xll.xpGetDataCell(((XPQUERYDOC_0!$A49-3)*64)+(XPQUERYDOC_0!M$1-0), "XPQUERYDOC_0")</f>
        <v>#NAME?</v>
      </c>
      <c r="N49" t="e">
        <f ca="1">_xll.xpGetDataCell(((XPQUERYDOC_0!$A49-3)*64)+(XPQUERYDOC_0!N$1-0), "XPQUERYDOC_0")</f>
        <v>#NAME?</v>
      </c>
      <c r="O49" t="e">
        <f ca="1">_xll.xpGetDataCell(((XPQUERYDOC_0!$A49-3)*64)+(XPQUERYDOC_0!O$1-0), "XPQUERYDOC_0")</f>
        <v>#NAME?</v>
      </c>
      <c r="P49" t="e">
        <f ca="1">_xll.xpGetDataCell(((XPQUERYDOC_0!$A49-3)*64)+(XPQUERYDOC_0!P$1-0), "XPQUERYDOC_0")</f>
        <v>#NAME?</v>
      </c>
      <c r="Q49" t="e">
        <f ca="1">_xll.xpGetDataCell(((XPQUERYDOC_0!$A49-3)*64)+(XPQUERYDOC_0!Q$1-0), "XPQUERYDOC_0")</f>
        <v>#NAME?</v>
      </c>
      <c r="R49" t="e">
        <f ca="1">_xll.xpGetDataCell(((XPQUERYDOC_0!$A49-3)*64)+(XPQUERYDOC_0!R$1-0), "XPQUERYDOC_0")</f>
        <v>#NAME?</v>
      </c>
      <c r="S49" t="e">
        <f ca="1">_xll.xpGetDataCell(((XPQUERYDOC_0!$A49-3)*64)+(XPQUERYDOC_0!S$1-0), "XPQUERYDOC_0")</f>
        <v>#NAME?</v>
      </c>
      <c r="T49" t="e">
        <f ca="1">_xll.xpGetDataCell(((XPQUERYDOC_0!$A49-3)*64)+(XPQUERYDOC_0!T$1-0), "XPQUERYDOC_0")</f>
        <v>#NAME?</v>
      </c>
      <c r="U49" t="e">
        <f ca="1">_xll.xpGetDataCell(((XPQUERYDOC_0!$A49-3)*64)+(XPQUERYDOC_0!U$1-0), "XPQUERYDOC_0")</f>
        <v>#NAME?</v>
      </c>
      <c r="V49" t="e">
        <f ca="1">_xll.xpGetDataCell(((XPQUERYDOC_0!$A49-3)*64)+(XPQUERYDOC_0!V$1-0), "XPQUERYDOC_0")</f>
        <v>#NAME?</v>
      </c>
      <c r="W49" t="e">
        <f ca="1">_xll.xpGetDataCell(((XPQUERYDOC_0!$A49-3)*64)+(XPQUERYDOC_0!W$1-0), "XPQUERYDOC_0")</f>
        <v>#NAME?</v>
      </c>
      <c r="X49" t="e">
        <f ca="1">_xll.xpGetDataCell(((XPQUERYDOC_0!$A49-3)*64)+(XPQUERYDOC_0!X$1-0), "XPQUERYDOC_0")</f>
        <v>#NAME?</v>
      </c>
      <c r="Y49" t="e">
        <f ca="1">_xll.xpGetDataCell(((XPQUERYDOC_0!$A49-3)*64)+(XPQUERYDOC_0!Y$1-0), "XPQUERYDOC_0")</f>
        <v>#NAME?</v>
      </c>
      <c r="Z49" t="e">
        <f ca="1">_xll.xpGetDataCell(((XPQUERYDOC_0!$A49-3)*64)+(XPQUERYDOC_0!Z$1-0), "XPQUERYDOC_0")</f>
        <v>#NAME?</v>
      </c>
      <c r="AA49" t="e">
        <f ca="1">_xll.xpGetDataCell(((XPQUERYDOC_0!$A49-3)*64)+(XPQUERYDOC_0!AA$1-0), "XPQUERYDOC_0")</f>
        <v>#NAME?</v>
      </c>
      <c r="AB49" t="e">
        <f ca="1">_xll.xpGetDataCell(((XPQUERYDOC_0!$A49-3)*64)+(XPQUERYDOC_0!AB$1-0), "XPQUERYDOC_0")</f>
        <v>#NAME?</v>
      </c>
      <c r="AC49" t="e">
        <f ca="1">_xll.xpGetDataCell(((XPQUERYDOC_0!$A49-3)*64)+(XPQUERYDOC_0!AC$1-0), "XPQUERYDOC_0")</f>
        <v>#NAME?</v>
      </c>
      <c r="AD49" t="e">
        <f ca="1">_xll.xpGetDataCell(((XPQUERYDOC_0!$A49-3)*64)+(XPQUERYDOC_0!AD$1-0), "XPQUERYDOC_0")</f>
        <v>#NAME?</v>
      </c>
      <c r="AE49" t="e">
        <f ca="1">_xll.xpGetDataCell(((XPQUERYDOC_0!$A49-3)*64)+(XPQUERYDOC_0!AE$1-0), "XPQUERYDOC_0")</f>
        <v>#NAME?</v>
      </c>
      <c r="AF49" t="e">
        <f ca="1">_xll.xpGetDataCell(((XPQUERYDOC_0!$A49-3)*64)+(XPQUERYDOC_0!AF$1-0), "XPQUERYDOC_0")</f>
        <v>#NAME?</v>
      </c>
      <c r="AG49" t="e">
        <f ca="1">_xll.xpGetDataCell(((XPQUERYDOC_0!$A49-3)*64)+(XPQUERYDOC_0!AG$1-0), "XPQUERYDOC_0")</f>
        <v>#NAME?</v>
      </c>
      <c r="AH49" t="e">
        <f ca="1">_xll.xpGetDataCell(((XPQUERYDOC_0!$A49-3)*64)+(XPQUERYDOC_0!AH$1-0), "XPQUERYDOC_0")</f>
        <v>#NAME?</v>
      </c>
      <c r="AI49" t="e">
        <f ca="1">_xll.xpGetDataCell(((XPQUERYDOC_0!$A49-3)*64)+(XPQUERYDOC_0!AI$1-0), "XPQUERYDOC_0")</f>
        <v>#NAME?</v>
      </c>
      <c r="AJ49" t="e">
        <f ca="1">_xll.xpGetDataCell(((XPQUERYDOC_0!$A49-3)*64)+(XPQUERYDOC_0!AJ$1-0), "XPQUERYDOC_0")</f>
        <v>#NAME?</v>
      </c>
      <c r="AK49" t="e">
        <f ca="1">_xll.xpGetDataCell(((XPQUERYDOC_0!$A49-3)*64)+(XPQUERYDOC_0!AK$1-0), "XPQUERYDOC_0")</f>
        <v>#NAME?</v>
      </c>
      <c r="AL49" t="e">
        <f ca="1">_xll.xpGetDataCell(((XPQUERYDOC_0!$A49-3)*64)+(XPQUERYDOC_0!AL$1-0), "XPQUERYDOC_0")</f>
        <v>#NAME?</v>
      </c>
      <c r="AM49" t="e">
        <f ca="1">_xll.xpGetDataCell(((XPQUERYDOC_0!$A49-3)*64)+(XPQUERYDOC_0!AM$1-0), "XPQUERYDOC_0")</f>
        <v>#NAME?</v>
      </c>
      <c r="AN49" t="e">
        <f ca="1">_xll.xpGetDataCell(((XPQUERYDOC_0!$A49-3)*64)+(XPQUERYDOC_0!AN$1-0), "XPQUERYDOC_0")</f>
        <v>#NAME?</v>
      </c>
      <c r="AO49" t="e">
        <f ca="1">_xll.xpGetDataCell(((XPQUERYDOC_0!$A49-3)*64)+(XPQUERYDOC_0!AO$1-0), "XPQUERYDOC_0")</f>
        <v>#NAME?</v>
      </c>
      <c r="AP49" t="e">
        <f ca="1">_xll.xpGetDataCell(((XPQUERYDOC_0!$A49-3)*64)+(XPQUERYDOC_0!AP$1-0), "XPQUERYDOC_0")</f>
        <v>#NAME?</v>
      </c>
      <c r="AQ49" t="e">
        <f ca="1">_xll.xpGetDataCell(((XPQUERYDOC_0!$A49-3)*64)+(XPQUERYDOC_0!AQ$1-0), "XPQUERYDOC_0")</f>
        <v>#NAME?</v>
      </c>
      <c r="AR49" t="e">
        <f ca="1">_xll.xpGetDataCell(((XPQUERYDOC_0!$A49-3)*64)+(XPQUERYDOC_0!AR$1-0), "XPQUERYDOC_0")</f>
        <v>#NAME?</v>
      </c>
      <c r="AS49" t="e">
        <f ca="1">_xll.xpGetDataCell(((XPQUERYDOC_0!$A49-3)*64)+(XPQUERYDOC_0!AS$1-0), "XPQUERYDOC_0")</f>
        <v>#NAME?</v>
      </c>
      <c r="AT49" t="e">
        <f ca="1">_xll.xpGetDataCell(((XPQUERYDOC_0!$A49-3)*64)+(XPQUERYDOC_0!AT$1-0), "XPQUERYDOC_0")</f>
        <v>#NAME?</v>
      </c>
      <c r="AU49" t="e">
        <f ca="1">_xll.xpGetDataCell(((XPQUERYDOC_0!$A49-3)*64)+(XPQUERYDOC_0!AU$1-0), "XPQUERYDOC_0")</f>
        <v>#NAME?</v>
      </c>
      <c r="AV49" t="e">
        <f ca="1">_xll.xpGetDataCell(((XPQUERYDOC_0!$A49-3)*64)+(XPQUERYDOC_0!AV$1-0), "XPQUERYDOC_0")</f>
        <v>#NAME?</v>
      </c>
      <c r="AW49" t="e">
        <f ca="1">_xll.xpGetDataCell(((XPQUERYDOC_0!$A49-3)*64)+(XPQUERYDOC_0!AW$1-0), "XPQUERYDOC_0")</f>
        <v>#NAME?</v>
      </c>
      <c r="AX49" t="e">
        <f ca="1">_xll.xpGetDataCell(((XPQUERYDOC_0!$A49-3)*64)+(XPQUERYDOC_0!AX$1-0), "XPQUERYDOC_0")</f>
        <v>#NAME?</v>
      </c>
      <c r="AY49" t="e">
        <f ca="1">_xll.xpGetDataCell(((XPQUERYDOC_0!$A49-3)*64)+(XPQUERYDOC_0!AY$1-0), "XPQUERYDOC_0")</f>
        <v>#NAME?</v>
      </c>
      <c r="AZ49" t="e">
        <f ca="1">_xll.xpGetDataCell(((XPQUERYDOC_0!$A49-3)*64)+(XPQUERYDOC_0!AZ$1-0), "XPQUERYDOC_0")</f>
        <v>#NAME?</v>
      </c>
      <c r="BA49" t="e">
        <f ca="1">_xll.xpGetDataCell(((XPQUERYDOC_0!$A49-3)*64)+(XPQUERYDOC_0!BA$1-0), "XPQUERYDOC_0")</f>
        <v>#NAME?</v>
      </c>
      <c r="BB49" t="e">
        <f ca="1">_xll.xpGetDataCell(((XPQUERYDOC_0!$A49-3)*64)+(XPQUERYDOC_0!BB$1-0), "XPQUERYDOC_0")</f>
        <v>#NAME?</v>
      </c>
      <c r="BC49" t="e">
        <f ca="1">_xll.xpGetDataCell(((XPQUERYDOC_0!$A49-3)*64)+(XPQUERYDOC_0!BC$1-0), "XPQUERYDOC_0")</f>
        <v>#NAME?</v>
      </c>
      <c r="BD49" t="e">
        <f ca="1">_xll.xpGetDataCell(((XPQUERYDOC_0!$A49-3)*64)+(XPQUERYDOC_0!BD$1-0), "XPQUERYDOC_0")</f>
        <v>#NAME?</v>
      </c>
      <c r="BE49" t="e">
        <f ca="1">_xll.xpGetDataCell(((XPQUERYDOC_0!$A49-3)*64)+(XPQUERYDOC_0!BE$1-0), "XPQUERYDOC_0")</f>
        <v>#NAME?</v>
      </c>
      <c r="BF49" t="e">
        <f ca="1">_xll.xpGetDataCell(((XPQUERYDOC_0!$A49-3)*64)+(XPQUERYDOC_0!BF$1-0), "XPQUERYDOC_0")</f>
        <v>#NAME?</v>
      </c>
      <c r="BG49" t="e">
        <f ca="1">_xll.xpGetDataCell(((XPQUERYDOC_0!$A49-3)*64)+(XPQUERYDOC_0!BG$1-0), "XPQUERYDOC_0")</f>
        <v>#NAME?</v>
      </c>
      <c r="BH49" t="e">
        <f ca="1">_xll.xpGetDataCell(((XPQUERYDOC_0!$A49-3)*64)+(XPQUERYDOC_0!BH$1-0), "XPQUERYDOC_0")</f>
        <v>#NAME?</v>
      </c>
      <c r="BI49" t="e">
        <f ca="1">_xll.xpGetDataCell(((XPQUERYDOC_0!$A49-3)*64)+(XPQUERYDOC_0!BI$1-0), "XPQUERYDOC_0")</f>
        <v>#NAME?</v>
      </c>
      <c r="BJ49" t="e">
        <f ca="1">_xll.xpGetDataCell(((XPQUERYDOC_0!$A49-3)*64)+(XPQUERYDOC_0!BJ$1-0), "XPQUERYDOC_0")</f>
        <v>#NAME?</v>
      </c>
      <c r="BK49" t="e">
        <f ca="1">_xll.xpGetDataCell(((XPQUERYDOC_0!$A49-3)*64)+(XPQUERYDOC_0!BK$1-0), "XPQUERYDOC_0")</f>
        <v>#NAME?</v>
      </c>
      <c r="BL49" t="e">
        <f ca="1">_xll.xpGetDataCell(((XPQUERYDOC_0!$A49-3)*64)+(XPQUERYDOC_0!BL$1-0), "XPQUERYDOC_0")</f>
        <v>#NAME?</v>
      </c>
      <c r="BM49" t="e">
        <f ca="1">_xll.xpGetDataCell(((XPQUERYDOC_0!$A49-3)*64)+(XPQUERYDOC_0!BM$1-0), "XPQUERYDOC_0")</f>
        <v>#NAME?</v>
      </c>
    </row>
    <row r="50" spans="1:65">
      <c r="A50" t="e">
        <f ca="1">_xll.xpGetDimLabel(2, 45, "XPQUERYDOC_0")</f>
        <v>#NAME?</v>
      </c>
      <c r="B50" t="e">
        <f ca="1">_xll.xpGetDataCell(((XPQUERYDOC_0!$A50-3)*64)+(XPQUERYDOC_0!B$1-0), "XPQUERYDOC_0")</f>
        <v>#NAME?</v>
      </c>
      <c r="C50" t="e">
        <f ca="1">_xll.xpGetDataCell(((XPQUERYDOC_0!$A50-3)*64)+(XPQUERYDOC_0!C$1-0), "XPQUERYDOC_0")</f>
        <v>#NAME?</v>
      </c>
      <c r="D50" t="e">
        <f ca="1">_xll.xpGetDataCell(((XPQUERYDOC_0!$A50-3)*64)+(XPQUERYDOC_0!D$1-0), "XPQUERYDOC_0")</f>
        <v>#NAME?</v>
      </c>
      <c r="E50" t="e">
        <f ca="1">_xll.xpGetDataCell(((XPQUERYDOC_0!$A50-3)*64)+(XPQUERYDOC_0!E$1-0), "XPQUERYDOC_0")</f>
        <v>#NAME?</v>
      </c>
      <c r="F50" t="e">
        <f ca="1">_xll.xpGetDataCell(((XPQUERYDOC_0!$A50-3)*64)+(XPQUERYDOC_0!F$1-0), "XPQUERYDOC_0")</f>
        <v>#NAME?</v>
      </c>
      <c r="G50" t="e">
        <f ca="1">_xll.xpGetDataCell(((XPQUERYDOC_0!$A50-3)*64)+(XPQUERYDOC_0!G$1-0), "XPQUERYDOC_0")</f>
        <v>#NAME?</v>
      </c>
      <c r="H50" t="e">
        <f ca="1">_xll.xpGetDataCell(((XPQUERYDOC_0!$A50-3)*64)+(XPQUERYDOC_0!H$1-0), "XPQUERYDOC_0")</f>
        <v>#NAME?</v>
      </c>
      <c r="I50" t="e">
        <f ca="1">_xll.xpGetDataCell(((XPQUERYDOC_0!$A50-3)*64)+(XPQUERYDOC_0!I$1-0), "XPQUERYDOC_0")</f>
        <v>#NAME?</v>
      </c>
      <c r="J50" t="e">
        <f ca="1">_xll.xpGetDataCell(((XPQUERYDOC_0!$A50-3)*64)+(XPQUERYDOC_0!J$1-0), "XPQUERYDOC_0")</f>
        <v>#NAME?</v>
      </c>
      <c r="K50" t="e">
        <f ca="1">_xll.xpGetDataCell(((XPQUERYDOC_0!$A50-3)*64)+(XPQUERYDOC_0!K$1-0), "XPQUERYDOC_0")</f>
        <v>#NAME?</v>
      </c>
      <c r="L50" t="e">
        <f ca="1">_xll.xpGetDataCell(((XPQUERYDOC_0!$A50-3)*64)+(XPQUERYDOC_0!L$1-0), "XPQUERYDOC_0")</f>
        <v>#NAME?</v>
      </c>
      <c r="M50" t="e">
        <f ca="1">_xll.xpGetDataCell(((XPQUERYDOC_0!$A50-3)*64)+(XPQUERYDOC_0!M$1-0), "XPQUERYDOC_0")</f>
        <v>#NAME?</v>
      </c>
      <c r="N50" t="e">
        <f ca="1">_xll.xpGetDataCell(((XPQUERYDOC_0!$A50-3)*64)+(XPQUERYDOC_0!N$1-0), "XPQUERYDOC_0")</f>
        <v>#NAME?</v>
      </c>
      <c r="O50" t="e">
        <f ca="1">_xll.xpGetDataCell(((XPQUERYDOC_0!$A50-3)*64)+(XPQUERYDOC_0!O$1-0), "XPQUERYDOC_0")</f>
        <v>#NAME?</v>
      </c>
      <c r="P50" t="e">
        <f ca="1">_xll.xpGetDataCell(((XPQUERYDOC_0!$A50-3)*64)+(XPQUERYDOC_0!P$1-0), "XPQUERYDOC_0")</f>
        <v>#NAME?</v>
      </c>
      <c r="Q50" t="e">
        <f ca="1">_xll.xpGetDataCell(((XPQUERYDOC_0!$A50-3)*64)+(XPQUERYDOC_0!Q$1-0), "XPQUERYDOC_0")</f>
        <v>#NAME?</v>
      </c>
      <c r="R50" t="e">
        <f ca="1">_xll.xpGetDataCell(((XPQUERYDOC_0!$A50-3)*64)+(XPQUERYDOC_0!R$1-0), "XPQUERYDOC_0")</f>
        <v>#NAME?</v>
      </c>
      <c r="S50" t="e">
        <f ca="1">_xll.xpGetDataCell(((XPQUERYDOC_0!$A50-3)*64)+(XPQUERYDOC_0!S$1-0), "XPQUERYDOC_0")</f>
        <v>#NAME?</v>
      </c>
      <c r="T50" t="e">
        <f ca="1">_xll.xpGetDataCell(((XPQUERYDOC_0!$A50-3)*64)+(XPQUERYDOC_0!T$1-0), "XPQUERYDOC_0")</f>
        <v>#NAME?</v>
      </c>
      <c r="U50" t="e">
        <f ca="1">_xll.xpGetDataCell(((XPQUERYDOC_0!$A50-3)*64)+(XPQUERYDOC_0!U$1-0), "XPQUERYDOC_0")</f>
        <v>#NAME?</v>
      </c>
      <c r="V50" t="e">
        <f ca="1">_xll.xpGetDataCell(((XPQUERYDOC_0!$A50-3)*64)+(XPQUERYDOC_0!V$1-0), "XPQUERYDOC_0")</f>
        <v>#NAME?</v>
      </c>
      <c r="W50" t="e">
        <f ca="1">_xll.xpGetDataCell(((XPQUERYDOC_0!$A50-3)*64)+(XPQUERYDOC_0!W$1-0), "XPQUERYDOC_0")</f>
        <v>#NAME?</v>
      </c>
      <c r="X50" t="e">
        <f ca="1">_xll.xpGetDataCell(((XPQUERYDOC_0!$A50-3)*64)+(XPQUERYDOC_0!X$1-0), "XPQUERYDOC_0")</f>
        <v>#NAME?</v>
      </c>
      <c r="Y50" t="e">
        <f ca="1">_xll.xpGetDataCell(((XPQUERYDOC_0!$A50-3)*64)+(XPQUERYDOC_0!Y$1-0), "XPQUERYDOC_0")</f>
        <v>#NAME?</v>
      </c>
      <c r="Z50" t="e">
        <f ca="1">_xll.xpGetDataCell(((XPQUERYDOC_0!$A50-3)*64)+(XPQUERYDOC_0!Z$1-0), "XPQUERYDOC_0")</f>
        <v>#NAME?</v>
      </c>
      <c r="AA50" t="e">
        <f ca="1">_xll.xpGetDataCell(((XPQUERYDOC_0!$A50-3)*64)+(XPQUERYDOC_0!AA$1-0), "XPQUERYDOC_0")</f>
        <v>#NAME?</v>
      </c>
      <c r="AB50" t="e">
        <f ca="1">_xll.xpGetDataCell(((XPQUERYDOC_0!$A50-3)*64)+(XPQUERYDOC_0!AB$1-0), "XPQUERYDOC_0")</f>
        <v>#NAME?</v>
      </c>
      <c r="AC50" t="e">
        <f ca="1">_xll.xpGetDataCell(((XPQUERYDOC_0!$A50-3)*64)+(XPQUERYDOC_0!AC$1-0), "XPQUERYDOC_0")</f>
        <v>#NAME?</v>
      </c>
      <c r="AD50" t="e">
        <f ca="1">_xll.xpGetDataCell(((XPQUERYDOC_0!$A50-3)*64)+(XPQUERYDOC_0!AD$1-0), "XPQUERYDOC_0")</f>
        <v>#NAME?</v>
      </c>
      <c r="AE50" t="e">
        <f ca="1">_xll.xpGetDataCell(((XPQUERYDOC_0!$A50-3)*64)+(XPQUERYDOC_0!AE$1-0), "XPQUERYDOC_0")</f>
        <v>#NAME?</v>
      </c>
      <c r="AF50" t="e">
        <f ca="1">_xll.xpGetDataCell(((XPQUERYDOC_0!$A50-3)*64)+(XPQUERYDOC_0!AF$1-0), "XPQUERYDOC_0")</f>
        <v>#NAME?</v>
      </c>
      <c r="AG50" t="e">
        <f ca="1">_xll.xpGetDataCell(((XPQUERYDOC_0!$A50-3)*64)+(XPQUERYDOC_0!AG$1-0), "XPQUERYDOC_0")</f>
        <v>#NAME?</v>
      </c>
      <c r="AH50" t="e">
        <f ca="1">_xll.xpGetDataCell(((XPQUERYDOC_0!$A50-3)*64)+(XPQUERYDOC_0!AH$1-0), "XPQUERYDOC_0")</f>
        <v>#NAME?</v>
      </c>
      <c r="AI50" t="e">
        <f ca="1">_xll.xpGetDataCell(((XPQUERYDOC_0!$A50-3)*64)+(XPQUERYDOC_0!AI$1-0), "XPQUERYDOC_0")</f>
        <v>#NAME?</v>
      </c>
      <c r="AJ50" t="e">
        <f ca="1">_xll.xpGetDataCell(((XPQUERYDOC_0!$A50-3)*64)+(XPQUERYDOC_0!AJ$1-0), "XPQUERYDOC_0")</f>
        <v>#NAME?</v>
      </c>
      <c r="AK50" t="e">
        <f ca="1">_xll.xpGetDataCell(((XPQUERYDOC_0!$A50-3)*64)+(XPQUERYDOC_0!AK$1-0), "XPQUERYDOC_0")</f>
        <v>#NAME?</v>
      </c>
      <c r="AL50" t="e">
        <f ca="1">_xll.xpGetDataCell(((XPQUERYDOC_0!$A50-3)*64)+(XPQUERYDOC_0!AL$1-0), "XPQUERYDOC_0")</f>
        <v>#NAME?</v>
      </c>
      <c r="AM50" t="e">
        <f ca="1">_xll.xpGetDataCell(((XPQUERYDOC_0!$A50-3)*64)+(XPQUERYDOC_0!AM$1-0), "XPQUERYDOC_0")</f>
        <v>#NAME?</v>
      </c>
      <c r="AN50" t="e">
        <f ca="1">_xll.xpGetDataCell(((XPQUERYDOC_0!$A50-3)*64)+(XPQUERYDOC_0!AN$1-0), "XPQUERYDOC_0")</f>
        <v>#NAME?</v>
      </c>
      <c r="AO50" t="e">
        <f ca="1">_xll.xpGetDataCell(((XPQUERYDOC_0!$A50-3)*64)+(XPQUERYDOC_0!AO$1-0), "XPQUERYDOC_0")</f>
        <v>#NAME?</v>
      </c>
      <c r="AP50" t="e">
        <f ca="1">_xll.xpGetDataCell(((XPQUERYDOC_0!$A50-3)*64)+(XPQUERYDOC_0!AP$1-0), "XPQUERYDOC_0")</f>
        <v>#NAME?</v>
      </c>
      <c r="AQ50" t="e">
        <f ca="1">_xll.xpGetDataCell(((XPQUERYDOC_0!$A50-3)*64)+(XPQUERYDOC_0!AQ$1-0), "XPQUERYDOC_0")</f>
        <v>#NAME?</v>
      </c>
      <c r="AR50" t="e">
        <f ca="1">_xll.xpGetDataCell(((XPQUERYDOC_0!$A50-3)*64)+(XPQUERYDOC_0!AR$1-0), "XPQUERYDOC_0")</f>
        <v>#NAME?</v>
      </c>
      <c r="AS50" t="e">
        <f ca="1">_xll.xpGetDataCell(((XPQUERYDOC_0!$A50-3)*64)+(XPQUERYDOC_0!AS$1-0), "XPQUERYDOC_0")</f>
        <v>#NAME?</v>
      </c>
      <c r="AT50" t="e">
        <f ca="1">_xll.xpGetDataCell(((XPQUERYDOC_0!$A50-3)*64)+(XPQUERYDOC_0!AT$1-0), "XPQUERYDOC_0")</f>
        <v>#NAME?</v>
      </c>
      <c r="AU50" t="e">
        <f ca="1">_xll.xpGetDataCell(((XPQUERYDOC_0!$A50-3)*64)+(XPQUERYDOC_0!AU$1-0), "XPQUERYDOC_0")</f>
        <v>#NAME?</v>
      </c>
      <c r="AV50" t="e">
        <f ca="1">_xll.xpGetDataCell(((XPQUERYDOC_0!$A50-3)*64)+(XPQUERYDOC_0!AV$1-0), "XPQUERYDOC_0")</f>
        <v>#NAME?</v>
      </c>
      <c r="AW50" t="e">
        <f ca="1">_xll.xpGetDataCell(((XPQUERYDOC_0!$A50-3)*64)+(XPQUERYDOC_0!AW$1-0), "XPQUERYDOC_0")</f>
        <v>#NAME?</v>
      </c>
      <c r="AX50" t="e">
        <f ca="1">_xll.xpGetDataCell(((XPQUERYDOC_0!$A50-3)*64)+(XPQUERYDOC_0!AX$1-0), "XPQUERYDOC_0")</f>
        <v>#NAME?</v>
      </c>
      <c r="AY50" t="e">
        <f ca="1">_xll.xpGetDataCell(((XPQUERYDOC_0!$A50-3)*64)+(XPQUERYDOC_0!AY$1-0), "XPQUERYDOC_0")</f>
        <v>#NAME?</v>
      </c>
      <c r="AZ50" t="e">
        <f ca="1">_xll.xpGetDataCell(((XPQUERYDOC_0!$A50-3)*64)+(XPQUERYDOC_0!AZ$1-0), "XPQUERYDOC_0")</f>
        <v>#NAME?</v>
      </c>
      <c r="BA50" t="e">
        <f ca="1">_xll.xpGetDataCell(((XPQUERYDOC_0!$A50-3)*64)+(XPQUERYDOC_0!BA$1-0), "XPQUERYDOC_0")</f>
        <v>#NAME?</v>
      </c>
      <c r="BB50" t="e">
        <f ca="1">_xll.xpGetDataCell(((XPQUERYDOC_0!$A50-3)*64)+(XPQUERYDOC_0!BB$1-0), "XPQUERYDOC_0")</f>
        <v>#NAME?</v>
      </c>
      <c r="BC50" t="e">
        <f ca="1">_xll.xpGetDataCell(((XPQUERYDOC_0!$A50-3)*64)+(XPQUERYDOC_0!BC$1-0), "XPQUERYDOC_0")</f>
        <v>#NAME?</v>
      </c>
      <c r="BD50" t="e">
        <f ca="1">_xll.xpGetDataCell(((XPQUERYDOC_0!$A50-3)*64)+(XPQUERYDOC_0!BD$1-0), "XPQUERYDOC_0")</f>
        <v>#NAME?</v>
      </c>
      <c r="BE50" t="e">
        <f ca="1">_xll.xpGetDataCell(((XPQUERYDOC_0!$A50-3)*64)+(XPQUERYDOC_0!BE$1-0), "XPQUERYDOC_0")</f>
        <v>#NAME?</v>
      </c>
      <c r="BF50" t="e">
        <f ca="1">_xll.xpGetDataCell(((XPQUERYDOC_0!$A50-3)*64)+(XPQUERYDOC_0!BF$1-0), "XPQUERYDOC_0")</f>
        <v>#NAME?</v>
      </c>
      <c r="BG50" t="e">
        <f ca="1">_xll.xpGetDataCell(((XPQUERYDOC_0!$A50-3)*64)+(XPQUERYDOC_0!BG$1-0), "XPQUERYDOC_0")</f>
        <v>#NAME?</v>
      </c>
      <c r="BH50" t="e">
        <f ca="1">_xll.xpGetDataCell(((XPQUERYDOC_0!$A50-3)*64)+(XPQUERYDOC_0!BH$1-0), "XPQUERYDOC_0")</f>
        <v>#NAME?</v>
      </c>
      <c r="BI50" t="e">
        <f ca="1">_xll.xpGetDataCell(((XPQUERYDOC_0!$A50-3)*64)+(XPQUERYDOC_0!BI$1-0), "XPQUERYDOC_0")</f>
        <v>#NAME?</v>
      </c>
      <c r="BJ50" t="e">
        <f ca="1">_xll.xpGetDataCell(((XPQUERYDOC_0!$A50-3)*64)+(XPQUERYDOC_0!BJ$1-0), "XPQUERYDOC_0")</f>
        <v>#NAME?</v>
      </c>
      <c r="BK50" t="e">
        <f ca="1">_xll.xpGetDataCell(((XPQUERYDOC_0!$A50-3)*64)+(XPQUERYDOC_0!BK$1-0), "XPQUERYDOC_0")</f>
        <v>#NAME?</v>
      </c>
      <c r="BL50" t="e">
        <f ca="1">_xll.xpGetDataCell(((XPQUERYDOC_0!$A50-3)*64)+(XPQUERYDOC_0!BL$1-0), "XPQUERYDOC_0")</f>
        <v>#NAME?</v>
      </c>
      <c r="BM50" t="e">
        <f ca="1">_xll.xpGetDataCell(((XPQUERYDOC_0!$A50-3)*64)+(XPQUERYDOC_0!BM$1-0), "XPQUERYDOC_0")</f>
        <v>#NAME?</v>
      </c>
    </row>
    <row r="51" spans="1:65">
      <c r="A51" t="e">
        <f ca="1">_xll.xpGetDimLabel(2, 46, "XPQUERYDOC_0")</f>
        <v>#NAME?</v>
      </c>
      <c r="B51" t="e">
        <f ca="1">_xll.xpGetDataCell(((XPQUERYDOC_0!$A51-3)*64)+(XPQUERYDOC_0!B$1-0), "XPQUERYDOC_0")</f>
        <v>#NAME?</v>
      </c>
      <c r="C51" t="e">
        <f ca="1">_xll.xpGetDataCell(((XPQUERYDOC_0!$A51-3)*64)+(XPQUERYDOC_0!C$1-0), "XPQUERYDOC_0")</f>
        <v>#NAME?</v>
      </c>
      <c r="D51" t="e">
        <f ca="1">_xll.xpGetDataCell(((XPQUERYDOC_0!$A51-3)*64)+(XPQUERYDOC_0!D$1-0), "XPQUERYDOC_0")</f>
        <v>#NAME?</v>
      </c>
      <c r="E51" t="e">
        <f ca="1">_xll.xpGetDataCell(((XPQUERYDOC_0!$A51-3)*64)+(XPQUERYDOC_0!E$1-0), "XPQUERYDOC_0")</f>
        <v>#NAME?</v>
      </c>
      <c r="F51" t="e">
        <f ca="1">_xll.xpGetDataCell(((XPQUERYDOC_0!$A51-3)*64)+(XPQUERYDOC_0!F$1-0), "XPQUERYDOC_0")</f>
        <v>#NAME?</v>
      </c>
      <c r="G51" t="e">
        <f ca="1">_xll.xpGetDataCell(((XPQUERYDOC_0!$A51-3)*64)+(XPQUERYDOC_0!G$1-0), "XPQUERYDOC_0")</f>
        <v>#NAME?</v>
      </c>
      <c r="H51" t="e">
        <f ca="1">_xll.xpGetDataCell(((XPQUERYDOC_0!$A51-3)*64)+(XPQUERYDOC_0!H$1-0), "XPQUERYDOC_0")</f>
        <v>#NAME?</v>
      </c>
      <c r="I51" t="e">
        <f ca="1">_xll.xpGetDataCell(((XPQUERYDOC_0!$A51-3)*64)+(XPQUERYDOC_0!I$1-0), "XPQUERYDOC_0")</f>
        <v>#NAME?</v>
      </c>
      <c r="J51" t="e">
        <f ca="1">_xll.xpGetDataCell(((XPQUERYDOC_0!$A51-3)*64)+(XPQUERYDOC_0!J$1-0), "XPQUERYDOC_0")</f>
        <v>#NAME?</v>
      </c>
      <c r="K51" t="e">
        <f ca="1">_xll.xpGetDataCell(((XPQUERYDOC_0!$A51-3)*64)+(XPQUERYDOC_0!K$1-0), "XPQUERYDOC_0")</f>
        <v>#NAME?</v>
      </c>
      <c r="L51" t="e">
        <f ca="1">_xll.xpGetDataCell(((XPQUERYDOC_0!$A51-3)*64)+(XPQUERYDOC_0!L$1-0), "XPQUERYDOC_0")</f>
        <v>#NAME?</v>
      </c>
      <c r="M51" t="e">
        <f ca="1">_xll.xpGetDataCell(((XPQUERYDOC_0!$A51-3)*64)+(XPQUERYDOC_0!M$1-0), "XPQUERYDOC_0")</f>
        <v>#NAME?</v>
      </c>
      <c r="N51" t="e">
        <f ca="1">_xll.xpGetDataCell(((XPQUERYDOC_0!$A51-3)*64)+(XPQUERYDOC_0!N$1-0), "XPQUERYDOC_0")</f>
        <v>#NAME?</v>
      </c>
      <c r="O51" t="e">
        <f ca="1">_xll.xpGetDataCell(((XPQUERYDOC_0!$A51-3)*64)+(XPQUERYDOC_0!O$1-0), "XPQUERYDOC_0")</f>
        <v>#NAME?</v>
      </c>
      <c r="P51" t="e">
        <f ca="1">_xll.xpGetDataCell(((XPQUERYDOC_0!$A51-3)*64)+(XPQUERYDOC_0!P$1-0), "XPQUERYDOC_0")</f>
        <v>#NAME?</v>
      </c>
      <c r="Q51" t="e">
        <f ca="1">_xll.xpGetDataCell(((XPQUERYDOC_0!$A51-3)*64)+(XPQUERYDOC_0!Q$1-0), "XPQUERYDOC_0")</f>
        <v>#NAME?</v>
      </c>
      <c r="R51" t="e">
        <f ca="1">_xll.xpGetDataCell(((XPQUERYDOC_0!$A51-3)*64)+(XPQUERYDOC_0!R$1-0), "XPQUERYDOC_0")</f>
        <v>#NAME?</v>
      </c>
      <c r="S51" t="e">
        <f ca="1">_xll.xpGetDataCell(((XPQUERYDOC_0!$A51-3)*64)+(XPQUERYDOC_0!S$1-0), "XPQUERYDOC_0")</f>
        <v>#NAME?</v>
      </c>
      <c r="T51" t="e">
        <f ca="1">_xll.xpGetDataCell(((XPQUERYDOC_0!$A51-3)*64)+(XPQUERYDOC_0!T$1-0), "XPQUERYDOC_0")</f>
        <v>#NAME?</v>
      </c>
      <c r="U51" t="e">
        <f ca="1">_xll.xpGetDataCell(((XPQUERYDOC_0!$A51-3)*64)+(XPQUERYDOC_0!U$1-0), "XPQUERYDOC_0")</f>
        <v>#NAME?</v>
      </c>
      <c r="V51" t="e">
        <f ca="1">_xll.xpGetDataCell(((XPQUERYDOC_0!$A51-3)*64)+(XPQUERYDOC_0!V$1-0), "XPQUERYDOC_0")</f>
        <v>#NAME?</v>
      </c>
      <c r="W51" t="e">
        <f ca="1">_xll.xpGetDataCell(((XPQUERYDOC_0!$A51-3)*64)+(XPQUERYDOC_0!W$1-0), "XPQUERYDOC_0")</f>
        <v>#NAME?</v>
      </c>
      <c r="X51" t="e">
        <f ca="1">_xll.xpGetDataCell(((XPQUERYDOC_0!$A51-3)*64)+(XPQUERYDOC_0!X$1-0), "XPQUERYDOC_0")</f>
        <v>#NAME?</v>
      </c>
      <c r="Y51" t="e">
        <f ca="1">_xll.xpGetDataCell(((XPQUERYDOC_0!$A51-3)*64)+(XPQUERYDOC_0!Y$1-0), "XPQUERYDOC_0")</f>
        <v>#NAME?</v>
      </c>
      <c r="Z51" t="e">
        <f ca="1">_xll.xpGetDataCell(((XPQUERYDOC_0!$A51-3)*64)+(XPQUERYDOC_0!Z$1-0), "XPQUERYDOC_0")</f>
        <v>#NAME?</v>
      </c>
      <c r="AA51" t="e">
        <f ca="1">_xll.xpGetDataCell(((XPQUERYDOC_0!$A51-3)*64)+(XPQUERYDOC_0!AA$1-0), "XPQUERYDOC_0")</f>
        <v>#NAME?</v>
      </c>
      <c r="AB51" t="e">
        <f ca="1">_xll.xpGetDataCell(((XPQUERYDOC_0!$A51-3)*64)+(XPQUERYDOC_0!AB$1-0), "XPQUERYDOC_0")</f>
        <v>#NAME?</v>
      </c>
      <c r="AC51" t="e">
        <f ca="1">_xll.xpGetDataCell(((XPQUERYDOC_0!$A51-3)*64)+(XPQUERYDOC_0!AC$1-0), "XPQUERYDOC_0")</f>
        <v>#NAME?</v>
      </c>
      <c r="AD51" t="e">
        <f ca="1">_xll.xpGetDataCell(((XPQUERYDOC_0!$A51-3)*64)+(XPQUERYDOC_0!AD$1-0), "XPQUERYDOC_0")</f>
        <v>#NAME?</v>
      </c>
      <c r="AE51" t="e">
        <f ca="1">_xll.xpGetDataCell(((XPQUERYDOC_0!$A51-3)*64)+(XPQUERYDOC_0!AE$1-0), "XPQUERYDOC_0")</f>
        <v>#NAME?</v>
      </c>
      <c r="AF51" t="e">
        <f ca="1">_xll.xpGetDataCell(((XPQUERYDOC_0!$A51-3)*64)+(XPQUERYDOC_0!AF$1-0), "XPQUERYDOC_0")</f>
        <v>#NAME?</v>
      </c>
      <c r="AG51" t="e">
        <f ca="1">_xll.xpGetDataCell(((XPQUERYDOC_0!$A51-3)*64)+(XPQUERYDOC_0!AG$1-0), "XPQUERYDOC_0")</f>
        <v>#NAME?</v>
      </c>
      <c r="AH51" t="e">
        <f ca="1">_xll.xpGetDataCell(((XPQUERYDOC_0!$A51-3)*64)+(XPQUERYDOC_0!AH$1-0), "XPQUERYDOC_0")</f>
        <v>#NAME?</v>
      </c>
      <c r="AI51" t="e">
        <f ca="1">_xll.xpGetDataCell(((XPQUERYDOC_0!$A51-3)*64)+(XPQUERYDOC_0!AI$1-0), "XPQUERYDOC_0")</f>
        <v>#NAME?</v>
      </c>
      <c r="AJ51" t="e">
        <f ca="1">_xll.xpGetDataCell(((XPQUERYDOC_0!$A51-3)*64)+(XPQUERYDOC_0!AJ$1-0), "XPQUERYDOC_0")</f>
        <v>#NAME?</v>
      </c>
      <c r="AK51" t="e">
        <f ca="1">_xll.xpGetDataCell(((XPQUERYDOC_0!$A51-3)*64)+(XPQUERYDOC_0!AK$1-0), "XPQUERYDOC_0")</f>
        <v>#NAME?</v>
      </c>
      <c r="AL51" t="e">
        <f ca="1">_xll.xpGetDataCell(((XPQUERYDOC_0!$A51-3)*64)+(XPQUERYDOC_0!AL$1-0), "XPQUERYDOC_0")</f>
        <v>#NAME?</v>
      </c>
      <c r="AM51" t="e">
        <f ca="1">_xll.xpGetDataCell(((XPQUERYDOC_0!$A51-3)*64)+(XPQUERYDOC_0!AM$1-0), "XPQUERYDOC_0")</f>
        <v>#NAME?</v>
      </c>
      <c r="AN51" t="e">
        <f ca="1">_xll.xpGetDataCell(((XPQUERYDOC_0!$A51-3)*64)+(XPQUERYDOC_0!AN$1-0), "XPQUERYDOC_0")</f>
        <v>#NAME?</v>
      </c>
      <c r="AO51" t="e">
        <f ca="1">_xll.xpGetDataCell(((XPQUERYDOC_0!$A51-3)*64)+(XPQUERYDOC_0!AO$1-0), "XPQUERYDOC_0")</f>
        <v>#NAME?</v>
      </c>
      <c r="AP51" t="e">
        <f ca="1">_xll.xpGetDataCell(((XPQUERYDOC_0!$A51-3)*64)+(XPQUERYDOC_0!AP$1-0), "XPQUERYDOC_0")</f>
        <v>#NAME?</v>
      </c>
      <c r="AQ51" t="e">
        <f ca="1">_xll.xpGetDataCell(((XPQUERYDOC_0!$A51-3)*64)+(XPQUERYDOC_0!AQ$1-0), "XPQUERYDOC_0")</f>
        <v>#NAME?</v>
      </c>
      <c r="AR51" t="e">
        <f ca="1">_xll.xpGetDataCell(((XPQUERYDOC_0!$A51-3)*64)+(XPQUERYDOC_0!AR$1-0), "XPQUERYDOC_0")</f>
        <v>#NAME?</v>
      </c>
      <c r="AS51" t="e">
        <f ca="1">_xll.xpGetDataCell(((XPQUERYDOC_0!$A51-3)*64)+(XPQUERYDOC_0!AS$1-0), "XPQUERYDOC_0")</f>
        <v>#NAME?</v>
      </c>
      <c r="AT51" t="e">
        <f ca="1">_xll.xpGetDataCell(((XPQUERYDOC_0!$A51-3)*64)+(XPQUERYDOC_0!AT$1-0), "XPQUERYDOC_0")</f>
        <v>#NAME?</v>
      </c>
      <c r="AU51" t="e">
        <f ca="1">_xll.xpGetDataCell(((XPQUERYDOC_0!$A51-3)*64)+(XPQUERYDOC_0!AU$1-0), "XPQUERYDOC_0")</f>
        <v>#NAME?</v>
      </c>
      <c r="AV51" t="e">
        <f ca="1">_xll.xpGetDataCell(((XPQUERYDOC_0!$A51-3)*64)+(XPQUERYDOC_0!AV$1-0), "XPQUERYDOC_0")</f>
        <v>#NAME?</v>
      </c>
      <c r="AW51" t="e">
        <f ca="1">_xll.xpGetDataCell(((XPQUERYDOC_0!$A51-3)*64)+(XPQUERYDOC_0!AW$1-0), "XPQUERYDOC_0")</f>
        <v>#NAME?</v>
      </c>
      <c r="AX51" t="e">
        <f ca="1">_xll.xpGetDataCell(((XPQUERYDOC_0!$A51-3)*64)+(XPQUERYDOC_0!AX$1-0), "XPQUERYDOC_0")</f>
        <v>#NAME?</v>
      </c>
      <c r="AY51" t="e">
        <f ca="1">_xll.xpGetDataCell(((XPQUERYDOC_0!$A51-3)*64)+(XPQUERYDOC_0!AY$1-0), "XPQUERYDOC_0")</f>
        <v>#NAME?</v>
      </c>
      <c r="AZ51" t="e">
        <f ca="1">_xll.xpGetDataCell(((XPQUERYDOC_0!$A51-3)*64)+(XPQUERYDOC_0!AZ$1-0), "XPQUERYDOC_0")</f>
        <v>#NAME?</v>
      </c>
      <c r="BA51" t="e">
        <f ca="1">_xll.xpGetDataCell(((XPQUERYDOC_0!$A51-3)*64)+(XPQUERYDOC_0!BA$1-0), "XPQUERYDOC_0")</f>
        <v>#NAME?</v>
      </c>
      <c r="BB51" t="e">
        <f ca="1">_xll.xpGetDataCell(((XPQUERYDOC_0!$A51-3)*64)+(XPQUERYDOC_0!BB$1-0), "XPQUERYDOC_0")</f>
        <v>#NAME?</v>
      </c>
      <c r="BC51" t="e">
        <f ca="1">_xll.xpGetDataCell(((XPQUERYDOC_0!$A51-3)*64)+(XPQUERYDOC_0!BC$1-0), "XPQUERYDOC_0")</f>
        <v>#NAME?</v>
      </c>
      <c r="BD51" t="e">
        <f ca="1">_xll.xpGetDataCell(((XPQUERYDOC_0!$A51-3)*64)+(XPQUERYDOC_0!BD$1-0), "XPQUERYDOC_0")</f>
        <v>#NAME?</v>
      </c>
      <c r="BE51" t="e">
        <f ca="1">_xll.xpGetDataCell(((XPQUERYDOC_0!$A51-3)*64)+(XPQUERYDOC_0!BE$1-0), "XPQUERYDOC_0")</f>
        <v>#NAME?</v>
      </c>
      <c r="BF51" t="e">
        <f ca="1">_xll.xpGetDataCell(((XPQUERYDOC_0!$A51-3)*64)+(XPQUERYDOC_0!BF$1-0), "XPQUERYDOC_0")</f>
        <v>#NAME?</v>
      </c>
      <c r="BG51" t="e">
        <f ca="1">_xll.xpGetDataCell(((XPQUERYDOC_0!$A51-3)*64)+(XPQUERYDOC_0!BG$1-0), "XPQUERYDOC_0")</f>
        <v>#NAME?</v>
      </c>
      <c r="BH51" t="e">
        <f ca="1">_xll.xpGetDataCell(((XPQUERYDOC_0!$A51-3)*64)+(XPQUERYDOC_0!BH$1-0), "XPQUERYDOC_0")</f>
        <v>#NAME?</v>
      </c>
      <c r="BI51" t="e">
        <f ca="1">_xll.xpGetDataCell(((XPQUERYDOC_0!$A51-3)*64)+(XPQUERYDOC_0!BI$1-0), "XPQUERYDOC_0")</f>
        <v>#NAME?</v>
      </c>
      <c r="BJ51" t="e">
        <f ca="1">_xll.xpGetDataCell(((XPQUERYDOC_0!$A51-3)*64)+(XPQUERYDOC_0!BJ$1-0), "XPQUERYDOC_0")</f>
        <v>#NAME?</v>
      </c>
      <c r="BK51" t="e">
        <f ca="1">_xll.xpGetDataCell(((XPQUERYDOC_0!$A51-3)*64)+(XPQUERYDOC_0!BK$1-0), "XPQUERYDOC_0")</f>
        <v>#NAME?</v>
      </c>
      <c r="BL51" t="e">
        <f ca="1">_xll.xpGetDataCell(((XPQUERYDOC_0!$A51-3)*64)+(XPQUERYDOC_0!BL$1-0), "XPQUERYDOC_0")</f>
        <v>#NAME?</v>
      </c>
      <c r="BM51" t="e">
        <f ca="1">_xll.xpGetDataCell(((XPQUERYDOC_0!$A51-3)*64)+(XPQUERYDOC_0!BM$1-0), "XPQUERYDOC_0")</f>
        <v>#NAME?</v>
      </c>
    </row>
    <row r="52" spans="1:65">
      <c r="A52" t="e">
        <f ca="1">_xll.xpGetDimLabel(2, 47, "XPQUERYDOC_0")</f>
        <v>#NAME?</v>
      </c>
      <c r="B52" t="e">
        <f ca="1">_xll.xpGetDataCell(((XPQUERYDOC_0!$A52-3)*64)+(XPQUERYDOC_0!B$1-0), "XPQUERYDOC_0")</f>
        <v>#NAME?</v>
      </c>
      <c r="C52" t="e">
        <f ca="1">_xll.xpGetDataCell(((XPQUERYDOC_0!$A52-3)*64)+(XPQUERYDOC_0!C$1-0), "XPQUERYDOC_0")</f>
        <v>#NAME?</v>
      </c>
      <c r="D52" t="e">
        <f ca="1">_xll.xpGetDataCell(((XPQUERYDOC_0!$A52-3)*64)+(XPQUERYDOC_0!D$1-0), "XPQUERYDOC_0")</f>
        <v>#NAME?</v>
      </c>
      <c r="E52" t="e">
        <f ca="1">_xll.xpGetDataCell(((XPQUERYDOC_0!$A52-3)*64)+(XPQUERYDOC_0!E$1-0), "XPQUERYDOC_0")</f>
        <v>#NAME?</v>
      </c>
      <c r="F52" t="e">
        <f ca="1">_xll.xpGetDataCell(((XPQUERYDOC_0!$A52-3)*64)+(XPQUERYDOC_0!F$1-0), "XPQUERYDOC_0")</f>
        <v>#NAME?</v>
      </c>
      <c r="G52" t="e">
        <f ca="1">_xll.xpGetDataCell(((XPQUERYDOC_0!$A52-3)*64)+(XPQUERYDOC_0!G$1-0), "XPQUERYDOC_0")</f>
        <v>#NAME?</v>
      </c>
      <c r="H52" t="e">
        <f ca="1">_xll.xpGetDataCell(((XPQUERYDOC_0!$A52-3)*64)+(XPQUERYDOC_0!H$1-0), "XPQUERYDOC_0")</f>
        <v>#NAME?</v>
      </c>
      <c r="I52" t="e">
        <f ca="1">_xll.xpGetDataCell(((XPQUERYDOC_0!$A52-3)*64)+(XPQUERYDOC_0!I$1-0), "XPQUERYDOC_0")</f>
        <v>#NAME?</v>
      </c>
      <c r="J52" t="e">
        <f ca="1">_xll.xpGetDataCell(((XPQUERYDOC_0!$A52-3)*64)+(XPQUERYDOC_0!J$1-0), "XPQUERYDOC_0")</f>
        <v>#NAME?</v>
      </c>
      <c r="K52" t="e">
        <f ca="1">_xll.xpGetDataCell(((XPQUERYDOC_0!$A52-3)*64)+(XPQUERYDOC_0!K$1-0), "XPQUERYDOC_0")</f>
        <v>#NAME?</v>
      </c>
      <c r="L52" t="e">
        <f ca="1">_xll.xpGetDataCell(((XPQUERYDOC_0!$A52-3)*64)+(XPQUERYDOC_0!L$1-0), "XPQUERYDOC_0")</f>
        <v>#NAME?</v>
      </c>
      <c r="M52" t="e">
        <f ca="1">_xll.xpGetDataCell(((XPQUERYDOC_0!$A52-3)*64)+(XPQUERYDOC_0!M$1-0), "XPQUERYDOC_0")</f>
        <v>#NAME?</v>
      </c>
      <c r="N52" t="e">
        <f ca="1">_xll.xpGetDataCell(((XPQUERYDOC_0!$A52-3)*64)+(XPQUERYDOC_0!N$1-0), "XPQUERYDOC_0")</f>
        <v>#NAME?</v>
      </c>
      <c r="O52" t="e">
        <f ca="1">_xll.xpGetDataCell(((XPQUERYDOC_0!$A52-3)*64)+(XPQUERYDOC_0!O$1-0), "XPQUERYDOC_0")</f>
        <v>#NAME?</v>
      </c>
      <c r="P52" t="e">
        <f ca="1">_xll.xpGetDataCell(((XPQUERYDOC_0!$A52-3)*64)+(XPQUERYDOC_0!P$1-0), "XPQUERYDOC_0")</f>
        <v>#NAME?</v>
      </c>
      <c r="Q52" t="e">
        <f ca="1">_xll.xpGetDataCell(((XPQUERYDOC_0!$A52-3)*64)+(XPQUERYDOC_0!Q$1-0), "XPQUERYDOC_0")</f>
        <v>#NAME?</v>
      </c>
      <c r="R52" t="e">
        <f ca="1">_xll.xpGetDataCell(((XPQUERYDOC_0!$A52-3)*64)+(XPQUERYDOC_0!R$1-0), "XPQUERYDOC_0")</f>
        <v>#NAME?</v>
      </c>
      <c r="S52" t="e">
        <f ca="1">_xll.xpGetDataCell(((XPQUERYDOC_0!$A52-3)*64)+(XPQUERYDOC_0!S$1-0), "XPQUERYDOC_0")</f>
        <v>#NAME?</v>
      </c>
      <c r="T52" t="e">
        <f ca="1">_xll.xpGetDataCell(((XPQUERYDOC_0!$A52-3)*64)+(XPQUERYDOC_0!T$1-0), "XPQUERYDOC_0")</f>
        <v>#NAME?</v>
      </c>
      <c r="U52" t="e">
        <f ca="1">_xll.xpGetDataCell(((XPQUERYDOC_0!$A52-3)*64)+(XPQUERYDOC_0!U$1-0), "XPQUERYDOC_0")</f>
        <v>#NAME?</v>
      </c>
      <c r="V52" t="e">
        <f ca="1">_xll.xpGetDataCell(((XPQUERYDOC_0!$A52-3)*64)+(XPQUERYDOC_0!V$1-0), "XPQUERYDOC_0")</f>
        <v>#NAME?</v>
      </c>
      <c r="W52" t="e">
        <f ca="1">_xll.xpGetDataCell(((XPQUERYDOC_0!$A52-3)*64)+(XPQUERYDOC_0!W$1-0), "XPQUERYDOC_0")</f>
        <v>#NAME?</v>
      </c>
      <c r="X52" t="e">
        <f ca="1">_xll.xpGetDataCell(((XPQUERYDOC_0!$A52-3)*64)+(XPQUERYDOC_0!X$1-0), "XPQUERYDOC_0")</f>
        <v>#NAME?</v>
      </c>
      <c r="Y52" t="e">
        <f ca="1">_xll.xpGetDataCell(((XPQUERYDOC_0!$A52-3)*64)+(XPQUERYDOC_0!Y$1-0), "XPQUERYDOC_0")</f>
        <v>#NAME?</v>
      </c>
      <c r="Z52" t="e">
        <f ca="1">_xll.xpGetDataCell(((XPQUERYDOC_0!$A52-3)*64)+(XPQUERYDOC_0!Z$1-0), "XPQUERYDOC_0")</f>
        <v>#NAME?</v>
      </c>
      <c r="AA52" t="e">
        <f ca="1">_xll.xpGetDataCell(((XPQUERYDOC_0!$A52-3)*64)+(XPQUERYDOC_0!AA$1-0), "XPQUERYDOC_0")</f>
        <v>#NAME?</v>
      </c>
      <c r="AB52" t="e">
        <f ca="1">_xll.xpGetDataCell(((XPQUERYDOC_0!$A52-3)*64)+(XPQUERYDOC_0!AB$1-0), "XPQUERYDOC_0")</f>
        <v>#NAME?</v>
      </c>
      <c r="AC52" t="e">
        <f ca="1">_xll.xpGetDataCell(((XPQUERYDOC_0!$A52-3)*64)+(XPQUERYDOC_0!AC$1-0), "XPQUERYDOC_0")</f>
        <v>#NAME?</v>
      </c>
      <c r="AD52" t="e">
        <f ca="1">_xll.xpGetDataCell(((XPQUERYDOC_0!$A52-3)*64)+(XPQUERYDOC_0!AD$1-0), "XPQUERYDOC_0")</f>
        <v>#NAME?</v>
      </c>
      <c r="AE52" t="e">
        <f ca="1">_xll.xpGetDataCell(((XPQUERYDOC_0!$A52-3)*64)+(XPQUERYDOC_0!AE$1-0), "XPQUERYDOC_0")</f>
        <v>#NAME?</v>
      </c>
      <c r="AF52" t="e">
        <f ca="1">_xll.xpGetDataCell(((XPQUERYDOC_0!$A52-3)*64)+(XPQUERYDOC_0!AF$1-0), "XPQUERYDOC_0")</f>
        <v>#NAME?</v>
      </c>
      <c r="AG52" t="e">
        <f ca="1">_xll.xpGetDataCell(((XPQUERYDOC_0!$A52-3)*64)+(XPQUERYDOC_0!AG$1-0), "XPQUERYDOC_0")</f>
        <v>#NAME?</v>
      </c>
      <c r="AH52" t="e">
        <f ca="1">_xll.xpGetDataCell(((XPQUERYDOC_0!$A52-3)*64)+(XPQUERYDOC_0!AH$1-0), "XPQUERYDOC_0")</f>
        <v>#NAME?</v>
      </c>
      <c r="AI52" t="e">
        <f ca="1">_xll.xpGetDataCell(((XPQUERYDOC_0!$A52-3)*64)+(XPQUERYDOC_0!AI$1-0), "XPQUERYDOC_0")</f>
        <v>#NAME?</v>
      </c>
      <c r="AJ52" t="e">
        <f ca="1">_xll.xpGetDataCell(((XPQUERYDOC_0!$A52-3)*64)+(XPQUERYDOC_0!AJ$1-0), "XPQUERYDOC_0")</f>
        <v>#NAME?</v>
      </c>
      <c r="AK52" t="e">
        <f ca="1">_xll.xpGetDataCell(((XPQUERYDOC_0!$A52-3)*64)+(XPQUERYDOC_0!AK$1-0), "XPQUERYDOC_0")</f>
        <v>#NAME?</v>
      </c>
      <c r="AL52" t="e">
        <f ca="1">_xll.xpGetDataCell(((XPQUERYDOC_0!$A52-3)*64)+(XPQUERYDOC_0!AL$1-0), "XPQUERYDOC_0")</f>
        <v>#NAME?</v>
      </c>
      <c r="AM52" t="e">
        <f ca="1">_xll.xpGetDataCell(((XPQUERYDOC_0!$A52-3)*64)+(XPQUERYDOC_0!AM$1-0), "XPQUERYDOC_0")</f>
        <v>#NAME?</v>
      </c>
      <c r="AN52" t="e">
        <f ca="1">_xll.xpGetDataCell(((XPQUERYDOC_0!$A52-3)*64)+(XPQUERYDOC_0!AN$1-0), "XPQUERYDOC_0")</f>
        <v>#NAME?</v>
      </c>
      <c r="AO52" t="e">
        <f ca="1">_xll.xpGetDataCell(((XPQUERYDOC_0!$A52-3)*64)+(XPQUERYDOC_0!AO$1-0), "XPQUERYDOC_0")</f>
        <v>#NAME?</v>
      </c>
      <c r="AP52" t="e">
        <f ca="1">_xll.xpGetDataCell(((XPQUERYDOC_0!$A52-3)*64)+(XPQUERYDOC_0!AP$1-0), "XPQUERYDOC_0")</f>
        <v>#NAME?</v>
      </c>
      <c r="AQ52" t="e">
        <f ca="1">_xll.xpGetDataCell(((XPQUERYDOC_0!$A52-3)*64)+(XPQUERYDOC_0!AQ$1-0), "XPQUERYDOC_0")</f>
        <v>#NAME?</v>
      </c>
      <c r="AR52" t="e">
        <f ca="1">_xll.xpGetDataCell(((XPQUERYDOC_0!$A52-3)*64)+(XPQUERYDOC_0!AR$1-0), "XPQUERYDOC_0")</f>
        <v>#NAME?</v>
      </c>
      <c r="AS52" t="e">
        <f ca="1">_xll.xpGetDataCell(((XPQUERYDOC_0!$A52-3)*64)+(XPQUERYDOC_0!AS$1-0), "XPQUERYDOC_0")</f>
        <v>#NAME?</v>
      </c>
      <c r="AT52" t="e">
        <f ca="1">_xll.xpGetDataCell(((XPQUERYDOC_0!$A52-3)*64)+(XPQUERYDOC_0!AT$1-0), "XPQUERYDOC_0")</f>
        <v>#NAME?</v>
      </c>
      <c r="AU52" t="e">
        <f ca="1">_xll.xpGetDataCell(((XPQUERYDOC_0!$A52-3)*64)+(XPQUERYDOC_0!AU$1-0), "XPQUERYDOC_0")</f>
        <v>#NAME?</v>
      </c>
      <c r="AV52" t="e">
        <f ca="1">_xll.xpGetDataCell(((XPQUERYDOC_0!$A52-3)*64)+(XPQUERYDOC_0!AV$1-0), "XPQUERYDOC_0")</f>
        <v>#NAME?</v>
      </c>
      <c r="AW52" t="e">
        <f ca="1">_xll.xpGetDataCell(((XPQUERYDOC_0!$A52-3)*64)+(XPQUERYDOC_0!AW$1-0), "XPQUERYDOC_0")</f>
        <v>#NAME?</v>
      </c>
      <c r="AX52" t="e">
        <f ca="1">_xll.xpGetDataCell(((XPQUERYDOC_0!$A52-3)*64)+(XPQUERYDOC_0!AX$1-0), "XPQUERYDOC_0")</f>
        <v>#NAME?</v>
      </c>
      <c r="AY52" t="e">
        <f ca="1">_xll.xpGetDataCell(((XPQUERYDOC_0!$A52-3)*64)+(XPQUERYDOC_0!AY$1-0), "XPQUERYDOC_0")</f>
        <v>#NAME?</v>
      </c>
      <c r="AZ52" t="e">
        <f ca="1">_xll.xpGetDataCell(((XPQUERYDOC_0!$A52-3)*64)+(XPQUERYDOC_0!AZ$1-0), "XPQUERYDOC_0")</f>
        <v>#NAME?</v>
      </c>
      <c r="BA52" t="e">
        <f ca="1">_xll.xpGetDataCell(((XPQUERYDOC_0!$A52-3)*64)+(XPQUERYDOC_0!BA$1-0), "XPQUERYDOC_0")</f>
        <v>#NAME?</v>
      </c>
      <c r="BB52" t="e">
        <f ca="1">_xll.xpGetDataCell(((XPQUERYDOC_0!$A52-3)*64)+(XPQUERYDOC_0!BB$1-0), "XPQUERYDOC_0")</f>
        <v>#NAME?</v>
      </c>
      <c r="BC52" t="e">
        <f ca="1">_xll.xpGetDataCell(((XPQUERYDOC_0!$A52-3)*64)+(XPQUERYDOC_0!BC$1-0), "XPQUERYDOC_0")</f>
        <v>#NAME?</v>
      </c>
      <c r="BD52" t="e">
        <f ca="1">_xll.xpGetDataCell(((XPQUERYDOC_0!$A52-3)*64)+(XPQUERYDOC_0!BD$1-0), "XPQUERYDOC_0")</f>
        <v>#NAME?</v>
      </c>
      <c r="BE52" t="e">
        <f ca="1">_xll.xpGetDataCell(((XPQUERYDOC_0!$A52-3)*64)+(XPQUERYDOC_0!BE$1-0), "XPQUERYDOC_0")</f>
        <v>#NAME?</v>
      </c>
      <c r="BF52" t="e">
        <f ca="1">_xll.xpGetDataCell(((XPQUERYDOC_0!$A52-3)*64)+(XPQUERYDOC_0!BF$1-0), "XPQUERYDOC_0")</f>
        <v>#NAME?</v>
      </c>
      <c r="BG52" t="e">
        <f ca="1">_xll.xpGetDataCell(((XPQUERYDOC_0!$A52-3)*64)+(XPQUERYDOC_0!BG$1-0), "XPQUERYDOC_0")</f>
        <v>#NAME?</v>
      </c>
      <c r="BH52" t="e">
        <f ca="1">_xll.xpGetDataCell(((XPQUERYDOC_0!$A52-3)*64)+(XPQUERYDOC_0!BH$1-0), "XPQUERYDOC_0")</f>
        <v>#NAME?</v>
      </c>
      <c r="BI52" t="e">
        <f ca="1">_xll.xpGetDataCell(((XPQUERYDOC_0!$A52-3)*64)+(XPQUERYDOC_0!BI$1-0), "XPQUERYDOC_0")</f>
        <v>#NAME?</v>
      </c>
      <c r="BJ52" t="e">
        <f ca="1">_xll.xpGetDataCell(((XPQUERYDOC_0!$A52-3)*64)+(XPQUERYDOC_0!BJ$1-0), "XPQUERYDOC_0")</f>
        <v>#NAME?</v>
      </c>
      <c r="BK52" t="e">
        <f ca="1">_xll.xpGetDataCell(((XPQUERYDOC_0!$A52-3)*64)+(XPQUERYDOC_0!BK$1-0), "XPQUERYDOC_0")</f>
        <v>#NAME?</v>
      </c>
      <c r="BL52" t="e">
        <f ca="1">_xll.xpGetDataCell(((XPQUERYDOC_0!$A52-3)*64)+(XPQUERYDOC_0!BL$1-0), "XPQUERYDOC_0")</f>
        <v>#NAME?</v>
      </c>
      <c r="BM52" t="e">
        <f ca="1">_xll.xpGetDataCell(((XPQUERYDOC_0!$A52-3)*64)+(XPQUERYDOC_0!BM$1-0), "XPQUERYDOC_0")</f>
        <v>#NAME?</v>
      </c>
    </row>
    <row r="53" spans="1:65">
      <c r="A53" t="e">
        <f ca="1">_xll.xpGetDimLabel(2, 48, "XPQUERYDOC_0")</f>
        <v>#NAME?</v>
      </c>
      <c r="B53" t="e">
        <f ca="1">_xll.xpGetDataCell(((XPQUERYDOC_0!$A53-3)*64)+(XPQUERYDOC_0!B$1-0), "XPQUERYDOC_0")</f>
        <v>#NAME?</v>
      </c>
      <c r="C53" t="e">
        <f ca="1">_xll.xpGetDataCell(((XPQUERYDOC_0!$A53-3)*64)+(XPQUERYDOC_0!C$1-0), "XPQUERYDOC_0")</f>
        <v>#NAME?</v>
      </c>
      <c r="D53" t="e">
        <f ca="1">_xll.xpGetDataCell(((XPQUERYDOC_0!$A53-3)*64)+(XPQUERYDOC_0!D$1-0), "XPQUERYDOC_0")</f>
        <v>#NAME?</v>
      </c>
      <c r="E53" t="e">
        <f ca="1">_xll.xpGetDataCell(((XPQUERYDOC_0!$A53-3)*64)+(XPQUERYDOC_0!E$1-0), "XPQUERYDOC_0")</f>
        <v>#NAME?</v>
      </c>
      <c r="F53" t="e">
        <f ca="1">_xll.xpGetDataCell(((XPQUERYDOC_0!$A53-3)*64)+(XPQUERYDOC_0!F$1-0), "XPQUERYDOC_0")</f>
        <v>#NAME?</v>
      </c>
      <c r="G53" t="e">
        <f ca="1">_xll.xpGetDataCell(((XPQUERYDOC_0!$A53-3)*64)+(XPQUERYDOC_0!G$1-0), "XPQUERYDOC_0")</f>
        <v>#NAME?</v>
      </c>
      <c r="H53" t="e">
        <f ca="1">_xll.xpGetDataCell(((XPQUERYDOC_0!$A53-3)*64)+(XPQUERYDOC_0!H$1-0), "XPQUERYDOC_0")</f>
        <v>#NAME?</v>
      </c>
      <c r="I53" t="e">
        <f ca="1">_xll.xpGetDataCell(((XPQUERYDOC_0!$A53-3)*64)+(XPQUERYDOC_0!I$1-0), "XPQUERYDOC_0")</f>
        <v>#NAME?</v>
      </c>
      <c r="J53" t="e">
        <f ca="1">_xll.xpGetDataCell(((XPQUERYDOC_0!$A53-3)*64)+(XPQUERYDOC_0!J$1-0), "XPQUERYDOC_0")</f>
        <v>#NAME?</v>
      </c>
      <c r="K53" t="e">
        <f ca="1">_xll.xpGetDataCell(((XPQUERYDOC_0!$A53-3)*64)+(XPQUERYDOC_0!K$1-0), "XPQUERYDOC_0")</f>
        <v>#NAME?</v>
      </c>
      <c r="L53" t="e">
        <f ca="1">_xll.xpGetDataCell(((XPQUERYDOC_0!$A53-3)*64)+(XPQUERYDOC_0!L$1-0), "XPQUERYDOC_0")</f>
        <v>#NAME?</v>
      </c>
      <c r="M53" t="e">
        <f ca="1">_xll.xpGetDataCell(((XPQUERYDOC_0!$A53-3)*64)+(XPQUERYDOC_0!M$1-0), "XPQUERYDOC_0")</f>
        <v>#NAME?</v>
      </c>
      <c r="N53" t="e">
        <f ca="1">_xll.xpGetDataCell(((XPQUERYDOC_0!$A53-3)*64)+(XPQUERYDOC_0!N$1-0), "XPQUERYDOC_0")</f>
        <v>#NAME?</v>
      </c>
      <c r="O53" t="e">
        <f ca="1">_xll.xpGetDataCell(((XPQUERYDOC_0!$A53-3)*64)+(XPQUERYDOC_0!O$1-0), "XPQUERYDOC_0")</f>
        <v>#NAME?</v>
      </c>
      <c r="P53" t="e">
        <f ca="1">_xll.xpGetDataCell(((XPQUERYDOC_0!$A53-3)*64)+(XPQUERYDOC_0!P$1-0), "XPQUERYDOC_0")</f>
        <v>#NAME?</v>
      </c>
      <c r="Q53" t="e">
        <f ca="1">_xll.xpGetDataCell(((XPQUERYDOC_0!$A53-3)*64)+(XPQUERYDOC_0!Q$1-0), "XPQUERYDOC_0")</f>
        <v>#NAME?</v>
      </c>
      <c r="R53" t="e">
        <f ca="1">_xll.xpGetDataCell(((XPQUERYDOC_0!$A53-3)*64)+(XPQUERYDOC_0!R$1-0), "XPQUERYDOC_0")</f>
        <v>#NAME?</v>
      </c>
      <c r="S53" t="e">
        <f ca="1">_xll.xpGetDataCell(((XPQUERYDOC_0!$A53-3)*64)+(XPQUERYDOC_0!S$1-0), "XPQUERYDOC_0")</f>
        <v>#NAME?</v>
      </c>
      <c r="T53" t="e">
        <f ca="1">_xll.xpGetDataCell(((XPQUERYDOC_0!$A53-3)*64)+(XPQUERYDOC_0!T$1-0), "XPQUERYDOC_0")</f>
        <v>#NAME?</v>
      </c>
      <c r="U53" t="e">
        <f ca="1">_xll.xpGetDataCell(((XPQUERYDOC_0!$A53-3)*64)+(XPQUERYDOC_0!U$1-0), "XPQUERYDOC_0")</f>
        <v>#NAME?</v>
      </c>
      <c r="V53" t="e">
        <f ca="1">_xll.xpGetDataCell(((XPQUERYDOC_0!$A53-3)*64)+(XPQUERYDOC_0!V$1-0), "XPQUERYDOC_0")</f>
        <v>#NAME?</v>
      </c>
      <c r="W53" t="e">
        <f ca="1">_xll.xpGetDataCell(((XPQUERYDOC_0!$A53-3)*64)+(XPQUERYDOC_0!W$1-0), "XPQUERYDOC_0")</f>
        <v>#NAME?</v>
      </c>
      <c r="X53" t="e">
        <f ca="1">_xll.xpGetDataCell(((XPQUERYDOC_0!$A53-3)*64)+(XPQUERYDOC_0!X$1-0), "XPQUERYDOC_0")</f>
        <v>#NAME?</v>
      </c>
      <c r="Y53" t="e">
        <f ca="1">_xll.xpGetDataCell(((XPQUERYDOC_0!$A53-3)*64)+(XPQUERYDOC_0!Y$1-0), "XPQUERYDOC_0")</f>
        <v>#NAME?</v>
      </c>
      <c r="Z53" t="e">
        <f ca="1">_xll.xpGetDataCell(((XPQUERYDOC_0!$A53-3)*64)+(XPQUERYDOC_0!Z$1-0), "XPQUERYDOC_0")</f>
        <v>#NAME?</v>
      </c>
      <c r="AA53" t="e">
        <f ca="1">_xll.xpGetDataCell(((XPQUERYDOC_0!$A53-3)*64)+(XPQUERYDOC_0!AA$1-0), "XPQUERYDOC_0")</f>
        <v>#NAME?</v>
      </c>
      <c r="AB53" t="e">
        <f ca="1">_xll.xpGetDataCell(((XPQUERYDOC_0!$A53-3)*64)+(XPQUERYDOC_0!AB$1-0), "XPQUERYDOC_0")</f>
        <v>#NAME?</v>
      </c>
      <c r="AC53" t="e">
        <f ca="1">_xll.xpGetDataCell(((XPQUERYDOC_0!$A53-3)*64)+(XPQUERYDOC_0!AC$1-0), "XPQUERYDOC_0")</f>
        <v>#NAME?</v>
      </c>
      <c r="AD53" t="e">
        <f ca="1">_xll.xpGetDataCell(((XPQUERYDOC_0!$A53-3)*64)+(XPQUERYDOC_0!AD$1-0), "XPQUERYDOC_0")</f>
        <v>#NAME?</v>
      </c>
      <c r="AE53" t="e">
        <f ca="1">_xll.xpGetDataCell(((XPQUERYDOC_0!$A53-3)*64)+(XPQUERYDOC_0!AE$1-0), "XPQUERYDOC_0")</f>
        <v>#NAME?</v>
      </c>
      <c r="AF53" t="e">
        <f ca="1">_xll.xpGetDataCell(((XPQUERYDOC_0!$A53-3)*64)+(XPQUERYDOC_0!AF$1-0), "XPQUERYDOC_0")</f>
        <v>#NAME?</v>
      </c>
      <c r="AG53" t="e">
        <f ca="1">_xll.xpGetDataCell(((XPQUERYDOC_0!$A53-3)*64)+(XPQUERYDOC_0!AG$1-0), "XPQUERYDOC_0")</f>
        <v>#NAME?</v>
      </c>
      <c r="AH53" t="e">
        <f ca="1">_xll.xpGetDataCell(((XPQUERYDOC_0!$A53-3)*64)+(XPQUERYDOC_0!AH$1-0), "XPQUERYDOC_0")</f>
        <v>#NAME?</v>
      </c>
      <c r="AI53" t="e">
        <f ca="1">_xll.xpGetDataCell(((XPQUERYDOC_0!$A53-3)*64)+(XPQUERYDOC_0!AI$1-0), "XPQUERYDOC_0")</f>
        <v>#NAME?</v>
      </c>
      <c r="AJ53" t="e">
        <f ca="1">_xll.xpGetDataCell(((XPQUERYDOC_0!$A53-3)*64)+(XPQUERYDOC_0!AJ$1-0), "XPQUERYDOC_0")</f>
        <v>#NAME?</v>
      </c>
      <c r="AK53" t="e">
        <f ca="1">_xll.xpGetDataCell(((XPQUERYDOC_0!$A53-3)*64)+(XPQUERYDOC_0!AK$1-0), "XPQUERYDOC_0")</f>
        <v>#NAME?</v>
      </c>
      <c r="AL53" t="e">
        <f ca="1">_xll.xpGetDataCell(((XPQUERYDOC_0!$A53-3)*64)+(XPQUERYDOC_0!AL$1-0), "XPQUERYDOC_0")</f>
        <v>#NAME?</v>
      </c>
      <c r="AM53" t="e">
        <f ca="1">_xll.xpGetDataCell(((XPQUERYDOC_0!$A53-3)*64)+(XPQUERYDOC_0!AM$1-0), "XPQUERYDOC_0")</f>
        <v>#NAME?</v>
      </c>
      <c r="AN53" t="e">
        <f ca="1">_xll.xpGetDataCell(((XPQUERYDOC_0!$A53-3)*64)+(XPQUERYDOC_0!AN$1-0), "XPQUERYDOC_0")</f>
        <v>#NAME?</v>
      </c>
      <c r="AO53" t="e">
        <f ca="1">_xll.xpGetDataCell(((XPQUERYDOC_0!$A53-3)*64)+(XPQUERYDOC_0!AO$1-0), "XPQUERYDOC_0")</f>
        <v>#NAME?</v>
      </c>
      <c r="AP53" t="e">
        <f ca="1">_xll.xpGetDataCell(((XPQUERYDOC_0!$A53-3)*64)+(XPQUERYDOC_0!AP$1-0), "XPQUERYDOC_0")</f>
        <v>#NAME?</v>
      </c>
      <c r="AQ53" t="e">
        <f ca="1">_xll.xpGetDataCell(((XPQUERYDOC_0!$A53-3)*64)+(XPQUERYDOC_0!AQ$1-0), "XPQUERYDOC_0")</f>
        <v>#NAME?</v>
      </c>
      <c r="AR53" t="e">
        <f ca="1">_xll.xpGetDataCell(((XPQUERYDOC_0!$A53-3)*64)+(XPQUERYDOC_0!AR$1-0), "XPQUERYDOC_0")</f>
        <v>#NAME?</v>
      </c>
      <c r="AS53" t="e">
        <f ca="1">_xll.xpGetDataCell(((XPQUERYDOC_0!$A53-3)*64)+(XPQUERYDOC_0!AS$1-0), "XPQUERYDOC_0")</f>
        <v>#NAME?</v>
      </c>
      <c r="AT53" t="e">
        <f ca="1">_xll.xpGetDataCell(((XPQUERYDOC_0!$A53-3)*64)+(XPQUERYDOC_0!AT$1-0), "XPQUERYDOC_0")</f>
        <v>#NAME?</v>
      </c>
      <c r="AU53" t="e">
        <f ca="1">_xll.xpGetDataCell(((XPQUERYDOC_0!$A53-3)*64)+(XPQUERYDOC_0!AU$1-0), "XPQUERYDOC_0")</f>
        <v>#NAME?</v>
      </c>
      <c r="AV53" t="e">
        <f ca="1">_xll.xpGetDataCell(((XPQUERYDOC_0!$A53-3)*64)+(XPQUERYDOC_0!AV$1-0), "XPQUERYDOC_0")</f>
        <v>#NAME?</v>
      </c>
      <c r="AW53" t="e">
        <f ca="1">_xll.xpGetDataCell(((XPQUERYDOC_0!$A53-3)*64)+(XPQUERYDOC_0!AW$1-0), "XPQUERYDOC_0")</f>
        <v>#NAME?</v>
      </c>
      <c r="AX53" t="e">
        <f ca="1">_xll.xpGetDataCell(((XPQUERYDOC_0!$A53-3)*64)+(XPQUERYDOC_0!AX$1-0), "XPQUERYDOC_0")</f>
        <v>#NAME?</v>
      </c>
      <c r="AY53" t="e">
        <f ca="1">_xll.xpGetDataCell(((XPQUERYDOC_0!$A53-3)*64)+(XPQUERYDOC_0!AY$1-0), "XPQUERYDOC_0")</f>
        <v>#NAME?</v>
      </c>
      <c r="AZ53" t="e">
        <f ca="1">_xll.xpGetDataCell(((XPQUERYDOC_0!$A53-3)*64)+(XPQUERYDOC_0!AZ$1-0), "XPQUERYDOC_0")</f>
        <v>#NAME?</v>
      </c>
      <c r="BA53" t="e">
        <f ca="1">_xll.xpGetDataCell(((XPQUERYDOC_0!$A53-3)*64)+(XPQUERYDOC_0!BA$1-0), "XPQUERYDOC_0")</f>
        <v>#NAME?</v>
      </c>
      <c r="BB53" t="e">
        <f ca="1">_xll.xpGetDataCell(((XPQUERYDOC_0!$A53-3)*64)+(XPQUERYDOC_0!BB$1-0), "XPQUERYDOC_0")</f>
        <v>#NAME?</v>
      </c>
      <c r="BC53" t="e">
        <f ca="1">_xll.xpGetDataCell(((XPQUERYDOC_0!$A53-3)*64)+(XPQUERYDOC_0!BC$1-0), "XPQUERYDOC_0")</f>
        <v>#NAME?</v>
      </c>
      <c r="BD53" t="e">
        <f ca="1">_xll.xpGetDataCell(((XPQUERYDOC_0!$A53-3)*64)+(XPQUERYDOC_0!BD$1-0), "XPQUERYDOC_0")</f>
        <v>#NAME?</v>
      </c>
      <c r="BE53" t="e">
        <f ca="1">_xll.xpGetDataCell(((XPQUERYDOC_0!$A53-3)*64)+(XPQUERYDOC_0!BE$1-0), "XPQUERYDOC_0")</f>
        <v>#NAME?</v>
      </c>
      <c r="BF53" t="e">
        <f ca="1">_xll.xpGetDataCell(((XPQUERYDOC_0!$A53-3)*64)+(XPQUERYDOC_0!BF$1-0), "XPQUERYDOC_0")</f>
        <v>#NAME?</v>
      </c>
      <c r="BG53" t="e">
        <f ca="1">_xll.xpGetDataCell(((XPQUERYDOC_0!$A53-3)*64)+(XPQUERYDOC_0!BG$1-0), "XPQUERYDOC_0")</f>
        <v>#NAME?</v>
      </c>
      <c r="BH53" t="e">
        <f ca="1">_xll.xpGetDataCell(((XPQUERYDOC_0!$A53-3)*64)+(XPQUERYDOC_0!BH$1-0), "XPQUERYDOC_0")</f>
        <v>#NAME?</v>
      </c>
      <c r="BI53" t="e">
        <f ca="1">_xll.xpGetDataCell(((XPQUERYDOC_0!$A53-3)*64)+(XPQUERYDOC_0!BI$1-0), "XPQUERYDOC_0")</f>
        <v>#NAME?</v>
      </c>
      <c r="BJ53" t="e">
        <f ca="1">_xll.xpGetDataCell(((XPQUERYDOC_0!$A53-3)*64)+(XPQUERYDOC_0!BJ$1-0), "XPQUERYDOC_0")</f>
        <v>#NAME?</v>
      </c>
      <c r="BK53" t="e">
        <f ca="1">_xll.xpGetDataCell(((XPQUERYDOC_0!$A53-3)*64)+(XPQUERYDOC_0!BK$1-0), "XPQUERYDOC_0")</f>
        <v>#NAME?</v>
      </c>
      <c r="BL53" t="e">
        <f ca="1">_xll.xpGetDataCell(((XPQUERYDOC_0!$A53-3)*64)+(XPQUERYDOC_0!BL$1-0), "XPQUERYDOC_0")</f>
        <v>#NAME?</v>
      </c>
      <c r="BM53" t="e">
        <f ca="1">_xll.xpGetDataCell(((XPQUERYDOC_0!$A53-3)*64)+(XPQUERYDOC_0!BM$1-0), "XPQUERYDOC_0")</f>
        <v>#NAME?</v>
      </c>
    </row>
    <row r="54" spans="1:65">
      <c r="A54" t="e">
        <f ca="1">_xll.xpGetDimLabel(2, 49, "XPQUERYDOC_0")</f>
        <v>#NAME?</v>
      </c>
      <c r="B54" t="e">
        <f ca="1">_xll.xpGetDataCell(((XPQUERYDOC_0!$A54-3)*64)+(XPQUERYDOC_0!B$1-0), "XPQUERYDOC_0")</f>
        <v>#NAME?</v>
      </c>
      <c r="C54" t="e">
        <f ca="1">_xll.xpGetDataCell(((XPQUERYDOC_0!$A54-3)*64)+(XPQUERYDOC_0!C$1-0), "XPQUERYDOC_0")</f>
        <v>#NAME?</v>
      </c>
      <c r="D54" t="e">
        <f ca="1">_xll.xpGetDataCell(((XPQUERYDOC_0!$A54-3)*64)+(XPQUERYDOC_0!D$1-0), "XPQUERYDOC_0")</f>
        <v>#NAME?</v>
      </c>
      <c r="E54" t="e">
        <f ca="1">_xll.xpGetDataCell(((XPQUERYDOC_0!$A54-3)*64)+(XPQUERYDOC_0!E$1-0), "XPQUERYDOC_0")</f>
        <v>#NAME?</v>
      </c>
      <c r="F54" t="e">
        <f ca="1">_xll.xpGetDataCell(((XPQUERYDOC_0!$A54-3)*64)+(XPQUERYDOC_0!F$1-0), "XPQUERYDOC_0")</f>
        <v>#NAME?</v>
      </c>
      <c r="G54" t="e">
        <f ca="1">_xll.xpGetDataCell(((XPQUERYDOC_0!$A54-3)*64)+(XPQUERYDOC_0!G$1-0), "XPQUERYDOC_0")</f>
        <v>#NAME?</v>
      </c>
      <c r="H54" t="e">
        <f ca="1">_xll.xpGetDataCell(((XPQUERYDOC_0!$A54-3)*64)+(XPQUERYDOC_0!H$1-0), "XPQUERYDOC_0")</f>
        <v>#NAME?</v>
      </c>
      <c r="I54" t="e">
        <f ca="1">_xll.xpGetDataCell(((XPQUERYDOC_0!$A54-3)*64)+(XPQUERYDOC_0!I$1-0), "XPQUERYDOC_0")</f>
        <v>#NAME?</v>
      </c>
      <c r="J54" t="e">
        <f ca="1">_xll.xpGetDataCell(((XPQUERYDOC_0!$A54-3)*64)+(XPQUERYDOC_0!J$1-0), "XPQUERYDOC_0")</f>
        <v>#NAME?</v>
      </c>
      <c r="K54" t="e">
        <f ca="1">_xll.xpGetDataCell(((XPQUERYDOC_0!$A54-3)*64)+(XPQUERYDOC_0!K$1-0), "XPQUERYDOC_0")</f>
        <v>#NAME?</v>
      </c>
      <c r="L54" t="e">
        <f ca="1">_xll.xpGetDataCell(((XPQUERYDOC_0!$A54-3)*64)+(XPQUERYDOC_0!L$1-0), "XPQUERYDOC_0")</f>
        <v>#NAME?</v>
      </c>
      <c r="M54" t="e">
        <f ca="1">_xll.xpGetDataCell(((XPQUERYDOC_0!$A54-3)*64)+(XPQUERYDOC_0!M$1-0), "XPQUERYDOC_0")</f>
        <v>#NAME?</v>
      </c>
      <c r="N54" t="e">
        <f ca="1">_xll.xpGetDataCell(((XPQUERYDOC_0!$A54-3)*64)+(XPQUERYDOC_0!N$1-0), "XPQUERYDOC_0")</f>
        <v>#NAME?</v>
      </c>
      <c r="O54" t="e">
        <f ca="1">_xll.xpGetDataCell(((XPQUERYDOC_0!$A54-3)*64)+(XPQUERYDOC_0!O$1-0), "XPQUERYDOC_0")</f>
        <v>#NAME?</v>
      </c>
      <c r="P54" t="e">
        <f ca="1">_xll.xpGetDataCell(((XPQUERYDOC_0!$A54-3)*64)+(XPQUERYDOC_0!P$1-0), "XPQUERYDOC_0")</f>
        <v>#NAME?</v>
      </c>
      <c r="Q54" t="e">
        <f ca="1">_xll.xpGetDataCell(((XPQUERYDOC_0!$A54-3)*64)+(XPQUERYDOC_0!Q$1-0), "XPQUERYDOC_0")</f>
        <v>#NAME?</v>
      </c>
      <c r="R54" t="e">
        <f ca="1">_xll.xpGetDataCell(((XPQUERYDOC_0!$A54-3)*64)+(XPQUERYDOC_0!R$1-0), "XPQUERYDOC_0")</f>
        <v>#NAME?</v>
      </c>
      <c r="S54" t="e">
        <f ca="1">_xll.xpGetDataCell(((XPQUERYDOC_0!$A54-3)*64)+(XPQUERYDOC_0!S$1-0), "XPQUERYDOC_0")</f>
        <v>#NAME?</v>
      </c>
      <c r="T54" t="e">
        <f ca="1">_xll.xpGetDataCell(((XPQUERYDOC_0!$A54-3)*64)+(XPQUERYDOC_0!T$1-0), "XPQUERYDOC_0")</f>
        <v>#NAME?</v>
      </c>
      <c r="U54" t="e">
        <f ca="1">_xll.xpGetDataCell(((XPQUERYDOC_0!$A54-3)*64)+(XPQUERYDOC_0!U$1-0), "XPQUERYDOC_0")</f>
        <v>#NAME?</v>
      </c>
      <c r="V54" t="e">
        <f ca="1">_xll.xpGetDataCell(((XPQUERYDOC_0!$A54-3)*64)+(XPQUERYDOC_0!V$1-0), "XPQUERYDOC_0")</f>
        <v>#NAME?</v>
      </c>
      <c r="W54" t="e">
        <f ca="1">_xll.xpGetDataCell(((XPQUERYDOC_0!$A54-3)*64)+(XPQUERYDOC_0!W$1-0), "XPQUERYDOC_0")</f>
        <v>#NAME?</v>
      </c>
      <c r="X54" t="e">
        <f ca="1">_xll.xpGetDataCell(((XPQUERYDOC_0!$A54-3)*64)+(XPQUERYDOC_0!X$1-0), "XPQUERYDOC_0")</f>
        <v>#NAME?</v>
      </c>
      <c r="Y54" t="e">
        <f ca="1">_xll.xpGetDataCell(((XPQUERYDOC_0!$A54-3)*64)+(XPQUERYDOC_0!Y$1-0), "XPQUERYDOC_0")</f>
        <v>#NAME?</v>
      </c>
      <c r="Z54" t="e">
        <f ca="1">_xll.xpGetDataCell(((XPQUERYDOC_0!$A54-3)*64)+(XPQUERYDOC_0!Z$1-0), "XPQUERYDOC_0")</f>
        <v>#NAME?</v>
      </c>
      <c r="AA54" t="e">
        <f ca="1">_xll.xpGetDataCell(((XPQUERYDOC_0!$A54-3)*64)+(XPQUERYDOC_0!AA$1-0), "XPQUERYDOC_0")</f>
        <v>#NAME?</v>
      </c>
      <c r="AB54" t="e">
        <f ca="1">_xll.xpGetDataCell(((XPQUERYDOC_0!$A54-3)*64)+(XPQUERYDOC_0!AB$1-0), "XPQUERYDOC_0")</f>
        <v>#NAME?</v>
      </c>
      <c r="AC54" t="e">
        <f ca="1">_xll.xpGetDataCell(((XPQUERYDOC_0!$A54-3)*64)+(XPQUERYDOC_0!AC$1-0), "XPQUERYDOC_0")</f>
        <v>#NAME?</v>
      </c>
      <c r="AD54" t="e">
        <f ca="1">_xll.xpGetDataCell(((XPQUERYDOC_0!$A54-3)*64)+(XPQUERYDOC_0!AD$1-0), "XPQUERYDOC_0")</f>
        <v>#NAME?</v>
      </c>
      <c r="AE54" t="e">
        <f ca="1">_xll.xpGetDataCell(((XPQUERYDOC_0!$A54-3)*64)+(XPQUERYDOC_0!AE$1-0), "XPQUERYDOC_0")</f>
        <v>#NAME?</v>
      </c>
      <c r="AF54" t="e">
        <f ca="1">_xll.xpGetDataCell(((XPQUERYDOC_0!$A54-3)*64)+(XPQUERYDOC_0!AF$1-0), "XPQUERYDOC_0")</f>
        <v>#NAME?</v>
      </c>
      <c r="AG54" t="e">
        <f ca="1">_xll.xpGetDataCell(((XPQUERYDOC_0!$A54-3)*64)+(XPQUERYDOC_0!AG$1-0), "XPQUERYDOC_0")</f>
        <v>#NAME?</v>
      </c>
      <c r="AH54" t="e">
        <f ca="1">_xll.xpGetDataCell(((XPQUERYDOC_0!$A54-3)*64)+(XPQUERYDOC_0!AH$1-0), "XPQUERYDOC_0")</f>
        <v>#NAME?</v>
      </c>
      <c r="AI54" t="e">
        <f ca="1">_xll.xpGetDataCell(((XPQUERYDOC_0!$A54-3)*64)+(XPQUERYDOC_0!AI$1-0), "XPQUERYDOC_0")</f>
        <v>#NAME?</v>
      </c>
      <c r="AJ54" t="e">
        <f ca="1">_xll.xpGetDataCell(((XPQUERYDOC_0!$A54-3)*64)+(XPQUERYDOC_0!AJ$1-0), "XPQUERYDOC_0")</f>
        <v>#NAME?</v>
      </c>
      <c r="AK54" t="e">
        <f ca="1">_xll.xpGetDataCell(((XPQUERYDOC_0!$A54-3)*64)+(XPQUERYDOC_0!AK$1-0), "XPQUERYDOC_0")</f>
        <v>#NAME?</v>
      </c>
      <c r="AL54" t="e">
        <f ca="1">_xll.xpGetDataCell(((XPQUERYDOC_0!$A54-3)*64)+(XPQUERYDOC_0!AL$1-0), "XPQUERYDOC_0")</f>
        <v>#NAME?</v>
      </c>
      <c r="AM54" t="e">
        <f ca="1">_xll.xpGetDataCell(((XPQUERYDOC_0!$A54-3)*64)+(XPQUERYDOC_0!AM$1-0), "XPQUERYDOC_0")</f>
        <v>#NAME?</v>
      </c>
      <c r="AN54" t="e">
        <f ca="1">_xll.xpGetDataCell(((XPQUERYDOC_0!$A54-3)*64)+(XPQUERYDOC_0!AN$1-0), "XPQUERYDOC_0")</f>
        <v>#NAME?</v>
      </c>
      <c r="AO54" t="e">
        <f ca="1">_xll.xpGetDataCell(((XPQUERYDOC_0!$A54-3)*64)+(XPQUERYDOC_0!AO$1-0), "XPQUERYDOC_0")</f>
        <v>#NAME?</v>
      </c>
      <c r="AP54" t="e">
        <f ca="1">_xll.xpGetDataCell(((XPQUERYDOC_0!$A54-3)*64)+(XPQUERYDOC_0!AP$1-0), "XPQUERYDOC_0")</f>
        <v>#NAME?</v>
      </c>
      <c r="AQ54" t="e">
        <f ca="1">_xll.xpGetDataCell(((XPQUERYDOC_0!$A54-3)*64)+(XPQUERYDOC_0!AQ$1-0), "XPQUERYDOC_0")</f>
        <v>#NAME?</v>
      </c>
      <c r="AR54" t="e">
        <f ca="1">_xll.xpGetDataCell(((XPQUERYDOC_0!$A54-3)*64)+(XPQUERYDOC_0!AR$1-0), "XPQUERYDOC_0")</f>
        <v>#NAME?</v>
      </c>
      <c r="AS54" t="e">
        <f ca="1">_xll.xpGetDataCell(((XPQUERYDOC_0!$A54-3)*64)+(XPQUERYDOC_0!AS$1-0), "XPQUERYDOC_0")</f>
        <v>#NAME?</v>
      </c>
      <c r="AT54" t="e">
        <f ca="1">_xll.xpGetDataCell(((XPQUERYDOC_0!$A54-3)*64)+(XPQUERYDOC_0!AT$1-0), "XPQUERYDOC_0")</f>
        <v>#NAME?</v>
      </c>
      <c r="AU54" t="e">
        <f ca="1">_xll.xpGetDataCell(((XPQUERYDOC_0!$A54-3)*64)+(XPQUERYDOC_0!AU$1-0), "XPQUERYDOC_0")</f>
        <v>#NAME?</v>
      </c>
      <c r="AV54" t="e">
        <f ca="1">_xll.xpGetDataCell(((XPQUERYDOC_0!$A54-3)*64)+(XPQUERYDOC_0!AV$1-0), "XPQUERYDOC_0")</f>
        <v>#NAME?</v>
      </c>
      <c r="AW54" t="e">
        <f ca="1">_xll.xpGetDataCell(((XPQUERYDOC_0!$A54-3)*64)+(XPQUERYDOC_0!AW$1-0), "XPQUERYDOC_0")</f>
        <v>#NAME?</v>
      </c>
      <c r="AX54" t="e">
        <f ca="1">_xll.xpGetDataCell(((XPQUERYDOC_0!$A54-3)*64)+(XPQUERYDOC_0!AX$1-0), "XPQUERYDOC_0")</f>
        <v>#NAME?</v>
      </c>
      <c r="AY54" t="e">
        <f ca="1">_xll.xpGetDataCell(((XPQUERYDOC_0!$A54-3)*64)+(XPQUERYDOC_0!AY$1-0), "XPQUERYDOC_0")</f>
        <v>#NAME?</v>
      </c>
      <c r="AZ54" t="e">
        <f ca="1">_xll.xpGetDataCell(((XPQUERYDOC_0!$A54-3)*64)+(XPQUERYDOC_0!AZ$1-0), "XPQUERYDOC_0")</f>
        <v>#NAME?</v>
      </c>
      <c r="BA54" t="e">
        <f ca="1">_xll.xpGetDataCell(((XPQUERYDOC_0!$A54-3)*64)+(XPQUERYDOC_0!BA$1-0), "XPQUERYDOC_0")</f>
        <v>#NAME?</v>
      </c>
      <c r="BB54" t="e">
        <f ca="1">_xll.xpGetDataCell(((XPQUERYDOC_0!$A54-3)*64)+(XPQUERYDOC_0!BB$1-0), "XPQUERYDOC_0")</f>
        <v>#NAME?</v>
      </c>
      <c r="BC54" t="e">
        <f ca="1">_xll.xpGetDataCell(((XPQUERYDOC_0!$A54-3)*64)+(XPQUERYDOC_0!BC$1-0), "XPQUERYDOC_0")</f>
        <v>#NAME?</v>
      </c>
      <c r="BD54" t="e">
        <f ca="1">_xll.xpGetDataCell(((XPQUERYDOC_0!$A54-3)*64)+(XPQUERYDOC_0!BD$1-0), "XPQUERYDOC_0")</f>
        <v>#NAME?</v>
      </c>
      <c r="BE54" t="e">
        <f ca="1">_xll.xpGetDataCell(((XPQUERYDOC_0!$A54-3)*64)+(XPQUERYDOC_0!BE$1-0), "XPQUERYDOC_0")</f>
        <v>#NAME?</v>
      </c>
      <c r="BF54" t="e">
        <f ca="1">_xll.xpGetDataCell(((XPQUERYDOC_0!$A54-3)*64)+(XPQUERYDOC_0!BF$1-0), "XPQUERYDOC_0")</f>
        <v>#NAME?</v>
      </c>
      <c r="BG54" t="e">
        <f ca="1">_xll.xpGetDataCell(((XPQUERYDOC_0!$A54-3)*64)+(XPQUERYDOC_0!BG$1-0), "XPQUERYDOC_0")</f>
        <v>#NAME?</v>
      </c>
      <c r="BH54" t="e">
        <f ca="1">_xll.xpGetDataCell(((XPQUERYDOC_0!$A54-3)*64)+(XPQUERYDOC_0!BH$1-0), "XPQUERYDOC_0")</f>
        <v>#NAME?</v>
      </c>
      <c r="BI54" t="e">
        <f ca="1">_xll.xpGetDataCell(((XPQUERYDOC_0!$A54-3)*64)+(XPQUERYDOC_0!BI$1-0), "XPQUERYDOC_0")</f>
        <v>#NAME?</v>
      </c>
      <c r="BJ54" t="e">
        <f ca="1">_xll.xpGetDataCell(((XPQUERYDOC_0!$A54-3)*64)+(XPQUERYDOC_0!BJ$1-0), "XPQUERYDOC_0")</f>
        <v>#NAME?</v>
      </c>
      <c r="BK54" t="e">
        <f ca="1">_xll.xpGetDataCell(((XPQUERYDOC_0!$A54-3)*64)+(XPQUERYDOC_0!BK$1-0), "XPQUERYDOC_0")</f>
        <v>#NAME?</v>
      </c>
      <c r="BL54" t="e">
        <f ca="1">_xll.xpGetDataCell(((XPQUERYDOC_0!$A54-3)*64)+(XPQUERYDOC_0!BL$1-0), "XPQUERYDOC_0")</f>
        <v>#NAME?</v>
      </c>
      <c r="BM54" t="e">
        <f ca="1">_xll.xpGetDataCell(((XPQUERYDOC_0!$A54-3)*64)+(XPQUERYDOC_0!BM$1-0), "XPQUERYDOC_0")</f>
        <v>#NAME?</v>
      </c>
    </row>
    <row r="55" spans="1:65">
      <c r="A55" t="e">
        <f ca="1">_xll.xpGetDimLabel(2, 50, "XPQUERYDOC_0")</f>
        <v>#NAME?</v>
      </c>
      <c r="B55" t="e">
        <f ca="1">_xll.xpGetDataCell(((XPQUERYDOC_0!$A55-3)*64)+(XPQUERYDOC_0!B$1-0), "XPQUERYDOC_0")</f>
        <v>#NAME?</v>
      </c>
      <c r="C55" t="e">
        <f ca="1">_xll.xpGetDataCell(((XPQUERYDOC_0!$A55-3)*64)+(XPQUERYDOC_0!C$1-0), "XPQUERYDOC_0")</f>
        <v>#NAME?</v>
      </c>
      <c r="D55" t="e">
        <f ca="1">_xll.xpGetDataCell(((XPQUERYDOC_0!$A55-3)*64)+(XPQUERYDOC_0!D$1-0), "XPQUERYDOC_0")</f>
        <v>#NAME?</v>
      </c>
      <c r="E55" t="e">
        <f ca="1">_xll.xpGetDataCell(((XPQUERYDOC_0!$A55-3)*64)+(XPQUERYDOC_0!E$1-0), "XPQUERYDOC_0")</f>
        <v>#NAME?</v>
      </c>
      <c r="F55" t="e">
        <f ca="1">_xll.xpGetDataCell(((XPQUERYDOC_0!$A55-3)*64)+(XPQUERYDOC_0!F$1-0), "XPQUERYDOC_0")</f>
        <v>#NAME?</v>
      </c>
      <c r="G55" t="e">
        <f ca="1">_xll.xpGetDataCell(((XPQUERYDOC_0!$A55-3)*64)+(XPQUERYDOC_0!G$1-0), "XPQUERYDOC_0")</f>
        <v>#NAME?</v>
      </c>
      <c r="H55" t="e">
        <f ca="1">_xll.xpGetDataCell(((XPQUERYDOC_0!$A55-3)*64)+(XPQUERYDOC_0!H$1-0), "XPQUERYDOC_0")</f>
        <v>#NAME?</v>
      </c>
      <c r="I55" t="e">
        <f ca="1">_xll.xpGetDataCell(((XPQUERYDOC_0!$A55-3)*64)+(XPQUERYDOC_0!I$1-0), "XPQUERYDOC_0")</f>
        <v>#NAME?</v>
      </c>
      <c r="J55" t="e">
        <f ca="1">_xll.xpGetDataCell(((XPQUERYDOC_0!$A55-3)*64)+(XPQUERYDOC_0!J$1-0), "XPQUERYDOC_0")</f>
        <v>#NAME?</v>
      </c>
      <c r="K55" t="e">
        <f ca="1">_xll.xpGetDataCell(((XPQUERYDOC_0!$A55-3)*64)+(XPQUERYDOC_0!K$1-0), "XPQUERYDOC_0")</f>
        <v>#NAME?</v>
      </c>
      <c r="L55" t="e">
        <f ca="1">_xll.xpGetDataCell(((XPQUERYDOC_0!$A55-3)*64)+(XPQUERYDOC_0!L$1-0), "XPQUERYDOC_0")</f>
        <v>#NAME?</v>
      </c>
      <c r="M55" t="e">
        <f ca="1">_xll.xpGetDataCell(((XPQUERYDOC_0!$A55-3)*64)+(XPQUERYDOC_0!M$1-0), "XPQUERYDOC_0")</f>
        <v>#NAME?</v>
      </c>
      <c r="N55" t="e">
        <f ca="1">_xll.xpGetDataCell(((XPQUERYDOC_0!$A55-3)*64)+(XPQUERYDOC_0!N$1-0), "XPQUERYDOC_0")</f>
        <v>#NAME?</v>
      </c>
      <c r="O55" t="e">
        <f ca="1">_xll.xpGetDataCell(((XPQUERYDOC_0!$A55-3)*64)+(XPQUERYDOC_0!O$1-0), "XPQUERYDOC_0")</f>
        <v>#NAME?</v>
      </c>
      <c r="P55" t="e">
        <f ca="1">_xll.xpGetDataCell(((XPQUERYDOC_0!$A55-3)*64)+(XPQUERYDOC_0!P$1-0), "XPQUERYDOC_0")</f>
        <v>#NAME?</v>
      </c>
      <c r="Q55" t="e">
        <f ca="1">_xll.xpGetDataCell(((XPQUERYDOC_0!$A55-3)*64)+(XPQUERYDOC_0!Q$1-0), "XPQUERYDOC_0")</f>
        <v>#NAME?</v>
      </c>
      <c r="R55" t="e">
        <f ca="1">_xll.xpGetDataCell(((XPQUERYDOC_0!$A55-3)*64)+(XPQUERYDOC_0!R$1-0), "XPQUERYDOC_0")</f>
        <v>#NAME?</v>
      </c>
      <c r="S55" t="e">
        <f ca="1">_xll.xpGetDataCell(((XPQUERYDOC_0!$A55-3)*64)+(XPQUERYDOC_0!S$1-0), "XPQUERYDOC_0")</f>
        <v>#NAME?</v>
      </c>
      <c r="T55" t="e">
        <f ca="1">_xll.xpGetDataCell(((XPQUERYDOC_0!$A55-3)*64)+(XPQUERYDOC_0!T$1-0), "XPQUERYDOC_0")</f>
        <v>#NAME?</v>
      </c>
      <c r="U55" t="e">
        <f ca="1">_xll.xpGetDataCell(((XPQUERYDOC_0!$A55-3)*64)+(XPQUERYDOC_0!U$1-0), "XPQUERYDOC_0")</f>
        <v>#NAME?</v>
      </c>
      <c r="V55" t="e">
        <f ca="1">_xll.xpGetDataCell(((XPQUERYDOC_0!$A55-3)*64)+(XPQUERYDOC_0!V$1-0), "XPQUERYDOC_0")</f>
        <v>#NAME?</v>
      </c>
      <c r="W55" t="e">
        <f ca="1">_xll.xpGetDataCell(((XPQUERYDOC_0!$A55-3)*64)+(XPQUERYDOC_0!W$1-0), "XPQUERYDOC_0")</f>
        <v>#NAME?</v>
      </c>
      <c r="X55" t="e">
        <f ca="1">_xll.xpGetDataCell(((XPQUERYDOC_0!$A55-3)*64)+(XPQUERYDOC_0!X$1-0), "XPQUERYDOC_0")</f>
        <v>#NAME?</v>
      </c>
      <c r="Y55" t="e">
        <f ca="1">_xll.xpGetDataCell(((XPQUERYDOC_0!$A55-3)*64)+(XPQUERYDOC_0!Y$1-0), "XPQUERYDOC_0")</f>
        <v>#NAME?</v>
      </c>
      <c r="Z55" t="e">
        <f ca="1">_xll.xpGetDataCell(((XPQUERYDOC_0!$A55-3)*64)+(XPQUERYDOC_0!Z$1-0), "XPQUERYDOC_0")</f>
        <v>#NAME?</v>
      </c>
      <c r="AA55" t="e">
        <f ca="1">_xll.xpGetDataCell(((XPQUERYDOC_0!$A55-3)*64)+(XPQUERYDOC_0!AA$1-0), "XPQUERYDOC_0")</f>
        <v>#NAME?</v>
      </c>
      <c r="AB55" t="e">
        <f ca="1">_xll.xpGetDataCell(((XPQUERYDOC_0!$A55-3)*64)+(XPQUERYDOC_0!AB$1-0), "XPQUERYDOC_0")</f>
        <v>#NAME?</v>
      </c>
      <c r="AC55" t="e">
        <f ca="1">_xll.xpGetDataCell(((XPQUERYDOC_0!$A55-3)*64)+(XPQUERYDOC_0!AC$1-0), "XPQUERYDOC_0")</f>
        <v>#NAME?</v>
      </c>
      <c r="AD55" t="e">
        <f ca="1">_xll.xpGetDataCell(((XPQUERYDOC_0!$A55-3)*64)+(XPQUERYDOC_0!AD$1-0), "XPQUERYDOC_0")</f>
        <v>#NAME?</v>
      </c>
      <c r="AE55" t="e">
        <f ca="1">_xll.xpGetDataCell(((XPQUERYDOC_0!$A55-3)*64)+(XPQUERYDOC_0!AE$1-0), "XPQUERYDOC_0")</f>
        <v>#NAME?</v>
      </c>
      <c r="AF55" t="e">
        <f ca="1">_xll.xpGetDataCell(((XPQUERYDOC_0!$A55-3)*64)+(XPQUERYDOC_0!AF$1-0), "XPQUERYDOC_0")</f>
        <v>#NAME?</v>
      </c>
      <c r="AG55" t="e">
        <f ca="1">_xll.xpGetDataCell(((XPQUERYDOC_0!$A55-3)*64)+(XPQUERYDOC_0!AG$1-0), "XPQUERYDOC_0")</f>
        <v>#NAME?</v>
      </c>
      <c r="AH55" t="e">
        <f ca="1">_xll.xpGetDataCell(((XPQUERYDOC_0!$A55-3)*64)+(XPQUERYDOC_0!AH$1-0), "XPQUERYDOC_0")</f>
        <v>#NAME?</v>
      </c>
      <c r="AI55" t="e">
        <f ca="1">_xll.xpGetDataCell(((XPQUERYDOC_0!$A55-3)*64)+(XPQUERYDOC_0!AI$1-0), "XPQUERYDOC_0")</f>
        <v>#NAME?</v>
      </c>
      <c r="AJ55" t="e">
        <f ca="1">_xll.xpGetDataCell(((XPQUERYDOC_0!$A55-3)*64)+(XPQUERYDOC_0!AJ$1-0), "XPQUERYDOC_0")</f>
        <v>#NAME?</v>
      </c>
      <c r="AK55" t="e">
        <f ca="1">_xll.xpGetDataCell(((XPQUERYDOC_0!$A55-3)*64)+(XPQUERYDOC_0!AK$1-0), "XPQUERYDOC_0")</f>
        <v>#NAME?</v>
      </c>
      <c r="AL55" t="e">
        <f ca="1">_xll.xpGetDataCell(((XPQUERYDOC_0!$A55-3)*64)+(XPQUERYDOC_0!AL$1-0), "XPQUERYDOC_0")</f>
        <v>#NAME?</v>
      </c>
      <c r="AM55" t="e">
        <f ca="1">_xll.xpGetDataCell(((XPQUERYDOC_0!$A55-3)*64)+(XPQUERYDOC_0!AM$1-0), "XPQUERYDOC_0")</f>
        <v>#NAME?</v>
      </c>
      <c r="AN55" t="e">
        <f ca="1">_xll.xpGetDataCell(((XPQUERYDOC_0!$A55-3)*64)+(XPQUERYDOC_0!AN$1-0), "XPQUERYDOC_0")</f>
        <v>#NAME?</v>
      </c>
      <c r="AO55" t="e">
        <f ca="1">_xll.xpGetDataCell(((XPQUERYDOC_0!$A55-3)*64)+(XPQUERYDOC_0!AO$1-0), "XPQUERYDOC_0")</f>
        <v>#NAME?</v>
      </c>
      <c r="AP55" t="e">
        <f ca="1">_xll.xpGetDataCell(((XPQUERYDOC_0!$A55-3)*64)+(XPQUERYDOC_0!AP$1-0), "XPQUERYDOC_0")</f>
        <v>#NAME?</v>
      </c>
      <c r="AQ55" t="e">
        <f ca="1">_xll.xpGetDataCell(((XPQUERYDOC_0!$A55-3)*64)+(XPQUERYDOC_0!AQ$1-0), "XPQUERYDOC_0")</f>
        <v>#NAME?</v>
      </c>
      <c r="AR55" t="e">
        <f ca="1">_xll.xpGetDataCell(((XPQUERYDOC_0!$A55-3)*64)+(XPQUERYDOC_0!AR$1-0), "XPQUERYDOC_0")</f>
        <v>#NAME?</v>
      </c>
      <c r="AS55" t="e">
        <f ca="1">_xll.xpGetDataCell(((XPQUERYDOC_0!$A55-3)*64)+(XPQUERYDOC_0!AS$1-0), "XPQUERYDOC_0")</f>
        <v>#NAME?</v>
      </c>
      <c r="AT55" t="e">
        <f ca="1">_xll.xpGetDataCell(((XPQUERYDOC_0!$A55-3)*64)+(XPQUERYDOC_0!AT$1-0), "XPQUERYDOC_0")</f>
        <v>#NAME?</v>
      </c>
      <c r="AU55" t="e">
        <f ca="1">_xll.xpGetDataCell(((XPQUERYDOC_0!$A55-3)*64)+(XPQUERYDOC_0!AU$1-0), "XPQUERYDOC_0")</f>
        <v>#NAME?</v>
      </c>
      <c r="AV55" t="e">
        <f ca="1">_xll.xpGetDataCell(((XPQUERYDOC_0!$A55-3)*64)+(XPQUERYDOC_0!AV$1-0), "XPQUERYDOC_0")</f>
        <v>#NAME?</v>
      </c>
      <c r="AW55" t="e">
        <f ca="1">_xll.xpGetDataCell(((XPQUERYDOC_0!$A55-3)*64)+(XPQUERYDOC_0!AW$1-0), "XPQUERYDOC_0")</f>
        <v>#NAME?</v>
      </c>
      <c r="AX55" t="e">
        <f ca="1">_xll.xpGetDataCell(((XPQUERYDOC_0!$A55-3)*64)+(XPQUERYDOC_0!AX$1-0), "XPQUERYDOC_0")</f>
        <v>#NAME?</v>
      </c>
      <c r="AY55" t="e">
        <f ca="1">_xll.xpGetDataCell(((XPQUERYDOC_0!$A55-3)*64)+(XPQUERYDOC_0!AY$1-0), "XPQUERYDOC_0")</f>
        <v>#NAME?</v>
      </c>
      <c r="AZ55" t="e">
        <f ca="1">_xll.xpGetDataCell(((XPQUERYDOC_0!$A55-3)*64)+(XPQUERYDOC_0!AZ$1-0), "XPQUERYDOC_0")</f>
        <v>#NAME?</v>
      </c>
      <c r="BA55" t="e">
        <f ca="1">_xll.xpGetDataCell(((XPQUERYDOC_0!$A55-3)*64)+(XPQUERYDOC_0!BA$1-0), "XPQUERYDOC_0")</f>
        <v>#NAME?</v>
      </c>
      <c r="BB55" t="e">
        <f ca="1">_xll.xpGetDataCell(((XPQUERYDOC_0!$A55-3)*64)+(XPQUERYDOC_0!BB$1-0), "XPQUERYDOC_0")</f>
        <v>#NAME?</v>
      </c>
      <c r="BC55" t="e">
        <f ca="1">_xll.xpGetDataCell(((XPQUERYDOC_0!$A55-3)*64)+(XPQUERYDOC_0!BC$1-0), "XPQUERYDOC_0")</f>
        <v>#NAME?</v>
      </c>
      <c r="BD55" t="e">
        <f ca="1">_xll.xpGetDataCell(((XPQUERYDOC_0!$A55-3)*64)+(XPQUERYDOC_0!BD$1-0), "XPQUERYDOC_0")</f>
        <v>#NAME?</v>
      </c>
      <c r="BE55" t="e">
        <f ca="1">_xll.xpGetDataCell(((XPQUERYDOC_0!$A55-3)*64)+(XPQUERYDOC_0!BE$1-0), "XPQUERYDOC_0")</f>
        <v>#NAME?</v>
      </c>
      <c r="BF55" t="e">
        <f ca="1">_xll.xpGetDataCell(((XPQUERYDOC_0!$A55-3)*64)+(XPQUERYDOC_0!BF$1-0), "XPQUERYDOC_0")</f>
        <v>#NAME?</v>
      </c>
      <c r="BG55" t="e">
        <f ca="1">_xll.xpGetDataCell(((XPQUERYDOC_0!$A55-3)*64)+(XPQUERYDOC_0!BG$1-0), "XPQUERYDOC_0")</f>
        <v>#NAME?</v>
      </c>
      <c r="BH55" t="e">
        <f ca="1">_xll.xpGetDataCell(((XPQUERYDOC_0!$A55-3)*64)+(XPQUERYDOC_0!BH$1-0), "XPQUERYDOC_0")</f>
        <v>#NAME?</v>
      </c>
      <c r="BI55" t="e">
        <f ca="1">_xll.xpGetDataCell(((XPQUERYDOC_0!$A55-3)*64)+(XPQUERYDOC_0!BI$1-0), "XPQUERYDOC_0")</f>
        <v>#NAME?</v>
      </c>
      <c r="BJ55" t="e">
        <f ca="1">_xll.xpGetDataCell(((XPQUERYDOC_0!$A55-3)*64)+(XPQUERYDOC_0!BJ$1-0), "XPQUERYDOC_0")</f>
        <v>#NAME?</v>
      </c>
      <c r="BK55" t="e">
        <f ca="1">_xll.xpGetDataCell(((XPQUERYDOC_0!$A55-3)*64)+(XPQUERYDOC_0!BK$1-0), "XPQUERYDOC_0")</f>
        <v>#NAME?</v>
      </c>
      <c r="BL55" t="e">
        <f ca="1">_xll.xpGetDataCell(((XPQUERYDOC_0!$A55-3)*64)+(XPQUERYDOC_0!BL$1-0), "XPQUERYDOC_0")</f>
        <v>#NAME?</v>
      </c>
      <c r="BM55" t="e">
        <f ca="1">_xll.xpGetDataCell(((XPQUERYDOC_0!$A55-3)*64)+(XPQUERYDOC_0!BM$1-0), "XPQUERYDOC_0")</f>
        <v>#NAME?</v>
      </c>
    </row>
    <row r="56" spans="1:65">
      <c r="A56" t="e">
        <f ca="1">_xll.xpGetDimLabel(2, 51, "XPQUERYDOC_0")</f>
        <v>#NAME?</v>
      </c>
      <c r="B56" t="e">
        <f ca="1">_xll.xpGetDataCell(((XPQUERYDOC_0!$A56-3)*64)+(XPQUERYDOC_0!B$1-0), "XPQUERYDOC_0")</f>
        <v>#NAME?</v>
      </c>
      <c r="C56" t="e">
        <f ca="1">_xll.xpGetDataCell(((XPQUERYDOC_0!$A56-3)*64)+(XPQUERYDOC_0!C$1-0), "XPQUERYDOC_0")</f>
        <v>#NAME?</v>
      </c>
      <c r="D56" t="e">
        <f ca="1">_xll.xpGetDataCell(((XPQUERYDOC_0!$A56-3)*64)+(XPQUERYDOC_0!D$1-0), "XPQUERYDOC_0")</f>
        <v>#NAME?</v>
      </c>
      <c r="E56" t="e">
        <f ca="1">_xll.xpGetDataCell(((XPQUERYDOC_0!$A56-3)*64)+(XPQUERYDOC_0!E$1-0), "XPQUERYDOC_0")</f>
        <v>#NAME?</v>
      </c>
      <c r="F56" t="e">
        <f ca="1">_xll.xpGetDataCell(((XPQUERYDOC_0!$A56-3)*64)+(XPQUERYDOC_0!F$1-0), "XPQUERYDOC_0")</f>
        <v>#NAME?</v>
      </c>
      <c r="G56" t="e">
        <f ca="1">_xll.xpGetDataCell(((XPQUERYDOC_0!$A56-3)*64)+(XPQUERYDOC_0!G$1-0), "XPQUERYDOC_0")</f>
        <v>#NAME?</v>
      </c>
      <c r="H56" t="e">
        <f ca="1">_xll.xpGetDataCell(((XPQUERYDOC_0!$A56-3)*64)+(XPQUERYDOC_0!H$1-0), "XPQUERYDOC_0")</f>
        <v>#NAME?</v>
      </c>
      <c r="I56" t="e">
        <f ca="1">_xll.xpGetDataCell(((XPQUERYDOC_0!$A56-3)*64)+(XPQUERYDOC_0!I$1-0), "XPQUERYDOC_0")</f>
        <v>#NAME?</v>
      </c>
      <c r="J56" t="e">
        <f ca="1">_xll.xpGetDataCell(((XPQUERYDOC_0!$A56-3)*64)+(XPQUERYDOC_0!J$1-0), "XPQUERYDOC_0")</f>
        <v>#NAME?</v>
      </c>
      <c r="K56" t="e">
        <f ca="1">_xll.xpGetDataCell(((XPQUERYDOC_0!$A56-3)*64)+(XPQUERYDOC_0!K$1-0), "XPQUERYDOC_0")</f>
        <v>#NAME?</v>
      </c>
      <c r="L56" t="e">
        <f ca="1">_xll.xpGetDataCell(((XPQUERYDOC_0!$A56-3)*64)+(XPQUERYDOC_0!L$1-0), "XPQUERYDOC_0")</f>
        <v>#NAME?</v>
      </c>
      <c r="M56" t="e">
        <f ca="1">_xll.xpGetDataCell(((XPQUERYDOC_0!$A56-3)*64)+(XPQUERYDOC_0!M$1-0), "XPQUERYDOC_0")</f>
        <v>#NAME?</v>
      </c>
      <c r="N56" t="e">
        <f ca="1">_xll.xpGetDataCell(((XPQUERYDOC_0!$A56-3)*64)+(XPQUERYDOC_0!N$1-0), "XPQUERYDOC_0")</f>
        <v>#NAME?</v>
      </c>
      <c r="O56" t="e">
        <f ca="1">_xll.xpGetDataCell(((XPQUERYDOC_0!$A56-3)*64)+(XPQUERYDOC_0!O$1-0), "XPQUERYDOC_0")</f>
        <v>#NAME?</v>
      </c>
      <c r="P56" t="e">
        <f ca="1">_xll.xpGetDataCell(((XPQUERYDOC_0!$A56-3)*64)+(XPQUERYDOC_0!P$1-0), "XPQUERYDOC_0")</f>
        <v>#NAME?</v>
      </c>
      <c r="Q56" t="e">
        <f ca="1">_xll.xpGetDataCell(((XPQUERYDOC_0!$A56-3)*64)+(XPQUERYDOC_0!Q$1-0), "XPQUERYDOC_0")</f>
        <v>#NAME?</v>
      </c>
      <c r="R56" t="e">
        <f ca="1">_xll.xpGetDataCell(((XPQUERYDOC_0!$A56-3)*64)+(XPQUERYDOC_0!R$1-0), "XPQUERYDOC_0")</f>
        <v>#NAME?</v>
      </c>
      <c r="S56" t="e">
        <f ca="1">_xll.xpGetDataCell(((XPQUERYDOC_0!$A56-3)*64)+(XPQUERYDOC_0!S$1-0), "XPQUERYDOC_0")</f>
        <v>#NAME?</v>
      </c>
      <c r="T56" t="e">
        <f ca="1">_xll.xpGetDataCell(((XPQUERYDOC_0!$A56-3)*64)+(XPQUERYDOC_0!T$1-0), "XPQUERYDOC_0")</f>
        <v>#NAME?</v>
      </c>
      <c r="U56" t="e">
        <f ca="1">_xll.xpGetDataCell(((XPQUERYDOC_0!$A56-3)*64)+(XPQUERYDOC_0!U$1-0), "XPQUERYDOC_0")</f>
        <v>#NAME?</v>
      </c>
      <c r="V56" t="e">
        <f ca="1">_xll.xpGetDataCell(((XPQUERYDOC_0!$A56-3)*64)+(XPQUERYDOC_0!V$1-0), "XPQUERYDOC_0")</f>
        <v>#NAME?</v>
      </c>
      <c r="W56" t="e">
        <f ca="1">_xll.xpGetDataCell(((XPQUERYDOC_0!$A56-3)*64)+(XPQUERYDOC_0!W$1-0), "XPQUERYDOC_0")</f>
        <v>#NAME?</v>
      </c>
      <c r="X56" t="e">
        <f ca="1">_xll.xpGetDataCell(((XPQUERYDOC_0!$A56-3)*64)+(XPQUERYDOC_0!X$1-0), "XPQUERYDOC_0")</f>
        <v>#NAME?</v>
      </c>
      <c r="Y56" t="e">
        <f ca="1">_xll.xpGetDataCell(((XPQUERYDOC_0!$A56-3)*64)+(XPQUERYDOC_0!Y$1-0), "XPQUERYDOC_0")</f>
        <v>#NAME?</v>
      </c>
      <c r="Z56" t="e">
        <f ca="1">_xll.xpGetDataCell(((XPQUERYDOC_0!$A56-3)*64)+(XPQUERYDOC_0!Z$1-0), "XPQUERYDOC_0")</f>
        <v>#NAME?</v>
      </c>
      <c r="AA56" t="e">
        <f ca="1">_xll.xpGetDataCell(((XPQUERYDOC_0!$A56-3)*64)+(XPQUERYDOC_0!AA$1-0), "XPQUERYDOC_0")</f>
        <v>#NAME?</v>
      </c>
      <c r="AB56" t="e">
        <f ca="1">_xll.xpGetDataCell(((XPQUERYDOC_0!$A56-3)*64)+(XPQUERYDOC_0!AB$1-0), "XPQUERYDOC_0")</f>
        <v>#NAME?</v>
      </c>
      <c r="AC56" t="e">
        <f ca="1">_xll.xpGetDataCell(((XPQUERYDOC_0!$A56-3)*64)+(XPQUERYDOC_0!AC$1-0), "XPQUERYDOC_0")</f>
        <v>#NAME?</v>
      </c>
      <c r="AD56" t="e">
        <f ca="1">_xll.xpGetDataCell(((XPQUERYDOC_0!$A56-3)*64)+(XPQUERYDOC_0!AD$1-0), "XPQUERYDOC_0")</f>
        <v>#NAME?</v>
      </c>
      <c r="AE56" t="e">
        <f ca="1">_xll.xpGetDataCell(((XPQUERYDOC_0!$A56-3)*64)+(XPQUERYDOC_0!AE$1-0), "XPQUERYDOC_0")</f>
        <v>#NAME?</v>
      </c>
      <c r="AF56" t="e">
        <f ca="1">_xll.xpGetDataCell(((XPQUERYDOC_0!$A56-3)*64)+(XPQUERYDOC_0!AF$1-0), "XPQUERYDOC_0")</f>
        <v>#NAME?</v>
      </c>
      <c r="AG56" t="e">
        <f ca="1">_xll.xpGetDataCell(((XPQUERYDOC_0!$A56-3)*64)+(XPQUERYDOC_0!AG$1-0), "XPQUERYDOC_0")</f>
        <v>#NAME?</v>
      </c>
      <c r="AH56" t="e">
        <f ca="1">_xll.xpGetDataCell(((XPQUERYDOC_0!$A56-3)*64)+(XPQUERYDOC_0!AH$1-0), "XPQUERYDOC_0")</f>
        <v>#NAME?</v>
      </c>
      <c r="AI56" t="e">
        <f ca="1">_xll.xpGetDataCell(((XPQUERYDOC_0!$A56-3)*64)+(XPQUERYDOC_0!AI$1-0), "XPQUERYDOC_0")</f>
        <v>#NAME?</v>
      </c>
      <c r="AJ56" t="e">
        <f ca="1">_xll.xpGetDataCell(((XPQUERYDOC_0!$A56-3)*64)+(XPQUERYDOC_0!AJ$1-0), "XPQUERYDOC_0")</f>
        <v>#NAME?</v>
      </c>
      <c r="AK56" t="e">
        <f ca="1">_xll.xpGetDataCell(((XPQUERYDOC_0!$A56-3)*64)+(XPQUERYDOC_0!AK$1-0), "XPQUERYDOC_0")</f>
        <v>#NAME?</v>
      </c>
      <c r="AL56" t="e">
        <f ca="1">_xll.xpGetDataCell(((XPQUERYDOC_0!$A56-3)*64)+(XPQUERYDOC_0!AL$1-0), "XPQUERYDOC_0")</f>
        <v>#NAME?</v>
      </c>
      <c r="AM56" t="e">
        <f ca="1">_xll.xpGetDataCell(((XPQUERYDOC_0!$A56-3)*64)+(XPQUERYDOC_0!AM$1-0), "XPQUERYDOC_0")</f>
        <v>#NAME?</v>
      </c>
      <c r="AN56" t="e">
        <f ca="1">_xll.xpGetDataCell(((XPQUERYDOC_0!$A56-3)*64)+(XPQUERYDOC_0!AN$1-0), "XPQUERYDOC_0")</f>
        <v>#NAME?</v>
      </c>
      <c r="AO56" t="e">
        <f ca="1">_xll.xpGetDataCell(((XPQUERYDOC_0!$A56-3)*64)+(XPQUERYDOC_0!AO$1-0), "XPQUERYDOC_0")</f>
        <v>#NAME?</v>
      </c>
      <c r="AP56" t="e">
        <f ca="1">_xll.xpGetDataCell(((XPQUERYDOC_0!$A56-3)*64)+(XPQUERYDOC_0!AP$1-0), "XPQUERYDOC_0")</f>
        <v>#NAME?</v>
      </c>
      <c r="AQ56" t="e">
        <f ca="1">_xll.xpGetDataCell(((XPQUERYDOC_0!$A56-3)*64)+(XPQUERYDOC_0!AQ$1-0), "XPQUERYDOC_0")</f>
        <v>#NAME?</v>
      </c>
      <c r="AR56" t="e">
        <f ca="1">_xll.xpGetDataCell(((XPQUERYDOC_0!$A56-3)*64)+(XPQUERYDOC_0!AR$1-0), "XPQUERYDOC_0")</f>
        <v>#NAME?</v>
      </c>
      <c r="AS56" t="e">
        <f ca="1">_xll.xpGetDataCell(((XPQUERYDOC_0!$A56-3)*64)+(XPQUERYDOC_0!AS$1-0), "XPQUERYDOC_0")</f>
        <v>#NAME?</v>
      </c>
      <c r="AT56" t="e">
        <f ca="1">_xll.xpGetDataCell(((XPQUERYDOC_0!$A56-3)*64)+(XPQUERYDOC_0!AT$1-0), "XPQUERYDOC_0")</f>
        <v>#NAME?</v>
      </c>
      <c r="AU56" t="e">
        <f ca="1">_xll.xpGetDataCell(((XPQUERYDOC_0!$A56-3)*64)+(XPQUERYDOC_0!AU$1-0), "XPQUERYDOC_0")</f>
        <v>#NAME?</v>
      </c>
      <c r="AV56" t="e">
        <f ca="1">_xll.xpGetDataCell(((XPQUERYDOC_0!$A56-3)*64)+(XPQUERYDOC_0!AV$1-0), "XPQUERYDOC_0")</f>
        <v>#NAME?</v>
      </c>
      <c r="AW56" t="e">
        <f ca="1">_xll.xpGetDataCell(((XPQUERYDOC_0!$A56-3)*64)+(XPQUERYDOC_0!AW$1-0), "XPQUERYDOC_0")</f>
        <v>#NAME?</v>
      </c>
      <c r="AX56" t="e">
        <f ca="1">_xll.xpGetDataCell(((XPQUERYDOC_0!$A56-3)*64)+(XPQUERYDOC_0!AX$1-0), "XPQUERYDOC_0")</f>
        <v>#NAME?</v>
      </c>
      <c r="AY56" t="e">
        <f ca="1">_xll.xpGetDataCell(((XPQUERYDOC_0!$A56-3)*64)+(XPQUERYDOC_0!AY$1-0), "XPQUERYDOC_0")</f>
        <v>#NAME?</v>
      </c>
      <c r="AZ56" t="e">
        <f ca="1">_xll.xpGetDataCell(((XPQUERYDOC_0!$A56-3)*64)+(XPQUERYDOC_0!AZ$1-0), "XPQUERYDOC_0")</f>
        <v>#NAME?</v>
      </c>
      <c r="BA56" t="e">
        <f ca="1">_xll.xpGetDataCell(((XPQUERYDOC_0!$A56-3)*64)+(XPQUERYDOC_0!BA$1-0), "XPQUERYDOC_0")</f>
        <v>#NAME?</v>
      </c>
      <c r="BB56" t="e">
        <f ca="1">_xll.xpGetDataCell(((XPQUERYDOC_0!$A56-3)*64)+(XPQUERYDOC_0!BB$1-0), "XPQUERYDOC_0")</f>
        <v>#NAME?</v>
      </c>
      <c r="BC56" t="e">
        <f ca="1">_xll.xpGetDataCell(((XPQUERYDOC_0!$A56-3)*64)+(XPQUERYDOC_0!BC$1-0), "XPQUERYDOC_0")</f>
        <v>#NAME?</v>
      </c>
      <c r="BD56" t="e">
        <f ca="1">_xll.xpGetDataCell(((XPQUERYDOC_0!$A56-3)*64)+(XPQUERYDOC_0!BD$1-0), "XPQUERYDOC_0")</f>
        <v>#NAME?</v>
      </c>
      <c r="BE56" t="e">
        <f ca="1">_xll.xpGetDataCell(((XPQUERYDOC_0!$A56-3)*64)+(XPQUERYDOC_0!BE$1-0), "XPQUERYDOC_0")</f>
        <v>#NAME?</v>
      </c>
      <c r="BF56" t="e">
        <f ca="1">_xll.xpGetDataCell(((XPQUERYDOC_0!$A56-3)*64)+(XPQUERYDOC_0!BF$1-0), "XPQUERYDOC_0")</f>
        <v>#NAME?</v>
      </c>
      <c r="BG56" t="e">
        <f ca="1">_xll.xpGetDataCell(((XPQUERYDOC_0!$A56-3)*64)+(XPQUERYDOC_0!BG$1-0), "XPQUERYDOC_0")</f>
        <v>#NAME?</v>
      </c>
      <c r="BH56" t="e">
        <f ca="1">_xll.xpGetDataCell(((XPQUERYDOC_0!$A56-3)*64)+(XPQUERYDOC_0!BH$1-0), "XPQUERYDOC_0")</f>
        <v>#NAME?</v>
      </c>
      <c r="BI56" t="e">
        <f ca="1">_xll.xpGetDataCell(((XPQUERYDOC_0!$A56-3)*64)+(XPQUERYDOC_0!BI$1-0), "XPQUERYDOC_0")</f>
        <v>#NAME?</v>
      </c>
      <c r="BJ56" t="e">
        <f ca="1">_xll.xpGetDataCell(((XPQUERYDOC_0!$A56-3)*64)+(XPQUERYDOC_0!BJ$1-0), "XPQUERYDOC_0")</f>
        <v>#NAME?</v>
      </c>
      <c r="BK56" t="e">
        <f ca="1">_xll.xpGetDataCell(((XPQUERYDOC_0!$A56-3)*64)+(XPQUERYDOC_0!BK$1-0), "XPQUERYDOC_0")</f>
        <v>#NAME?</v>
      </c>
      <c r="BL56" t="e">
        <f ca="1">_xll.xpGetDataCell(((XPQUERYDOC_0!$A56-3)*64)+(XPQUERYDOC_0!BL$1-0), "XPQUERYDOC_0")</f>
        <v>#NAME?</v>
      </c>
      <c r="BM56" t="e">
        <f ca="1">_xll.xpGetDataCell(((XPQUERYDOC_0!$A56-3)*64)+(XPQUERYDOC_0!BM$1-0), "XPQUERYDOC_0")</f>
        <v>#NAME?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28" sqref="A28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F23" sqref="F23"/>
    </sheetView>
  </sheetViews>
  <sheetFormatPr defaultRowHeight="12.75"/>
  <cols>
    <col min="1" max="1" width="12.5703125" style="5" customWidth="1"/>
    <col min="2" max="2" width="14.140625" style="54" customWidth="1"/>
    <col min="3" max="3" width="9.7109375" style="54" customWidth="1"/>
    <col min="4" max="5" width="9.7109375" customWidth="1"/>
    <col min="6" max="6" width="11.140625" bestFit="1" customWidth="1"/>
    <col min="7" max="7" width="18.28515625" bestFit="1" customWidth="1"/>
    <col min="8" max="22" width="9.7109375" customWidth="1"/>
  </cols>
  <sheetData>
    <row r="1" spans="1:22" ht="90">
      <c r="A1" s="16"/>
      <c r="B1" s="16" t="s">
        <v>398</v>
      </c>
      <c r="C1" s="56" t="s">
        <v>461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>
      <c r="A2" s="17" t="s">
        <v>455</v>
      </c>
      <c r="B2" s="53">
        <v>926.44700000000012</v>
      </c>
      <c r="C2" s="53">
        <v>1673.87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>
      <c r="A3" s="17" t="s">
        <v>454</v>
      </c>
      <c r="B3" s="53">
        <v>1817.9520000000002</v>
      </c>
      <c r="C3" s="53">
        <v>1743.42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>
      <c r="A4" s="17" t="s">
        <v>453</v>
      </c>
      <c r="B4" s="53">
        <v>-1730.4099999999999</v>
      </c>
      <c r="C4" s="53">
        <v>1698.41</v>
      </c>
      <c r="D4" s="4"/>
    </row>
    <row r="5" spans="1:22">
      <c r="A5" s="17" t="s">
        <v>456</v>
      </c>
      <c r="B5" s="53">
        <v>-69.956000000000017</v>
      </c>
      <c r="C5" s="53">
        <v>1709.67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>
      <c r="A6" s="17" t="s">
        <v>457</v>
      </c>
      <c r="B6" s="53">
        <v>2114</v>
      </c>
      <c r="C6" s="53">
        <v>1740.81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>
      <c r="A7" s="17" t="s">
        <v>458</v>
      </c>
      <c r="B7" s="53">
        <v>144</v>
      </c>
      <c r="C7" s="53">
        <v>1735.61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>
      <c r="A8" s="17" t="s">
        <v>459</v>
      </c>
      <c r="B8" s="53">
        <v>-6378</v>
      </c>
      <c r="C8" s="53">
        <v>1581.92</v>
      </c>
    </row>
    <row r="9" spans="1:22">
      <c r="A9" s="17" t="s">
        <v>460</v>
      </c>
      <c r="B9" s="53">
        <v>2569</v>
      </c>
      <c r="C9" s="53">
        <v>1663</v>
      </c>
    </row>
    <row r="10" spans="1:22">
      <c r="C10" s="57"/>
    </row>
  </sheetData>
  <printOptions horizontalCentered="1"/>
  <pageMargins left="0.74803149606299213" right="0.74803149606299213" top="0.52" bottom="0.55000000000000004" header="0.51181102362204722" footer="0.51181102362204722"/>
  <pageSetup paperSize="9" scale="6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4740D-CB39-4007-B8F1-A8CC2D6FC417}"/>
</file>

<file path=customXml/itemProps2.xml><?xml version="1.0" encoding="utf-8"?>
<ds:datastoreItem xmlns:ds="http://schemas.openxmlformats.org/officeDocument/2006/customXml" ds:itemID="{F81DA6BF-C04D-45EE-A7EB-DA1EE4F11BBC}"/>
</file>

<file path=customXml/itemProps3.xml><?xml version="1.0" encoding="utf-8"?>
<ds:datastoreItem xmlns:ds="http://schemas.openxmlformats.org/officeDocument/2006/customXml" ds:itemID="{E81451A6-0C5E-4781-BDB5-7FBCD1B8D4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41</vt:i4>
      </vt:variant>
      <vt:variant>
        <vt:lpstr>טווחים בעלי שם</vt:lpstr>
      </vt:variant>
      <vt:variant>
        <vt:i4>1</vt:i4>
      </vt:variant>
    </vt:vector>
  </HeadingPairs>
  <TitlesOfParts>
    <vt:vector size="42" baseType="lpstr">
      <vt:lpstr>איור ג'-1</vt:lpstr>
      <vt:lpstr>נתונים ג'-1</vt:lpstr>
      <vt:lpstr>איור ג'-2</vt:lpstr>
      <vt:lpstr>נתונים ג'-2</vt:lpstr>
      <vt:lpstr>איור ג'-3</vt:lpstr>
      <vt:lpstr>נתונים ג'-3</vt:lpstr>
      <vt:lpstr>איור ג'-4</vt:lpstr>
      <vt:lpstr>נתונים ג'-4</vt:lpstr>
      <vt:lpstr>איור ג'-5</vt:lpstr>
      <vt:lpstr>נתונים ג'-5</vt:lpstr>
      <vt:lpstr>איור ג'-6</vt:lpstr>
      <vt:lpstr>נתונים ג'-6</vt:lpstr>
      <vt:lpstr>איור ג'-7</vt:lpstr>
      <vt:lpstr>נתונים ג'-7</vt:lpstr>
      <vt:lpstr>איור ג'-8</vt:lpstr>
      <vt:lpstr>נתונים ג'-8</vt:lpstr>
      <vt:lpstr>איור ג'-9</vt:lpstr>
      <vt:lpstr>נתונים ג'-9</vt:lpstr>
      <vt:lpstr>איור ג'-10</vt:lpstr>
      <vt:lpstr>נתונים ג'-10</vt:lpstr>
      <vt:lpstr>איור ג'-11</vt:lpstr>
      <vt:lpstr>נתונים ג'-11</vt:lpstr>
      <vt:lpstr>איור ג'-12</vt:lpstr>
      <vt:lpstr>נתונים ג'-12</vt:lpstr>
      <vt:lpstr>איור ג'-13</vt:lpstr>
      <vt:lpstr>נתונים ג'-13</vt:lpstr>
      <vt:lpstr>איור ג'-14</vt:lpstr>
      <vt:lpstr>נתונים ג'-14</vt:lpstr>
      <vt:lpstr>איור ג'-15</vt:lpstr>
      <vt:lpstr>נתונים ג'-15</vt:lpstr>
      <vt:lpstr>איור ג'-16</vt:lpstr>
      <vt:lpstr>נתונים ג'-16</vt:lpstr>
      <vt:lpstr>איור ג'-17</vt:lpstr>
      <vt:lpstr>נתונים ג'-17</vt:lpstr>
      <vt:lpstr>איור ג'-18</vt:lpstr>
      <vt:lpstr>נתונים ג'-18</vt:lpstr>
      <vt:lpstr>איור ג'-19</vt:lpstr>
      <vt:lpstr>נתונים ג'-19</vt:lpstr>
      <vt:lpstr>איור ג'-20</vt:lpstr>
      <vt:lpstr>נתונים ג'-20</vt:lpstr>
      <vt:lpstr>לוח אינדיקטורים</vt:lpstr>
      <vt:lpstr>'נתונים ג''-1'!WPrint_TitlesW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z564</dc:creator>
  <cp:lastModifiedBy>הדר גוטסמן</cp:lastModifiedBy>
  <cp:lastPrinted>2016-03-13T07:06:34Z</cp:lastPrinted>
  <dcterms:created xsi:type="dcterms:W3CDTF">2008-08-13T12:25:23Z</dcterms:created>
  <dcterms:modified xsi:type="dcterms:W3CDTF">2016-03-13T11:23:34Z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0x01010061DCD3E13DCE00499028174F263B9301</vt:lpwstr>
  </property>
</Properties>
</file>