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8.xml" ContentType="application/vnd.openxmlformats-officedocument.drawingml.chartshapes+xml"/>
  <Override PartName="/xl/workbook.xml" ContentType="application/vnd.openxmlformats-officedocument.spreadsheetml.sheet.main+xml"/>
  <Override PartName="/xl/chartsheets/sheet2.xml" ContentType="application/vnd.openxmlformats-officedocument.spreadsheetml.chartsheet+xml"/>
  <Override PartName="/xl/drawings/drawing14.xml" ContentType="application/vnd.openxmlformats-officedocument.drawing+xml"/>
  <Override PartName="/xl/theme/themeOverride5.xml" ContentType="application/vnd.openxmlformats-officedocument.themeOverride+xml"/>
  <Override PartName="/xl/charts/chart65.xml" ContentType="application/vnd.openxmlformats-officedocument.drawingml.chart+xml"/>
  <Override PartName="/xl/drawings/drawing13.xml" ContentType="application/vnd.openxmlformats-officedocument.drawing+xml"/>
  <Override PartName="/xl/theme/themeOverride4.xml" ContentType="application/vnd.openxmlformats-officedocument.themeOverride+xml"/>
  <Override PartName="/xl/charts/chart64.xml" ContentType="application/vnd.openxmlformats-officedocument.drawingml.chart+xml"/>
  <Override PartName="/xl/drawings/drawing12.xml" ContentType="application/vnd.openxmlformats-officedocument.drawing+xml"/>
  <Override PartName="/xl/theme/themeOverride3.xml" ContentType="application/vnd.openxmlformats-officedocument.themeOverride+xml"/>
  <Override PartName="/xl/charts/chart63.xml" ContentType="application/vnd.openxmlformats-officedocument.drawingml.chart+xml"/>
  <Override PartName="/xl/charts/chart66.xml" ContentType="application/vnd.openxmlformats-officedocument.drawingml.chart+xml"/>
  <Override PartName="/xl/theme/themeOverride6.xml" ContentType="application/vnd.openxmlformats-officedocument.themeOverride+xml"/>
  <Override PartName="/xl/drawings/drawing15.xml" ContentType="application/vnd.openxmlformats-officedocument.drawing+xml"/>
  <Override PartName="/xl/charts/colors6.xml" ContentType="application/vnd.ms-office.chartcolorstyle+xml"/>
  <Override PartName="/xl/charts/style6.xml" ContentType="application/vnd.ms-office.chartstyle+xml"/>
  <Override PartName="/xl/charts/chart69.xml" ContentType="application/vnd.openxmlformats-officedocument.drawingml.chart+xml"/>
  <Override PartName="/xl/charts/colors5.xml" ContentType="application/vnd.ms-office.chartcolorstyle+xml"/>
  <Override PartName="/xl/charts/style5.xml" ContentType="application/vnd.ms-office.chartstyle+xml"/>
  <Override PartName="/xl/charts/chart68.xml" ContentType="application/vnd.openxmlformats-officedocument.drawingml.chart+xml"/>
  <Override PartName="/xl/drawings/drawing16.xml" ContentType="application/vnd.openxmlformats-officedocument.drawing+xml"/>
  <Override PartName="/xl/theme/themeOverride7.xml" ContentType="application/vnd.openxmlformats-officedocument.themeOverride+xml"/>
  <Override PartName="/xl/charts/chart67.xml" ContentType="application/vnd.openxmlformats-officedocument.drawingml.chart+xml"/>
  <Override PartName="/xl/drawings/drawing11.xml" ContentType="application/vnd.openxmlformats-officedocument.drawing+xml"/>
  <Override PartName="/xl/theme/themeOverride2.xml" ContentType="application/vnd.openxmlformats-officedocument.themeOverride+xml"/>
  <Override PartName="/xl/charts/chart62.xml" ContentType="application/vnd.openxmlformats-officedocument.drawingml.chart+xml"/>
  <Override PartName="/xl/drawings/drawing6.xml" ContentType="application/vnd.openxmlformats-officedocument.drawing+xml"/>
  <Override PartName="/xl/worksheets/sheet1.xml" ContentType="application/vnd.openxmlformats-officedocument.spreadsheetml.worksheet+xml"/>
  <Override PartName="/xl/charts/chart56.xml" ContentType="application/vnd.openxmlformats-officedocument.drawingml.chart+xml"/>
  <Override PartName="/xl/charts/chart55.xml" ContentType="application/vnd.openxmlformats-officedocument.drawingml.chart+xml"/>
  <Override PartName="/xl/charts/chart54.xml" ContentType="application/vnd.openxmlformats-officedocument.drawingml.chart+xml"/>
  <Override PartName="/xl/charts/chart5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theme/themeOverride1.xml" ContentType="application/vnd.openxmlformats-officedocument.themeOverride+xml"/>
  <Override PartName="/xl/charts/chart61.xml" ContentType="application/vnd.openxmlformats-officedocument.drawingml.chart+xml"/>
  <Override PartName="/xl/drawings/drawing9.xml" ContentType="application/vnd.openxmlformats-officedocument.drawing+xml"/>
  <Override PartName="/xl/charts/chart60.xml" ContentType="application/vnd.openxmlformats-officedocument.drawingml.chart+xml"/>
  <Override PartName="/xl/worksheets/sheet5.xml" ContentType="application/vnd.openxmlformats-officedocument.spreadsheetml.worksheet+xml"/>
  <Override PartName="/xl/charts/chart59.xml" ContentType="application/vnd.openxmlformats-officedocument.drawingml.chart+xml"/>
  <Override PartName="/xl/drawings/drawing7.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chart53.xml" ContentType="application/vnd.openxmlformats-officedocument.drawingml.chart+xml"/>
  <Override PartName="/xl/charts/chart57.xml" ContentType="application/vnd.openxmlformats-officedocument.drawingml.chart+xml"/>
  <Override PartName="/xl/charts/chart51.xml" ContentType="application/vnd.openxmlformats-officedocument.drawingml.chart+xml"/>
  <Override PartName="/xl/drawings/drawing4.xml" ContentType="application/vnd.openxmlformats-officedocument.drawing+xml"/>
  <Override PartName="/xl/charts/colors3.xml" ContentType="application/vnd.ms-office.chartcolorstyle+xml"/>
  <Override PartName="/xl/charts/style3.xml" ContentType="application/vnd.ms-office.chartstyle+xml"/>
  <Override PartName="/xl/charts/chart3.xml" ContentType="application/vnd.openxmlformats-officedocument.drawingml.chart+xml"/>
  <Override PartName="/xl/worksheets/sheet6.xml" ContentType="application/vnd.openxmlformats-officedocument.spreadsheetml.worksheet+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14.xml" ContentType="application/vnd.openxmlformats-officedocument.drawingml.chart+xml"/>
  <Override PartName="/xl/charts/chart13.xml" ContentType="application/vnd.openxmlformats-officedocument.drawingml.chart+xml"/>
  <Override PartName="/xl/charts/chart52.xml" ContentType="application/vnd.openxmlformats-officedocument.drawingml.chart+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olors1.xml" ContentType="application/vnd.ms-office.chartcolorstyle+xml"/>
  <Override PartName="/xl/charts/style1.xml" ContentType="application/vnd.ms-office.chartstyl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hartsheets/sheet3.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8.xml" ContentType="application/vnd.openxmlformats-officedocument.spreadsheetml.worksheet+xml"/>
  <Override PartName="/xl/worksheets/sheet17.xml" ContentType="application/vnd.openxmlformats-officedocument.spreadsheetml.worksheet+xml"/>
  <Override PartName="/xl/charts/chart15.xml" ContentType="application/vnd.openxmlformats-officedocument.drawingml.chart+xml"/>
  <Override PartName="/xl/charts/chart12.xml" ContentType="application/vnd.openxmlformats-officedocument.drawingml.chart+xml"/>
  <Override PartName="/xl/charts/chart17.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36.xml" ContentType="application/vnd.openxmlformats-officedocument.drawingml.chart+xml"/>
  <Override PartName="/xl/charts/chart35.xml" ContentType="application/vnd.openxmlformats-officedocument.drawingml.chart+xml"/>
  <Override PartName="/xl/charts/chart34.xml" ContentType="application/vnd.openxmlformats-officedocument.drawingml.chart+xml"/>
  <Override PartName="/xl/charts/chart16.xml" ContentType="application/vnd.openxmlformats-officedocument.drawingml.chart+xml"/>
  <Override PartName="/xl/charts/chart32.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46.xml" ContentType="application/vnd.openxmlformats-officedocument.drawingml.chart+xml"/>
  <Override PartName="/xl/drawings/drawing5.xml" ContentType="application/vnd.openxmlformats-officedocument.drawing+xml"/>
  <Override PartName="/xl/charts/chart45.xml" ContentType="application/vnd.openxmlformats-officedocument.drawingml.chart+xml"/>
  <Override PartName="/xl/charts/chart44.xml" ContentType="application/vnd.openxmlformats-officedocument.drawingml.chart+xml"/>
  <Override PartName="/xl/charts/chart43.xml" ContentType="application/vnd.openxmlformats-officedocument.drawingml.chart+xml"/>
  <Override PartName="/xl/charts/chart31.xml" ContentType="application/vnd.openxmlformats-officedocument.drawingml.chart+xml"/>
  <Override PartName="/xl/charts/chart33.xml" ContentType="application/vnd.openxmlformats-officedocument.drawingml.chart+xml"/>
  <Override PartName="/xl/charts/chart25.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4.xml" ContentType="application/vnd.openxmlformats-officedocument.drawingml.chart+xml"/>
  <Override PartName="/xl/charts/chart1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24226"/>
  <mc:AlternateContent xmlns:mc="http://schemas.openxmlformats.org/markup-compatibility/2006">
    <mc:Choice Requires="x15">
      <x15ac:absPath xmlns:x15ac="http://schemas.microsoft.com/office/spreadsheetml/2010/11/ac" url="C:\Users\u273\Desktop\"/>
    </mc:Choice>
  </mc:AlternateContent>
  <bookViews>
    <workbookView xWindow="-105" yWindow="-105" windowWidth="19425" windowHeight="10425" tabRatio="810" activeTab="17"/>
  </bookViews>
  <sheets>
    <sheet name="איור 2" sheetId="212" r:id="rId1"/>
    <sheet name="נתונים איור 4" sheetId="79" r:id="rId2"/>
    <sheet name="איור 4" sheetId="199" r:id="rId3"/>
    <sheet name="FAME Persistence2" sheetId="58" state="veryHidden" r:id="rId4"/>
    <sheet name="איורים" sheetId="185" state="hidden" r:id="rId5"/>
    <sheet name="לוחות" sheetId="55" state="hidden" r:id="rId6"/>
    <sheet name="נתונים לאיורים 5-12" sheetId="77" r:id="rId7"/>
    <sheet name="איור 5" sheetId="190" r:id="rId8"/>
    <sheet name="איור 6" sheetId="189" r:id="rId9"/>
    <sheet name="איור 7" sheetId="205" r:id="rId10"/>
    <sheet name="איור 8" sheetId="206" r:id="rId11"/>
    <sheet name="איור 9" sheetId="207" r:id="rId12"/>
    <sheet name="איור 10" sheetId="208" r:id="rId13"/>
    <sheet name="איור 11" sheetId="209" r:id="rId14"/>
    <sheet name="איור 12" sheetId="210" r:id="rId15"/>
    <sheet name="איור 1 באנגלית" sheetId="211" r:id="rId16"/>
    <sheet name="איור נ' 1" sheetId="204" r:id="rId17"/>
    <sheet name="לוח 1" sheetId="200" r:id="rId18"/>
    <sheet name="לוח 2" sheetId="201" r:id="rId19"/>
    <sheet name="לוח נ'1" sheetId="202" r:id="rId20"/>
    <sheet name="לוח נספח 3" sheetId="203" r:id="rId21"/>
  </sheets>
  <externalReferences>
    <externalReference r:id="rId22"/>
    <externalReference r:id="rId23"/>
    <externalReference r:id="rId24"/>
    <externalReference r:id="rId25"/>
    <externalReference r:id="rId26"/>
    <externalReference r:id="rId27"/>
  </externalReferences>
  <definedNames>
    <definedName name="_____kot1" localSheetId="0">'איור 2'!#REF!</definedName>
    <definedName name="_____kot1">'נתונים איור 4'!#REF!</definedName>
    <definedName name="_____kot2" localSheetId="0">'איור 2'!#REF!</definedName>
    <definedName name="_____kot2">'נתונים איור 4'!#REF!</definedName>
    <definedName name="____kot1">#REF!</definedName>
    <definedName name="____kot2">#REF!</definedName>
    <definedName name="___kot1">[1]גיליון1!$D$2:$P$2</definedName>
    <definedName name="___kot2">[1]גיליון1!$D$3:$P$3</definedName>
    <definedName name="__kot1">[1]גיליון1!$D$2:$Q$2</definedName>
    <definedName name="__kot2">[1]גיליון1!$D$3:$Q$3</definedName>
    <definedName name="_ftn1" localSheetId="17">'לוח 1'!$A$14</definedName>
    <definedName name="_ftnref1" localSheetId="17">'לוח 1'!$C$5</definedName>
    <definedName name="_kot1">[1]גיליון1!$D$2:$Q$2</definedName>
    <definedName name="_kot2">[1]גיליון1!$D$3:$Q$3</definedName>
    <definedName name="_tab1">[2]נתונים!$A$1:$F$37</definedName>
    <definedName name="_tab2">[2]נתונים!$A$1:$Q$38</definedName>
    <definedName name="_tab3">[2]נתונים!$A$1:$D$38</definedName>
    <definedName name="_tab4">[2]נתונים!$A$2:$E$35</definedName>
    <definedName name="_tab5">[2]נתונים!$A$1:$D$37</definedName>
    <definedName name="_דגכ">[3]baseline!$L$2:$X$13</definedName>
    <definedName name="alltoprint" localSheetId="0">'איור 2'!#REF!</definedName>
    <definedName name="alltoprint" localSheetId="1">'נתונים איור 4'!$A$1:$D$3</definedName>
    <definedName name="alltoprint">[1]גיליון1!$A$1:$Q$43</definedName>
    <definedName name="baseline" localSheetId="15">#REF!</definedName>
    <definedName name="baseline" localSheetId="12">#REF!</definedName>
    <definedName name="baseline" localSheetId="13">#REF!</definedName>
    <definedName name="baseline" localSheetId="14">#REF!</definedName>
    <definedName name="baseline" localSheetId="11">#REF!</definedName>
    <definedName name="baseline">#REF!</definedName>
    <definedName name="ddd" localSheetId="15">#REF!</definedName>
    <definedName name="ddd" localSheetId="12">#REF!</definedName>
    <definedName name="ddd" localSheetId="13">#REF!</definedName>
    <definedName name="ddd" localSheetId="14">#REF!</definedName>
    <definedName name="ddd" localSheetId="11">#REF!</definedName>
    <definedName name="ddd">#REF!</definedName>
    <definedName name="eara" localSheetId="0">'איור 2'!#REF!</definedName>
    <definedName name="eara" localSheetId="1">'נתונים איור 4'!#REF!</definedName>
    <definedName name="eara">[1]גיליון1!$A$9:$Q$43</definedName>
    <definedName name="fvdzxv" localSheetId="15">#REF!</definedName>
    <definedName name="fvdzxv" localSheetId="13">#REF!</definedName>
    <definedName name="fvdzxv" localSheetId="14">#REF!</definedName>
    <definedName name="fvdzxv">#REF!</definedName>
    <definedName name="highcon" localSheetId="15">#REF!</definedName>
    <definedName name="highcon" localSheetId="12">#REF!</definedName>
    <definedName name="highcon" localSheetId="13">#REF!</definedName>
    <definedName name="highcon" localSheetId="14">#REF!</definedName>
    <definedName name="highcon" localSheetId="11">#REF!</definedName>
    <definedName name="highcon">#REF!</definedName>
    <definedName name="JewsM">[4]יתר!$A$4:$AX$11</definedName>
    <definedName name="kot" localSheetId="0">'איור 2'!#REF!</definedName>
    <definedName name="kot" localSheetId="1">'נתונים איור 4'!$A$2:$D$2</definedName>
    <definedName name="kot">[1]גיליון1!$A$5:$Q$8</definedName>
    <definedName name="kot0" localSheetId="0">'איור 2'!#REF!</definedName>
    <definedName name="kot0" localSheetId="1">'נתונים איור 4'!$D$1:$D$1</definedName>
    <definedName name="kot0">[1]גיליון1!$D$1:$N$1</definedName>
    <definedName name="koty" localSheetId="0">'איור 2'!#REF!</definedName>
    <definedName name="koty" localSheetId="1">'נתונים איור 4'!$A$3:$C$3</definedName>
    <definedName name="koty">[1]גיליון1!$A$9:$C$39</definedName>
    <definedName name="MatIndSector" localSheetId="15">#REF!</definedName>
    <definedName name="MatIndSector" localSheetId="12">#REF!</definedName>
    <definedName name="MatIndSector" localSheetId="13">#REF!</definedName>
    <definedName name="MatIndSector" localSheetId="14">#REF!</definedName>
    <definedName name="MatIndSector" localSheetId="11">#REF!</definedName>
    <definedName name="MatIndSector">#REF!</definedName>
    <definedName name="MatIndSex" localSheetId="15">#REF!</definedName>
    <definedName name="MatIndSex" localSheetId="12">#REF!</definedName>
    <definedName name="MatIndSex" localSheetId="13">#REF!</definedName>
    <definedName name="MatIndSex" localSheetId="14">#REF!</definedName>
    <definedName name="MatIndSex" localSheetId="11">#REF!</definedName>
    <definedName name="MatIndSex">#REF!</definedName>
    <definedName name="MatIndYear" localSheetId="15">#REF!</definedName>
    <definedName name="MatIndYear" localSheetId="12">#REF!</definedName>
    <definedName name="MatIndYear" localSheetId="13">#REF!</definedName>
    <definedName name="MatIndYear" localSheetId="14">#REF!</definedName>
    <definedName name="MatIndYear" localSheetId="11">#REF!</definedName>
    <definedName name="MatIndYear">#REF!</definedName>
    <definedName name="nocon" localSheetId="15">#REF!</definedName>
    <definedName name="nocon" localSheetId="12">#REF!</definedName>
    <definedName name="nocon" localSheetId="13">#REF!</definedName>
    <definedName name="nocon" localSheetId="14">#REF!</definedName>
    <definedName name="nocon" localSheetId="11">#REF!</definedName>
    <definedName name="nocon">#REF!</definedName>
    <definedName name="ntun" localSheetId="0">'איור 2'!#REF!</definedName>
    <definedName name="ntun" localSheetId="1">'נתונים איור 4'!$D$3:$D$3</definedName>
    <definedName name="ntun">[1]גיליון1!$D$9:$Q$39</definedName>
    <definedName name="scenarios_main" localSheetId="15">#REF!</definedName>
    <definedName name="scenarios_main" localSheetId="12">#REF!</definedName>
    <definedName name="scenarios_main" localSheetId="13">#REF!</definedName>
    <definedName name="scenarios_main" localSheetId="14">#REF!</definedName>
    <definedName name="scenarios_main" localSheetId="11">#REF!</definedName>
    <definedName name="scenarios_main">#REF!</definedName>
    <definedName name="scenarios_male_retirement" localSheetId="15">#REF!</definedName>
    <definedName name="scenarios_male_retirement" localSheetId="12">#REF!</definedName>
    <definedName name="scenarios_male_retirement" localSheetId="13">#REF!</definedName>
    <definedName name="scenarios_male_retirement" localSheetId="14">#REF!</definedName>
    <definedName name="scenarios_male_retirement" localSheetId="11">#REF!</definedName>
    <definedName name="scenarios_male_retirement">#REF!</definedName>
    <definedName name="tab">[2]נתונים!$A$62:$N$92</definedName>
    <definedName name="tab_0.5">[2]נתונים!$A$1:$H$34</definedName>
    <definedName name="tab_1">[2]נתונים!$A$1:$H$34</definedName>
    <definedName name="tab_exp">[2]נתונים!$A$1:$M$35</definedName>
    <definedName name="tar" localSheetId="0">'איור 2'!#REF!</definedName>
    <definedName name="tar" localSheetId="1">'נתונים איור 4'!$M$1:$M$3</definedName>
    <definedName name="tar">[1]גיליון1!$AC$1:$AC$42</definedName>
    <definedName name="_xlnm.Print_Area" localSheetId="0">'איור 2'!#REF!</definedName>
    <definedName name="_xlnm.Print_Area" localSheetId="1">'נתונים איור 4'!$A$1:$D$3</definedName>
    <definedName name="_xlnm.Print_Titles" localSheetId="5">לוחות!$A:$G</definedName>
    <definedName name="Year">[4]חרדים!$A$2:$AX$2</definedName>
    <definedName name="דיאגרמה_ה_2">[5]גרף2!$A$34:$T$77</definedName>
    <definedName name="דיאגרמה_ה1">[5]גרף1!$I$1:$R$69</definedName>
    <definedName name="דיאגרמה1">[5]גרף2!$A$35:$S$77</definedName>
    <definedName name="ז" localSheetId="15">#REF!</definedName>
    <definedName name="ז" localSheetId="13">#REF!</definedName>
    <definedName name="ז" localSheetId="14">#REF!</definedName>
    <definedName name="ז">#REF!</definedName>
    <definedName name="כגדעדגעכ" localSheetId="15">#REF!</definedName>
    <definedName name="כגדעדגעכ" localSheetId="13">#REF!</definedName>
    <definedName name="כגדעדגעכ" localSheetId="14">#REF!</definedName>
    <definedName name="כגדעדגעכ">#REF!</definedName>
    <definedName name="לוח_6ז">[2]נתונים!$A$82:$R$119</definedName>
    <definedName name="לוח_6ח">[2]נתונים!$A$2:$R$39</definedName>
    <definedName name="לוח_6ט">[2]נתונים!$A$42:$R$79</definedName>
    <definedName name="לוח_ה2">[2]נתונים!$A$1:$P$37</definedName>
    <definedName name="לוח_ה6">[2]נתונים!$A$1:$M$42</definedName>
    <definedName name="לוח_ה8" localSheetId="15">#REF!</definedName>
    <definedName name="לוח_ה8" localSheetId="12">#REF!</definedName>
    <definedName name="לוח_ה8" localSheetId="13">#REF!</definedName>
    <definedName name="לוח_ה8" localSheetId="14">#REF!</definedName>
    <definedName name="לוח_ה8" localSheetId="11">#REF!</definedName>
    <definedName name="לוח_ה8" localSheetId="4">#REF!</definedName>
    <definedName name="לוח_ה8">#REF!</definedName>
    <definedName name="לוח_ה9" localSheetId="15">#REF!</definedName>
    <definedName name="לוח_ה9" localSheetId="12">#REF!</definedName>
    <definedName name="לוח_ה9" localSheetId="13">#REF!</definedName>
    <definedName name="לוח_ה9" localSheetId="14">#REF!</definedName>
    <definedName name="לוח_ה9" localSheetId="11">#REF!</definedName>
    <definedName name="לוח_ה9" localSheetId="4">#REF!</definedName>
    <definedName name="לוח_ה9">#REF!</definedName>
    <definedName name="לוח_ה91" localSheetId="15">#REF!</definedName>
    <definedName name="לוח_ה91" localSheetId="13">#REF!</definedName>
    <definedName name="לוח_ה91" localSheetId="14">#REF!</definedName>
    <definedName name="לוח_ה91">#REF!</definedName>
    <definedName name="לוח10">[2]נתונים!$A$1:$H$45</definedName>
    <definedName name="לוח11">[2]נתונים!$A$1:$J$42</definedName>
    <definedName name="לוח12">[2]נתונים!$A$1:$K$32</definedName>
    <definedName name="לוח14">[2]נתונים!$A$1:$F$31</definedName>
    <definedName name="לוח7">[2]נתונים!$A$1:$H$43</definedName>
    <definedName name="לוח8">[2]נתונים!$A$1:$J$40</definedName>
    <definedName name="לוח9">[2]נתונים!$A$1:$N$37</definedName>
    <definedName name="נכגנעה" localSheetId="15">#REF!</definedName>
    <definedName name="נכגנעה" localSheetId="14">#REF!</definedName>
    <definedName name="נכגנעה">#REF!</definedName>
    <definedName name="ננ168" localSheetId="15">#REF!</definedName>
    <definedName name="ננ168" localSheetId="12">#REF!</definedName>
    <definedName name="ננ168" localSheetId="13">#REF!</definedName>
    <definedName name="ננ168" localSheetId="14">#REF!</definedName>
    <definedName name="ננ168" localSheetId="11">#REF!</definedName>
    <definedName name="ננ168">#REF!</definedName>
    <definedName name="נסועה_מתוקננת">[6]מחקר98!$AF$1</definedName>
    <definedName name="עתירות_כבישים">[6]מחקר98!$AB$16</definedName>
    <definedName name="עתירות_מהירים">[6]תחבורה!$H$43</definedName>
    <definedName name="עתירות_רכבת">[6]תחבורה!$E$20</definedName>
    <definedName name="שטח_כביש">[6]תחבורה!$C$1</definedName>
    <definedName name="תרחישים" localSheetId="15">#REF!</definedName>
    <definedName name="תרחישים" localSheetId="12">#REF!</definedName>
    <definedName name="תרחישים" localSheetId="13">#REF!</definedName>
    <definedName name="תרחישים" localSheetId="14">#REF!</definedName>
    <definedName name="תרחישים" localSheetId="11">#REF!</definedName>
    <definedName name="תרחישים">#REF!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212" l="1"/>
  <c r="A6" i="212" s="1"/>
  <c r="A7" i="212" s="1"/>
  <c r="A8" i="212" s="1"/>
  <c r="A9" i="212" s="1"/>
  <c r="A10" i="212" s="1"/>
  <c r="A11" i="212" s="1"/>
  <c r="A12" i="212" s="1"/>
  <c r="A13" i="212" s="1"/>
  <c r="A14" i="212" s="1"/>
  <c r="A15" i="212" s="1"/>
  <c r="A16" i="212" s="1"/>
  <c r="A17" i="212" s="1"/>
  <c r="A18" i="212" s="1"/>
  <c r="A19" i="212" s="1"/>
  <c r="A20" i="212" s="1"/>
  <c r="A21" i="212" s="1"/>
  <c r="A22" i="212" s="1"/>
  <c r="A23" i="212" s="1"/>
  <c r="A4" i="212"/>
  <c r="CU2" i="185" l="1"/>
  <c r="E4" i="185"/>
  <c r="E24" i="185" s="1"/>
  <c r="D5" i="185"/>
  <c r="D25" i="185" s="1"/>
  <c r="E5" i="185"/>
  <c r="E25" i="185" s="1"/>
  <c r="D6" i="185"/>
  <c r="D26" i="185" s="1"/>
  <c r="E6" i="185"/>
  <c r="E26" i="185" s="1"/>
  <c r="D7" i="185"/>
  <c r="D27" i="185" s="1"/>
  <c r="E7" i="185"/>
  <c r="E27" i="185" s="1"/>
  <c r="D8" i="185"/>
  <c r="D28" i="185" s="1"/>
  <c r="E8" i="185"/>
  <c r="E28" i="185" s="1"/>
  <c r="D9" i="185"/>
  <c r="D29" i="185" s="1"/>
  <c r="E9" i="185"/>
  <c r="E29" i="185" s="1"/>
  <c r="D10" i="185"/>
  <c r="D30" i="185" s="1"/>
  <c r="E10" i="185"/>
  <c r="E30" i="185" s="1"/>
  <c r="D11" i="185"/>
  <c r="D31" i="185" s="1"/>
  <c r="E11" i="185"/>
  <c r="E31" i="185" s="1"/>
  <c r="D12" i="185"/>
  <c r="D32" i="185" s="1"/>
  <c r="E12" i="185"/>
  <c r="E32" i="185" s="1"/>
  <c r="D13" i="185"/>
  <c r="D33" i="185" s="1"/>
  <c r="E13" i="185"/>
  <c r="E33" i="185" s="1"/>
  <c r="D14" i="185"/>
  <c r="D34" i="185" s="1"/>
  <c r="E14" i="185"/>
  <c r="E34" i="185" s="1"/>
  <c r="D15" i="185"/>
  <c r="D35" i="185" s="1"/>
  <c r="E15" i="185"/>
  <c r="E35" i="185" s="1"/>
  <c r="D16" i="185"/>
  <c r="D36" i="185" s="1"/>
  <c r="E16" i="185"/>
  <c r="E36" i="185" s="1"/>
  <c r="D17" i="185"/>
  <c r="D37" i="185" s="1"/>
  <c r="E17" i="185"/>
  <c r="E37" i="185" s="1"/>
  <c r="D18" i="185"/>
  <c r="D38" i="185" s="1"/>
  <c r="E18" i="185"/>
  <c r="E38" i="185" s="1"/>
  <c r="D19" i="185"/>
  <c r="D39" i="185" s="1"/>
  <c r="E19" i="185"/>
  <c r="E39" i="185" s="1"/>
  <c r="D20" i="185"/>
  <c r="D40" i="185" s="1"/>
  <c r="E20" i="185"/>
  <c r="E40" i="185" s="1"/>
  <c r="I21" i="185"/>
  <c r="K21" i="185"/>
  <c r="L21" i="185"/>
  <c r="M21" i="185"/>
  <c r="N21" i="185"/>
  <c r="O21" i="185"/>
  <c r="P21" i="185"/>
  <c r="Q21" i="185"/>
  <c r="R21" i="185"/>
  <c r="S21" i="185"/>
  <c r="U21" i="185"/>
  <c r="V21" i="185"/>
  <c r="W21" i="185"/>
  <c r="X21" i="185"/>
  <c r="Y21" i="185"/>
  <c r="Z21" i="185"/>
  <c r="AA21" i="185"/>
  <c r="AB21" i="185"/>
  <c r="AC21" i="185"/>
  <c r="AE21" i="185"/>
  <c r="AF21" i="185"/>
  <c r="AG21" i="185"/>
  <c r="AH21" i="185"/>
  <c r="AI21" i="185"/>
  <c r="AJ21" i="185"/>
  <c r="AK21" i="185"/>
  <c r="AL21" i="185"/>
  <c r="AW21" i="185"/>
  <c r="AY21" i="185"/>
  <c r="AZ21" i="185"/>
  <c r="BA21" i="185"/>
  <c r="BB21" i="185"/>
  <c r="BC21" i="185"/>
  <c r="BD21" i="185"/>
  <c r="BE21" i="185"/>
  <c r="BF21" i="185"/>
  <c r="BG21" i="185"/>
  <c r="BI21" i="185"/>
  <c r="BJ21" i="185"/>
  <c r="BK21" i="185"/>
  <c r="BL21" i="185"/>
  <c r="BM21" i="185"/>
  <c r="BN21" i="185"/>
  <c r="BO21" i="185"/>
  <c r="BP21" i="185"/>
  <c r="BQ21" i="185"/>
  <c r="BS21" i="185"/>
  <c r="BT21" i="185"/>
  <c r="BU21" i="185"/>
  <c r="BV21" i="185"/>
  <c r="BW21" i="185"/>
  <c r="BX21" i="185"/>
  <c r="BY21" i="185"/>
  <c r="BZ21" i="185"/>
  <c r="CA21" i="185"/>
  <c r="CC21" i="185"/>
  <c r="CD21" i="185"/>
  <c r="CE21" i="185"/>
  <c r="CF21" i="185"/>
  <c r="CG21" i="185"/>
  <c r="CH21" i="185"/>
  <c r="CI21" i="185"/>
  <c r="CJ21" i="185"/>
  <c r="CU21" i="185"/>
  <c r="CV21" i="185"/>
  <c r="CW21" i="185"/>
  <c r="CX21" i="185"/>
  <c r="CY21" i="185"/>
  <c r="CZ21" i="185"/>
  <c r="DA21" i="185"/>
  <c r="DB21" i="185"/>
  <c r="DC21" i="185"/>
  <c r="DD21" i="185"/>
  <c r="CU22" i="185"/>
  <c r="D4" i="185" l="1"/>
  <c r="D24" i="185" s="1"/>
  <c r="G12" i="55" l="1"/>
  <c r="F12" i="55"/>
  <c r="E12" i="55"/>
  <c r="A12" i="55"/>
  <c r="G22" i="55"/>
  <c r="F22" i="55"/>
  <c r="E22" i="55"/>
  <c r="A22" i="55"/>
  <c r="C12" i="55"/>
  <c r="A15" i="55" l="1"/>
  <c r="A21" i="55"/>
  <c r="A16" i="55"/>
  <c r="A20" i="55"/>
  <c r="A17" i="55"/>
  <c r="A18" i="55"/>
  <c r="A19" i="55"/>
  <c r="A14" i="55"/>
  <c r="A5" i="55"/>
  <c r="A11" i="55"/>
  <c r="A6" i="55"/>
  <c r="A10" i="55"/>
  <c r="A7" i="55"/>
  <c r="A8" i="55"/>
  <c r="A9" i="55"/>
  <c r="A4" i="55"/>
  <c r="E15" i="55"/>
  <c r="F15" i="55"/>
  <c r="G15" i="55"/>
  <c r="E21" i="55"/>
  <c r="F21" i="55"/>
  <c r="G21" i="55"/>
  <c r="E16" i="55"/>
  <c r="F16" i="55"/>
  <c r="G16" i="55"/>
  <c r="E20" i="55"/>
  <c r="F20" i="55"/>
  <c r="G20" i="55"/>
  <c r="E17" i="55"/>
  <c r="F17" i="55"/>
  <c r="G17" i="55"/>
  <c r="E18" i="55"/>
  <c r="F18" i="55"/>
  <c r="G18" i="55"/>
  <c r="E19" i="55"/>
  <c r="F19" i="55"/>
  <c r="G19" i="55"/>
  <c r="G14" i="55"/>
  <c r="F14" i="55"/>
  <c r="E14" i="55"/>
  <c r="E5" i="55"/>
  <c r="F5" i="55"/>
  <c r="G5" i="55"/>
  <c r="E11" i="55"/>
  <c r="F11" i="55"/>
  <c r="G11" i="55"/>
  <c r="E6" i="55"/>
  <c r="F6" i="55"/>
  <c r="G6" i="55"/>
  <c r="E10" i="55"/>
  <c r="F10" i="55"/>
  <c r="G10" i="55"/>
  <c r="E7" i="55"/>
  <c r="F7" i="55"/>
  <c r="G7" i="55"/>
  <c r="E8" i="55"/>
  <c r="F8" i="55"/>
  <c r="G8" i="55"/>
  <c r="E9" i="55"/>
  <c r="F9" i="55"/>
  <c r="G9" i="55"/>
  <c r="E4" i="55"/>
  <c r="F4" i="55"/>
  <c r="G4" i="55"/>
  <c r="C22" i="55" l="1"/>
  <c r="D22" i="55" l="1"/>
  <c r="D12" i="55"/>
  <c r="C21" i="55"/>
  <c r="C11" i="55"/>
  <c r="C19" i="55"/>
  <c r="C9" i="55"/>
  <c r="C17" i="55"/>
  <c r="C7" i="55"/>
  <c r="D16" i="55"/>
  <c r="D6" i="55"/>
  <c r="D14" i="55"/>
  <c r="D4" i="55"/>
  <c r="C20" i="55"/>
  <c r="C10" i="55"/>
  <c r="C14" i="55"/>
  <c r="C4" i="55"/>
  <c r="C15" i="55"/>
  <c r="C5" i="55"/>
  <c r="C18" i="55"/>
  <c r="C8" i="55"/>
  <c r="D17" i="55"/>
  <c r="D7" i="55"/>
  <c r="D15" i="55"/>
  <c r="D5" i="55"/>
  <c r="D19" i="55"/>
  <c r="D9" i="55"/>
  <c r="D20" i="55"/>
  <c r="D10" i="55"/>
  <c r="D21" i="55"/>
  <c r="D11" i="55"/>
  <c r="D18" i="55"/>
  <c r="D8" i="55"/>
  <c r="C16" i="55"/>
  <c r="C6" i="55"/>
  <c r="AB19" i="185"/>
  <c r="L27" i="185"/>
  <c r="CZ13" i="185"/>
  <c r="BU24" i="185"/>
  <c r="CU37" i="185"/>
  <c r="L16" i="185"/>
  <c r="BC15" i="185"/>
  <c r="BG18" i="185"/>
  <c r="BS29" i="185"/>
  <c r="BI25" i="185"/>
  <c r="K29" i="185"/>
  <c r="BF8" i="185"/>
  <c r="BF28" i="185"/>
  <c r="CH20" i="185"/>
  <c r="CJ29" i="185"/>
  <c r="CJ30" i="185"/>
  <c r="R18" i="185"/>
  <c r="U32" i="185"/>
  <c r="AA26" i="185"/>
  <c r="DB34" i="185"/>
  <c r="CJ25" i="185"/>
  <c r="V10" i="185"/>
  <c r="BS27" i="185"/>
  <c r="AB9" i="185"/>
  <c r="Q15" i="185"/>
  <c r="Q30" i="185"/>
  <c r="BP34" i="185"/>
  <c r="T12" i="185"/>
  <c r="BQ36" i="185"/>
  <c r="BH14" i="185"/>
  <c r="BI13" i="185"/>
  <c r="AK34" i="185"/>
  <c r="BH38" i="185"/>
  <c r="BG5" i="185"/>
  <c r="BU5" i="185"/>
  <c r="L31" i="185"/>
  <c r="J18" i="185"/>
  <c r="CX6" i="185"/>
  <c r="T4" i="185"/>
  <c r="BP39" i="185"/>
  <c r="BV5" i="185"/>
  <c r="CH19" i="185"/>
  <c r="CG19" i="185"/>
  <c r="BX36" i="185"/>
  <c r="BW27" i="185"/>
  <c r="CU15" i="185"/>
  <c r="AX19" i="185"/>
  <c r="AI17" i="185"/>
  <c r="CJ26" i="185"/>
  <c r="K18" i="185"/>
  <c r="CJ20" i="185"/>
  <c r="BE37" i="185"/>
  <c r="CA15" i="185"/>
  <c r="CZ33" i="185"/>
  <c r="BJ30" i="185"/>
  <c r="Y19" i="185"/>
  <c r="BX7" i="185"/>
  <c r="CH28" i="185"/>
  <c r="AH10" i="185"/>
  <c r="AK6" i="185"/>
  <c r="BQ8" i="185"/>
  <c r="BO8" i="185"/>
  <c r="CV27" i="185"/>
  <c r="CX32" i="185"/>
  <c r="CJ35" i="185"/>
  <c r="U36" i="185"/>
  <c r="BN34" i="185"/>
  <c r="J24" i="185"/>
  <c r="CG18" i="185"/>
  <c r="BH17" i="185"/>
  <c r="P4" i="185"/>
  <c r="BM16" i="185"/>
  <c r="X36" i="185"/>
  <c r="DC26" i="185"/>
  <c r="DC4" i="185"/>
  <c r="J6" i="185"/>
  <c r="CC33" i="185"/>
  <c r="BB7" i="185"/>
  <c r="V18" i="185"/>
  <c r="BJ26" i="185"/>
  <c r="X15" i="185"/>
  <c r="I10" i="185"/>
  <c r="BP37" i="185"/>
  <c r="CX7" i="185"/>
  <c r="S18" i="185"/>
  <c r="CF11" i="185"/>
  <c r="AI14" i="185"/>
  <c r="BC14" i="185"/>
  <c r="CA19" i="185"/>
  <c r="P18" i="185"/>
  <c r="V26" i="185"/>
  <c r="R20" i="185"/>
  <c r="L7" i="185"/>
  <c r="AH6" i="185"/>
  <c r="BT12" i="185"/>
  <c r="BV11" i="185"/>
  <c r="AA30" i="185"/>
  <c r="S9" i="185"/>
  <c r="BR14" i="185"/>
  <c r="BM19" i="185"/>
  <c r="BV38" i="185"/>
  <c r="BQ16" i="185"/>
  <c r="AK14" i="185"/>
  <c r="AE4" i="185"/>
  <c r="BN37" i="185"/>
  <c r="X37" i="185"/>
  <c r="BQ15" i="185"/>
  <c r="BF10" i="185"/>
  <c r="DA17" i="185"/>
  <c r="BN7" i="185"/>
  <c r="BC13" i="185"/>
  <c r="BI26" i="185"/>
  <c r="BW39" i="185"/>
  <c r="J28" i="185"/>
  <c r="AI34" i="185"/>
  <c r="BK10" i="185"/>
  <c r="CB30" i="185"/>
  <c r="AE19" i="185"/>
  <c r="BZ35" i="185"/>
  <c r="BP17" i="185"/>
  <c r="I35" i="185"/>
  <c r="BJ37" i="185"/>
  <c r="Q27" i="185"/>
  <c r="AG6" i="185"/>
  <c r="CY8" i="185"/>
  <c r="M10" i="185"/>
  <c r="AX6" i="185"/>
  <c r="BA36" i="185"/>
  <c r="DD38" i="185"/>
  <c r="N32" i="185"/>
  <c r="CH26" i="185"/>
  <c r="CX40" i="185"/>
  <c r="M5" i="185"/>
  <c r="CV16" i="185"/>
  <c r="V16" i="185"/>
  <c r="AB15" i="185"/>
  <c r="O11" i="185"/>
  <c r="AK40" i="185"/>
  <c r="CB7" i="185"/>
  <c r="BF31" i="185"/>
  <c r="P26" i="185"/>
  <c r="BB5" i="185"/>
  <c r="BH10" i="185"/>
  <c r="AW8" i="185"/>
  <c r="W36" i="185"/>
  <c r="CB32" i="185"/>
  <c r="CJ11" i="185"/>
  <c r="U30" i="185"/>
  <c r="Q38" i="185"/>
  <c r="AC10" i="185"/>
  <c r="BR8" i="185"/>
  <c r="BJ9" i="185"/>
  <c r="BM7" i="185"/>
  <c r="BM33" i="185"/>
  <c r="BW9" i="185"/>
  <c r="BI33" i="185"/>
  <c r="CV12" i="185"/>
  <c r="M34" i="185"/>
  <c r="BD6" i="185"/>
  <c r="AI13" i="185"/>
  <c r="BR38" i="185"/>
  <c r="BH11" i="185"/>
  <c r="BD37" i="185"/>
  <c r="BT15" i="185"/>
  <c r="AW9" i="185"/>
  <c r="BQ32" i="185"/>
  <c r="AL36" i="185"/>
  <c r="AF9" i="185"/>
  <c r="BL40" i="185"/>
  <c r="CU32" i="185"/>
  <c r="BX37" i="185"/>
  <c r="CZ30" i="185"/>
  <c r="CH40" i="185"/>
  <c r="CA7" i="185"/>
  <c r="AH15" i="185"/>
  <c r="BT10" i="185"/>
  <c r="BG39" i="185"/>
  <c r="CA14" i="185"/>
  <c r="BT17" i="185"/>
  <c r="Z10" i="185"/>
  <c r="BZ20" i="185"/>
  <c r="T24" i="185"/>
  <c r="BU27" i="185"/>
  <c r="CI5" i="185"/>
  <c r="CZ16" i="185"/>
  <c r="AJ38" i="185"/>
  <c r="BX14" i="185"/>
  <c r="CW36" i="185"/>
  <c r="BE24" i="185"/>
  <c r="CF35" i="185"/>
  <c r="CV37" i="185"/>
  <c r="CY40" i="185"/>
  <c r="CB34" i="185"/>
  <c r="V37" i="185"/>
  <c r="AL6" i="185"/>
  <c r="AG25" i="185"/>
  <c r="I5" i="185"/>
  <c r="AH26" i="185"/>
  <c r="U34" i="185"/>
  <c r="BP7" i="185"/>
  <c r="N16" i="185"/>
  <c r="CJ13" i="185"/>
  <c r="AB25" i="185"/>
  <c r="CU25" i="185"/>
  <c r="AE38" i="185"/>
  <c r="BC19" i="185"/>
  <c r="DB30" i="185"/>
  <c r="BV39" i="185"/>
  <c r="CE10" i="185"/>
  <c r="AJ16" i="185"/>
  <c r="T17" i="185"/>
  <c r="BE31" i="185"/>
  <c r="DB18" i="185"/>
  <c r="BM29" i="185"/>
  <c r="CZ4" i="185"/>
  <c r="BQ5" i="185"/>
  <c r="AH37" i="185"/>
  <c r="CW17" i="185"/>
  <c r="J13" i="185"/>
  <c r="BD26" i="185"/>
  <c r="BW16" i="185"/>
  <c r="DA19" i="185"/>
  <c r="Z28" i="185"/>
  <c r="AI10" i="185"/>
  <c r="BX33" i="185"/>
  <c r="BF7" i="185"/>
  <c r="BW10" i="185"/>
  <c r="O26" i="185"/>
  <c r="CF13" i="185"/>
  <c r="DD32" i="185"/>
  <c r="AG11" i="185"/>
  <c r="W13" i="185"/>
  <c r="S27" i="185"/>
  <c r="DD20" i="185"/>
  <c r="V29" i="185"/>
  <c r="AJ40" i="185"/>
  <c r="CX31" i="185"/>
  <c r="BR32" i="185"/>
  <c r="AH34" i="185"/>
  <c r="BK16" i="185"/>
  <c r="BM9" i="185"/>
  <c r="P7" i="185"/>
  <c r="BY35" i="185"/>
  <c r="Y32" i="185"/>
  <c r="CD39" i="185"/>
  <c r="CF14" i="185"/>
  <c r="O30" i="185"/>
  <c r="O8" i="185"/>
  <c r="DD18" i="185"/>
  <c r="CD33" i="185"/>
  <c r="AZ34" i="185"/>
  <c r="CW30" i="185"/>
  <c r="X11" i="185"/>
  <c r="CY15" i="185"/>
  <c r="CU9" i="185"/>
  <c r="BB9" i="185"/>
  <c r="AC9" i="185"/>
  <c r="AD39" i="185"/>
  <c r="BF14" i="185"/>
  <c r="AZ11" i="185"/>
  <c r="BI9" i="185"/>
  <c r="DC29" i="185"/>
  <c r="BX9" i="185"/>
  <c r="Z36" i="185"/>
  <c r="CV35" i="185"/>
  <c r="M9" i="185"/>
  <c r="AI5" i="185"/>
  <c r="BP10" i="185"/>
  <c r="BQ35" i="185"/>
  <c r="AX31" i="185"/>
  <c r="BC27" i="185"/>
  <c r="BH37" i="185"/>
  <c r="AX5" i="185"/>
  <c r="BK11" i="185"/>
  <c r="CC13" i="185"/>
  <c r="CI29" i="185"/>
  <c r="CE31" i="185"/>
  <c r="AJ5" i="185"/>
  <c r="R25" i="185"/>
  <c r="BL13" i="185"/>
  <c r="AJ19" i="185"/>
  <c r="CA17" i="185"/>
  <c r="CJ31" i="185"/>
  <c r="AA33" i="185"/>
  <c r="BP8" i="185"/>
  <c r="Z26" i="185"/>
  <c r="BY19" i="185"/>
  <c r="Z7" i="185"/>
  <c r="CX28" i="185"/>
  <c r="CU35" i="185"/>
  <c r="BF12" i="185"/>
  <c r="BA9" i="185"/>
  <c r="U24" i="185"/>
  <c r="BO27" i="185"/>
  <c r="BB15" i="185"/>
  <c r="J19" i="185"/>
  <c r="AF5" i="185"/>
  <c r="DD15" i="185"/>
  <c r="DA6" i="185"/>
  <c r="J39" i="185"/>
  <c r="CZ18" i="185"/>
  <c r="AH31" i="185"/>
  <c r="J7" i="185"/>
  <c r="X20" i="185"/>
  <c r="N34" i="185"/>
  <c r="BJ14" i="185"/>
  <c r="AE15" i="185"/>
  <c r="BE27" i="185"/>
  <c r="BL11" i="185"/>
  <c r="T15" i="185"/>
  <c r="BS32" i="185"/>
  <c r="K36" i="185"/>
  <c r="AZ38" i="185"/>
  <c r="BI24" i="185"/>
  <c r="BU10" i="185"/>
  <c r="BZ19" i="185"/>
  <c r="R15" i="185"/>
  <c r="BL7" i="185"/>
  <c r="BS28" i="185"/>
  <c r="J16" i="185"/>
  <c r="BT5" i="185"/>
  <c r="BK39" i="185"/>
  <c r="CB27" i="185"/>
  <c r="BY20" i="185"/>
  <c r="J8" i="185"/>
  <c r="N17" i="185"/>
  <c r="BX38" i="185"/>
  <c r="BE8" i="185"/>
  <c r="AY40" i="185"/>
  <c r="BK12" i="185"/>
  <c r="AA34" i="185"/>
  <c r="BM10" i="185"/>
  <c r="Q7" i="185"/>
  <c r="AA38" i="185"/>
  <c r="BX8" i="185"/>
  <c r="BC11" i="185"/>
  <c r="AK32" i="185"/>
  <c r="BG19" i="185"/>
  <c r="CE16" i="185"/>
  <c r="CV31" i="185"/>
  <c r="DD30" i="185"/>
  <c r="X19" i="185"/>
  <c r="S33" i="185"/>
  <c r="BT28" i="185"/>
  <c r="U8" i="185"/>
  <c r="Y4" i="185"/>
  <c r="DD4" i="185"/>
  <c r="BX17" i="185"/>
  <c r="AC19" i="185"/>
  <c r="BP5" i="185"/>
  <c r="BK25" i="185"/>
  <c r="BT13" i="185"/>
  <c r="BO11" i="185"/>
  <c r="BD28" i="185"/>
  <c r="R16" i="185"/>
  <c r="BY9" i="185"/>
  <c r="BQ4" i="185"/>
  <c r="BI6" i="185"/>
  <c r="CB24" i="185"/>
  <c r="AH19" i="185"/>
  <c r="BY29" i="185"/>
  <c r="CI10" i="185"/>
  <c r="W19" i="185"/>
  <c r="CD18" i="185"/>
  <c r="BN35" i="185"/>
  <c r="N4" i="185"/>
  <c r="CG37" i="185"/>
  <c r="K34" i="185"/>
  <c r="DB26" i="185"/>
  <c r="CE8" i="185"/>
  <c r="DB14" i="185"/>
  <c r="AK38" i="185"/>
  <c r="AK4" i="185"/>
  <c r="CC25" i="185"/>
  <c r="DB17" i="185"/>
  <c r="BZ40" i="185"/>
  <c r="BW26" i="185"/>
  <c r="BL5" i="185"/>
  <c r="BT33" i="185"/>
  <c r="AD34" i="185"/>
  <c r="S39" i="185"/>
  <c r="AZ20" i="185"/>
  <c r="CX13" i="185"/>
  <c r="BW31" i="185"/>
  <c r="O20" i="185"/>
  <c r="R34" i="185"/>
  <c r="BX10" i="185"/>
  <c r="BI37" i="185"/>
  <c r="CJ32" i="185"/>
  <c r="V33" i="185"/>
  <c r="CC37" i="185"/>
  <c r="BF36" i="185"/>
  <c r="CZ25" i="185"/>
  <c r="AK25" i="185"/>
  <c r="BI4" i="185"/>
  <c r="BW14" i="185"/>
  <c r="AW14" i="185"/>
  <c r="S38" i="185"/>
  <c r="DD12" i="185"/>
  <c r="CZ28" i="185"/>
  <c r="BR15" i="185"/>
  <c r="BH15" i="185"/>
  <c r="AD9" i="185"/>
  <c r="BW18" i="185"/>
  <c r="DA18" i="185"/>
  <c r="AL12" i="185"/>
  <c r="O40" i="185"/>
  <c r="CC7" i="185"/>
  <c r="K35" i="185"/>
  <c r="CU26" i="185"/>
  <c r="J26" i="185"/>
  <c r="AF33" i="185"/>
  <c r="AH28" i="185"/>
  <c r="CX38" i="185"/>
  <c r="AL7" i="185"/>
  <c r="BN28" i="185"/>
  <c r="CH10" i="185"/>
  <c r="BP24" i="185"/>
  <c r="L34" i="185"/>
  <c r="BA34" i="185"/>
  <c r="AE12" i="185"/>
  <c r="Y25" i="185"/>
  <c r="BK5" i="185"/>
  <c r="CZ32" i="185"/>
  <c r="BM39" i="185"/>
  <c r="BL26" i="185"/>
  <c r="CC38" i="185"/>
  <c r="CF32" i="185"/>
  <c r="AC28" i="185"/>
  <c r="CY9" i="185"/>
  <c r="N12" i="185"/>
  <c r="CB26" i="185"/>
  <c r="BS16" i="185"/>
  <c r="S31" i="185"/>
  <c r="BC33" i="185"/>
  <c r="BB11" i="185"/>
  <c r="CJ5" i="185"/>
  <c r="CX4" i="185"/>
  <c r="AW27" i="185"/>
  <c r="BO28" i="185"/>
  <c r="CV4" i="185"/>
  <c r="BT14" i="185"/>
  <c r="AE20" i="185"/>
  <c r="CY35" i="185"/>
  <c r="DA31" i="185"/>
  <c r="CB18" i="185"/>
  <c r="AB10" i="185"/>
  <c r="BV35" i="185"/>
  <c r="AE32" i="185"/>
  <c r="Z39" i="185"/>
  <c r="AY13" i="185"/>
  <c r="N15" i="185"/>
  <c r="X35" i="185"/>
  <c r="BR13" i="185"/>
  <c r="V25" i="185"/>
  <c r="AH39" i="185"/>
  <c r="AZ26" i="185"/>
  <c r="BE19" i="185"/>
  <c r="CA13" i="185"/>
  <c r="CJ17" i="185"/>
  <c r="CU4" i="185"/>
  <c r="V4" i="185"/>
  <c r="AF20" i="185"/>
  <c r="S26" i="185"/>
  <c r="AY6" i="185"/>
  <c r="X10" i="185"/>
  <c r="CD27" i="185"/>
  <c r="O9" i="185"/>
  <c r="V40" i="185"/>
  <c r="BX15" i="185"/>
  <c r="CC17" i="185"/>
  <c r="AG39" i="185"/>
  <c r="N28" i="185"/>
  <c r="BK17" i="185"/>
  <c r="BY33" i="185"/>
  <c r="T39" i="185"/>
  <c r="DD37" i="185"/>
  <c r="T11" i="185"/>
  <c r="BU29" i="185"/>
  <c r="R33" i="185"/>
  <c r="CA28" i="185"/>
  <c r="AZ16" i="185"/>
  <c r="CA8" i="185"/>
  <c r="CJ33" i="185"/>
  <c r="BL6" i="185"/>
  <c r="CH5" i="185"/>
  <c r="BK31" i="185"/>
  <c r="AX37" i="185"/>
  <c r="CZ26" i="185"/>
  <c r="AH30" i="185"/>
  <c r="AJ9" i="185"/>
  <c r="DD25" i="185"/>
  <c r="BU14" i="185"/>
  <c r="AF15" i="185"/>
  <c r="BH5" i="185"/>
  <c r="BU40" i="185"/>
  <c r="AI35" i="185"/>
  <c r="AK8" i="185"/>
  <c r="BI34" i="185"/>
  <c r="BO25" i="185"/>
  <c r="V8" i="185"/>
  <c r="AX20" i="185"/>
  <c r="BG33" i="185"/>
  <c r="AW34" i="185"/>
  <c r="AD8" i="185"/>
  <c r="AZ12" i="185"/>
  <c r="CU13" i="185"/>
  <c r="AX32" i="185"/>
  <c r="BU30" i="185"/>
  <c r="CG4" i="185"/>
  <c r="CZ40" i="185"/>
  <c r="BZ37" i="185"/>
  <c r="DB32" i="185"/>
  <c r="L20" i="185"/>
  <c r="Y20" i="185"/>
  <c r="BT25" i="185"/>
  <c r="O17" i="185"/>
  <c r="DC38" i="185"/>
  <c r="BB28" i="185"/>
  <c r="T38" i="185"/>
  <c r="I28" i="185"/>
  <c r="BR28" i="185"/>
  <c r="CF34" i="185"/>
  <c r="O10" i="185"/>
  <c r="AA7" i="185"/>
  <c r="CC32" i="185"/>
  <c r="M4" i="185"/>
  <c r="CA9" i="185"/>
  <c r="BL16" i="185"/>
  <c r="L17" i="185"/>
  <c r="BL24" i="185"/>
  <c r="BS37" i="185"/>
  <c r="BX26" i="185"/>
  <c r="DA36" i="185"/>
  <c r="K28" i="185"/>
  <c r="BA16" i="185"/>
  <c r="BD17" i="185"/>
  <c r="BB19" i="185"/>
  <c r="CE25" i="185"/>
  <c r="BA19" i="185"/>
  <c r="AG20" i="185"/>
  <c r="CD36" i="185"/>
  <c r="J27" i="185"/>
  <c r="BG31" i="185"/>
  <c r="K32" i="185"/>
  <c r="BN31" i="185"/>
  <c r="Q10" i="185"/>
  <c r="AE6" i="185"/>
  <c r="M19" i="185"/>
  <c r="CW18" i="185"/>
  <c r="BB31" i="185"/>
  <c r="CU18" i="185"/>
  <c r="Z13" i="185"/>
  <c r="CY27" i="185"/>
  <c r="R8" i="185"/>
  <c r="BV16" i="185"/>
  <c r="BX18" i="185"/>
  <c r="AK17" i="185"/>
  <c r="BE16" i="185"/>
  <c r="P13" i="185"/>
  <c r="Z5" i="185"/>
  <c r="BO12" i="185"/>
  <c r="CB40" i="185"/>
  <c r="S15" i="185"/>
  <c r="P11" i="185"/>
  <c r="BZ25" i="185"/>
  <c r="BJ10" i="185"/>
  <c r="CV29" i="185"/>
  <c r="AF40" i="185"/>
  <c r="CI39" i="185"/>
  <c r="BT9" i="185"/>
  <c r="CU31" i="185"/>
  <c r="Z14" i="185"/>
  <c r="CZ34" i="185"/>
  <c r="BU32" i="185"/>
  <c r="BD29" i="185"/>
  <c r="AX10" i="185"/>
  <c r="CG9" i="185"/>
  <c r="T27" i="185"/>
  <c r="BU9" i="185"/>
  <c r="DB38" i="185"/>
  <c r="CD5" i="185"/>
  <c r="BX29" i="185"/>
  <c r="AI36" i="185"/>
  <c r="DB16" i="185"/>
  <c r="BD32" i="185"/>
  <c r="CB12" i="185"/>
  <c r="Q26" i="185"/>
  <c r="DA11" i="185"/>
  <c r="BN12" i="185"/>
  <c r="AF4" i="185"/>
  <c r="BH6" i="185"/>
  <c r="AF11" i="185"/>
  <c r="AF6" i="185"/>
  <c r="U25" i="185"/>
  <c r="N33" i="185"/>
  <c r="R17" i="185"/>
  <c r="BW37" i="185"/>
  <c r="BV4" i="185"/>
  <c r="CU6" i="185"/>
  <c r="M24" i="185"/>
  <c r="AG26" i="185"/>
  <c r="BN40" i="185"/>
  <c r="CB20" i="185"/>
  <c r="L40" i="185"/>
  <c r="AX34" i="185"/>
  <c r="U16" i="185"/>
  <c r="CB8" i="185"/>
  <c r="DB12" i="185"/>
  <c r="AH11" i="185"/>
  <c r="AA27" i="185"/>
  <c r="BK29" i="185"/>
  <c r="BD35" i="185"/>
  <c r="O28" i="185"/>
  <c r="CU19" i="185"/>
  <c r="CA39" i="185"/>
  <c r="CC11" i="185"/>
  <c r="CY39" i="185"/>
  <c r="CB10" i="185"/>
  <c r="CD19" i="185"/>
  <c r="R35" i="185"/>
  <c r="P6" i="185"/>
  <c r="AC33" i="185"/>
  <c r="J4" i="185"/>
  <c r="AB24" i="185"/>
  <c r="BO16" i="185"/>
  <c r="AL40" i="185"/>
  <c r="DA7" i="185"/>
  <c r="Q37" i="185"/>
  <c r="CV13" i="185"/>
  <c r="Q33" i="185"/>
  <c r="AK33" i="185"/>
  <c r="CB6" i="185"/>
  <c r="BC8" i="185"/>
  <c r="AB29" i="185"/>
  <c r="BK27" i="185"/>
  <c r="BC28" i="185"/>
  <c r="DD28" i="185"/>
  <c r="CU39" i="185"/>
  <c r="L19" i="185"/>
  <c r="BJ39" i="185"/>
  <c r="CZ15" i="185"/>
  <c r="AH33" i="185"/>
  <c r="CY25" i="185"/>
  <c r="CH24" i="185"/>
  <c r="CG24" i="185"/>
  <c r="AI6" i="185"/>
  <c r="DD27" i="185"/>
  <c r="BO5" i="185"/>
  <c r="AH5" i="185"/>
  <c r="BZ27" i="185"/>
  <c r="DB10" i="185"/>
  <c r="CV36" i="185"/>
  <c r="V5" i="185"/>
  <c r="S11" i="185"/>
  <c r="BC31" i="185"/>
  <c r="CY24" i="185"/>
  <c r="P15" i="185"/>
  <c r="BS40" i="185"/>
  <c r="P19" i="185"/>
  <c r="AB20" i="185"/>
  <c r="BQ13" i="185"/>
  <c r="AF26" i="185"/>
  <c r="P29" i="185"/>
  <c r="AW17" i="185"/>
  <c r="BA27" i="185"/>
  <c r="CG11" i="185"/>
  <c r="P20" i="185"/>
  <c r="BH19" i="185"/>
  <c r="BF30" i="185"/>
  <c r="AY17" i="185"/>
  <c r="V34" i="185"/>
  <c r="BZ39" i="185"/>
  <c r="BW13" i="185"/>
  <c r="K16" i="185"/>
  <c r="AX35" i="185"/>
  <c r="AL4" i="185"/>
  <c r="CD17" i="185"/>
  <c r="BY32" i="185"/>
  <c r="CY6" i="185"/>
  <c r="CZ8" i="185"/>
  <c r="N24" i="185"/>
  <c r="L38" i="185"/>
  <c r="DD13" i="185"/>
  <c r="BM28" i="185"/>
  <c r="X33" i="185"/>
  <c r="AI37" i="185"/>
  <c r="BN15" i="185"/>
  <c r="O7" i="185"/>
  <c r="DB35" i="185"/>
  <c r="CW34" i="185"/>
  <c r="Z18" i="185"/>
  <c r="K8" i="185"/>
  <c r="AW39" i="185"/>
  <c r="BT8" i="185"/>
  <c r="AH27" i="185"/>
  <c r="BR33" i="185"/>
  <c r="X13" i="185"/>
  <c r="AH13" i="185"/>
  <c r="BM27" i="185"/>
  <c r="CG16" i="185"/>
  <c r="BA26" i="185"/>
  <c r="M7" i="185"/>
  <c r="I39" i="185"/>
  <c r="BH39" i="185"/>
  <c r="BE36" i="185"/>
  <c r="AB18" i="185"/>
  <c r="R28" i="185"/>
  <c r="CI40" i="185"/>
  <c r="BR19" i="185"/>
  <c r="BU6" i="185"/>
  <c r="T7" i="185"/>
  <c r="BW38" i="185"/>
  <c r="CF36" i="185"/>
  <c r="Q35" i="185"/>
  <c r="DD5" i="185"/>
  <c r="DA4" i="185"/>
  <c r="U12" i="185"/>
  <c r="DA35" i="185"/>
  <c r="CV39" i="185"/>
  <c r="CD26" i="185"/>
  <c r="AJ28" i="185"/>
  <c r="BE7" i="185"/>
  <c r="Q31" i="185"/>
  <c r="AG16" i="185"/>
  <c r="J31" i="185"/>
  <c r="BY31" i="185"/>
  <c r="BG4" i="185"/>
  <c r="U11" i="185"/>
  <c r="BH35" i="185"/>
  <c r="AD13" i="185"/>
  <c r="BV8" i="185"/>
  <c r="CX35" i="185"/>
  <c r="CX14" i="185"/>
  <c r="AE24" i="185"/>
  <c r="BC32" i="185"/>
  <c r="BT11" i="185"/>
  <c r="BX24" i="185"/>
  <c r="BM34" i="185"/>
  <c r="AB33" i="185"/>
  <c r="AK35" i="185"/>
  <c r="BN17" i="185"/>
  <c r="M40" i="185"/>
  <c r="BT26" i="185"/>
  <c r="AK28" i="185"/>
  <c r="BH16" i="185"/>
  <c r="Y9" i="185"/>
  <c r="DC15" i="185"/>
  <c r="DA16" i="185"/>
  <c r="Q9" i="185"/>
  <c r="CF39" i="185"/>
  <c r="AB30" i="185"/>
  <c r="CV34" i="185"/>
  <c r="K14" i="185"/>
  <c r="CA31" i="185"/>
  <c r="CY7" i="185"/>
  <c r="CB15" i="185"/>
  <c r="I30" i="185"/>
  <c r="BJ31" i="185"/>
  <c r="S32" i="185"/>
  <c r="BI39" i="185"/>
  <c r="X34" i="185"/>
  <c r="BW40" i="185"/>
  <c r="BC7" i="185"/>
  <c r="BO9" i="185"/>
  <c r="BG34" i="185"/>
  <c r="CH11" i="185"/>
  <c r="AF31" i="185"/>
  <c r="CG13" i="185"/>
  <c r="BM12" i="185"/>
  <c r="DA14" i="185"/>
  <c r="W5" i="185"/>
  <c r="AA8" i="185"/>
  <c r="S10" i="185"/>
  <c r="BG8" i="185"/>
  <c r="CC24" i="185"/>
  <c r="L39" i="185"/>
  <c r="CW7" i="185"/>
  <c r="CI8" i="185"/>
  <c r="AJ10" i="185"/>
  <c r="R39" i="185"/>
  <c r="BL12" i="185"/>
  <c r="BP35" i="185"/>
  <c r="AI39" i="185"/>
  <c r="AY37" i="185"/>
  <c r="CB29" i="185"/>
  <c r="BS34" i="185"/>
  <c r="AC25" i="185"/>
  <c r="BQ37" i="185"/>
  <c r="BH33" i="185"/>
  <c r="CZ24" i="185"/>
  <c r="BF27" i="185"/>
  <c r="AX14" i="185"/>
  <c r="AH40" i="185"/>
  <c r="BM31" i="185"/>
  <c r="BC24" i="185"/>
  <c r="BU37" i="185"/>
  <c r="CE12" i="185"/>
  <c r="CW15" i="185"/>
  <c r="AW4" i="185"/>
  <c r="CI27" i="185"/>
  <c r="BA11" i="185"/>
  <c r="X8" i="185"/>
  <c r="BC10" i="185"/>
  <c r="J37" i="185"/>
  <c r="AC8" i="185"/>
  <c r="BY13" i="185"/>
  <c r="BA38" i="185"/>
  <c r="K12" i="185"/>
  <c r="J38" i="185"/>
  <c r="P31" i="185"/>
  <c r="J20" i="185"/>
  <c r="CG29" i="185"/>
  <c r="AI7" i="185"/>
  <c r="AX8" i="185"/>
  <c r="CJ34" i="185"/>
  <c r="CV28" i="185"/>
  <c r="AI11" i="185"/>
  <c r="CG39" i="185"/>
  <c r="AC34" i="185"/>
  <c r="AA36" i="185"/>
  <c r="BW17" i="185"/>
  <c r="BW19" i="185"/>
  <c r="AX25" i="185"/>
  <c r="CX27" i="185"/>
  <c r="DB33" i="185"/>
  <c r="K27" i="185"/>
  <c r="AL11" i="185"/>
  <c r="BT36" i="185"/>
  <c r="CC18" i="185"/>
  <c r="CC9" i="185"/>
  <c r="AG30" i="185"/>
  <c r="BU11" i="185"/>
  <c r="CX37" i="185"/>
  <c r="AD24" i="185"/>
  <c r="BZ36" i="185"/>
  <c r="AF27" i="185"/>
  <c r="AG36" i="185"/>
  <c r="Y18" i="185"/>
  <c r="DD39" i="185"/>
  <c r="N18" i="185"/>
  <c r="BV34" i="185"/>
  <c r="BA32" i="185"/>
  <c r="BS24" i="185"/>
  <c r="AW18" i="185"/>
  <c r="AJ39" i="185"/>
  <c r="BJ29" i="185"/>
  <c r="BK4" i="185"/>
  <c r="BN26" i="185"/>
  <c r="Y34" i="185"/>
  <c r="N30" i="185"/>
  <c r="BO40" i="185"/>
  <c r="AX9" i="185"/>
  <c r="M12" i="185"/>
  <c r="BQ11" i="185"/>
  <c r="BG28" i="185"/>
  <c r="BE39" i="185"/>
  <c r="K17" i="185"/>
  <c r="BP36" i="185"/>
  <c r="M31" i="185"/>
  <c r="N27" i="185"/>
  <c r="AF24" i="185"/>
  <c r="CX33" i="185"/>
  <c r="BA12" i="185"/>
  <c r="AZ8" i="185"/>
  <c r="Y29" i="185"/>
  <c r="CX12" i="185"/>
  <c r="K6" i="185"/>
  <c r="CB19" i="185"/>
  <c r="BV13" i="185"/>
  <c r="AJ35" i="185"/>
  <c r="W37" i="185"/>
  <c r="AY38" i="185"/>
  <c r="R32" i="185"/>
  <c r="AZ29" i="185"/>
  <c r="DC34" i="185"/>
  <c r="CC26" i="185"/>
  <c r="BT38" i="185"/>
  <c r="CF31" i="185"/>
  <c r="Y39" i="185"/>
  <c r="CG26" i="185"/>
  <c r="AE10" i="185"/>
  <c r="CV15" i="185"/>
  <c r="AY30" i="185"/>
  <c r="I33" i="185"/>
  <c r="AY4" i="185"/>
  <c r="AY34" i="185"/>
  <c r="CI24" i="185"/>
  <c r="AC14" i="185"/>
  <c r="BV6" i="185"/>
  <c r="W38" i="185"/>
  <c r="AF13" i="185"/>
  <c r="CV10" i="185"/>
  <c r="CV14" i="185"/>
  <c r="BH7" i="185"/>
  <c r="U35" i="185"/>
  <c r="N26" i="185"/>
  <c r="AY5" i="185"/>
  <c r="U40" i="185"/>
  <c r="P12" i="185"/>
  <c r="BY7" i="185"/>
  <c r="BP4" i="185"/>
  <c r="AE16" i="185"/>
  <c r="BV12" i="185"/>
  <c r="Q20" i="185"/>
  <c r="CE14" i="185"/>
  <c r="AF12" i="185"/>
  <c r="M26" i="185"/>
  <c r="W7" i="185"/>
  <c r="AF14" i="185"/>
  <c r="L14" i="185"/>
  <c r="BN5" i="185"/>
  <c r="BI32" i="185"/>
  <c r="AD35" i="185"/>
  <c r="O33" i="185"/>
  <c r="N25" i="185"/>
  <c r="AL27" i="185"/>
  <c r="DA30" i="185"/>
  <c r="CI12" i="185"/>
  <c r="CI36" i="185"/>
  <c r="CI14" i="185"/>
  <c r="CI35" i="185"/>
  <c r="AE29" i="185"/>
  <c r="X12" i="185"/>
  <c r="BW7" i="185"/>
  <c r="O25" i="185"/>
  <c r="CD35" i="185"/>
  <c r="BE10" i="185"/>
  <c r="Q36" i="185"/>
  <c r="AG13" i="185"/>
  <c r="AB31" i="185"/>
  <c r="DA38" i="185"/>
  <c r="AL17" i="185"/>
  <c r="N40" i="185"/>
  <c r="CW37" i="185"/>
  <c r="W26" i="185"/>
  <c r="CY38" i="185"/>
  <c r="R24" i="185"/>
  <c r="T6" i="185"/>
  <c r="CZ29" i="185"/>
  <c r="AJ34" i="185"/>
  <c r="V32" i="185"/>
  <c r="P10" i="185"/>
  <c r="BC16" i="185"/>
  <c r="K25" i="185"/>
  <c r="BA31" i="185"/>
  <c r="CY18" i="185"/>
  <c r="AX11" i="185"/>
  <c r="DB4" i="185"/>
  <c r="AL24" i="185"/>
  <c r="Y14" i="185"/>
  <c r="AD36" i="185"/>
  <c r="BS8" i="185"/>
  <c r="BX11" i="185"/>
  <c r="AJ20" i="185"/>
  <c r="BF6" i="185"/>
  <c r="BC25" i="185"/>
  <c r="I27" i="185"/>
  <c r="AI32" i="185"/>
  <c r="CF9" i="185"/>
  <c r="BZ33" i="185"/>
  <c r="R7" i="185"/>
  <c r="BE6" i="185"/>
  <c r="BX20" i="185"/>
  <c r="BY30" i="185"/>
  <c r="AX18" i="185"/>
  <c r="CC28" i="185"/>
  <c r="AK16" i="185"/>
  <c r="BO36" i="185"/>
  <c r="CG38" i="185"/>
  <c r="M20" i="185"/>
  <c r="BU31" i="185"/>
  <c r="BC12" i="185"/>
  <c r="W18" i="185"/>
  <c r="CU11" i="185"/>
  <c r="DC40" i="185"/>
  <c r="CE20" i="185"/>
  <c r="BH29" i="185"/>
  <c r="DD33" i="185"/>
  <c r="CG32" i="185"/>
  <c r="CW31" i="185"/>
  <c r="AH36" i="185"/>
  <c r="CX36" i="185"/>
  <c r="CD28" i="185"/>
  <c r="BX27" i="185"/>
  <c r="AC37" i="185"/>
  <c r="BY27" i="185"/>
  <c r="CG28" i="185"/>
  <c r="AZ30" i="185"/>
  <c r="BB38" i="185"/>
  <c r="BS36" i="185"/>
  <c r="BE14" i="185"/>
  <c r="BZ18" i="185"/>
  <c r="AC30" i="185"/>
  <c r="CW39" i="185"/>
  <c r="AW16" i="185"/>
  <c r="BN30" i="185"/>
  <c r="CG30" i="185"/>
  <c r="AZ15" i="185"/>
  <c r="K5" i="185"/>
  <c r="X38" i="185"/>
  <c r="T20" i="185"/>
  <c r="AJ6" i="185"/>
  <c r="BV15" i="185"/>
  <c r="BI10" i="185"/>
  <c r="CZ5" i="185"/>
  <c r="BU12" i="185"/>
  <c r="CY36" i="185"/>
  <c r="BJ40" i="185"/>
  <c r="AF37" i="185"/>
  <c r="BV37" i="185"/>
  <c r="BQ39" i="185"/>
  <c r="CX20" i="185"/>
  <c r="V36" i="185"/>
  <c r="CV11" i="185"/>
  <c r="CW33" i="185"/>
  <c r="BK6" i="185"/>
  <c r="BR16" i="185"/>
  <c r="CY14" i="185"/>
  <c r="CE26" i="185"/>
  <c r="BK18" i="185"/>
  <c r="BM30" i="185"/>
  <c r="Z8" i="185"/>
  <c r="CB39" i="185"/>
  <c r="BS39" i="185"/>
  <c r="BJ36" i="185"/>
  <c r="Y30" i="185"/>
  <c r="BG40" i="185"/>
  <c r="V12" i="185"/>
  <c r="X25" i="185"/>
  <c r="DC16" i="185"/>
  <c r="Y7" i="185"/>
  <c r="AZ27" i="185"/>
  <c r="AF28" i="185"/>
  <c r="U18" i="185"/>
  <c r="AA37" i="185"/>
  <c r="BB16" i="185"/>
  <c r="BF15" i="185"/>
  <c r="W30" i="185"/>
  <c r="BF35" i="185"/>
  <c r="CJ24" i="185"/>
  <c r="U26" i="185"/>
  <c r="CX10" i="185"/>
  <c r="AI19" i="185"/>
  <c r="CF30" i="185"/>
  <c r="CF8" i="185"/>
  <c r="DC12" i="185"/>
  <c r="Q16" i="185"/>
  <c r="AX39" i="185"/>
  <c r="BW29" i="185"/>
  <c r="Q19" i="185"/>
  <c r="CF15" i="185"/>
  <c r="BE26" i="185"/>
  <c r="O31" i="185"/>
  <c r="BH13" i="185"/>
  <c r="BJ24" i="185"/>
  <c r="Y37" i="185"/>
  <c r="CH39" i="185"/>
  <c r="BE13" i="185"/>
  <c r="AF10" i="185"/>
  <c r="CW40" i="185"/>
  <c r="BV36" i="185"/>
  <c r="Q18" i="185"/>
  <c r="AH8" i="185"/>
  <c r="BB27" i="185"/>
  <c r="AA18" i="185"/>
  <c r="BN16" i="185"/>
  <c r="U19" i="185"/>
  <c r="BD36" i="185"/>
  <c r="BI5" i="185"/>
  <c r="I38" i="185"/>
  <c r="AY31" i="185"/>
  <c r="CX18" i="185"/>
  <c r="BO37" i="185"/>
  <c r="AG34" i="185"/>
  <c r="BD24" i="185"/>
  <c r="Z37" i="185"/>
  <c r="J12" i="185"/>
  <c r="AJ29" i="185"/>
  <c r="R27" i="185"/>
  <c r="BQ38" i="185"/>
  <c r="BC4" i="185"/>
  <c r="BN6" i="185"/>
  <c r="BT31" i="185"/>
  <c r="CH33" i="185"/>
  <c r="BU25" i="185"/>
  <c r="AB35" i="185"/>
  <c r="T29" i="185"/>
  <c r="AC20" i="185"/>
  <c r="CH31" i="185"/>
  <c r="BG35" i="185"/>
  <c r="K19" i="185"/>
  <c r="BP28" i="185"/>
  <c r="BR27" i="185"/>
  <c r="BV30" i="185"/>
  <c r="CU28" i="185"/>
  <c r="AD4" i="185"/>
  <c r="CD10" i="185"/>
  <c r="BN20" i="185"/>
  <c r="DA25" i="185"/>
  <c r="Z27" i="185"/>
  <c r="BC18" i="185"/>
  <c r="DC33" i="185"/>
  <c r="BM6" i="185"/>
  <c r="Y6" i="185"/>
  <c r="K11" i="185"/>
  <c r="BQ9" i="185"/>
  <c r="CJ8" i="185"/>
  <c r="BY25" i="185"/>
  <c r="BF37" i="185"/>
  <c r="CH37" i="185"/>
  <c r="BE28" i="185"/>
  <c r="AJ24" i="185"/>
  <c r="BQ40" i="185"/>
  <c r="R10" i="185"/>
  <c r="AG27" i="185"/>
  <c r="O36" i="185"/>
  <c r="U29" i="185"/>
  <c r="BL17" i="185"/>
  <c r="I24" i="185"/>
  <c r="AC15" i="185"/>
  <c r="DA8" i="185"/>
  <c r="W6" i="185"/>
  <c r="BB14" i="185"/>
  <c r="R37" i="185"/>
  <c r="I25" i="185"/>
  <c r="CB37" i="185"/>
  <c r="AF38" i="185"/>
  <c r="DB7" i="185"/>
  <c r="AD26" i="185"/>
  <c r="BG29" i="185"/>
  <c r="AE33" i="185"/>
  <c r="BM11" i="185"/>
  <c r="M11" i="185"/>
  <c r="BV7" i="185"/>
  <c r="N14" i="185"/>
  <c r="T30" i="185"/>
  <c r="U6" i="185"/>
  <c r="BG32" i="185"/>
  <c r="BP14" i="185"/>
  <c r="AZ9" i="185"/>
  <c r="CW29" i="185"/>
  <c r="M39" i="185"/>
  <c r="X5" i="185"/>
  <c r="AY7" i="185"/>
  <c r="CJ18" i="185"/>
  <c r="BP20" i="185"/>
  <c r="BF19" i="185"/>
  <c r="X6" i="185"/>
  <c r="AY36" i="185"/>
  <c r="CE28" i="185"/>
  <c r="CY34" i="185"/>
  <c r="BP26" i="185"/>
  <c r="AD18" i="185"/>
  <c r="BN9" i="185"/>
  <c r="R12" i="185"/>
  <c r="BJ27" i="185"/>
  <c r="CJ36" i="185"/>
  <c r="BF33" i="185"/>
  <c r="V11" i="185"/>
  <c r="CX8" i="185"/>
  <c r="X31" i="185"/>
  <c r="AJ4" i="185"/>
  <c r="P28" i="185"/>
  <c r="I18" i="185"/>
  <c r="BY5" i="185"/>
  <c r="CD4" i="185"/>
  <c r="T16" i="185"/>
  <c r="U38" i="185"/>
  <c r="BB13" i="185"/>
  <c r="BS26" i="185"/>
  <c r="BX16" i="185"/>
  <c r="CF10" i="185"/>
  <c r="DC11" i="185"/>
  <c r="CV5" i="185"/>
  <c r="BX25" i="185"/>
  <c r="BO17" i="185"/>
  <c r="N37" i="185"/>
  <c r="CI9" i="185"/>
  <c r="BP33" i="185"/>
  <c r="M38" i="185"/>
  <c r="DA5" i="185"/>
  <c r="U14" i="185"/>
  <c r="AW26" i="185"/>
  <c r="BT20" i="185"/>
  <c r="Q39" i="185"/>
  <c r="V9" i="185"/>
  <c r="BX35" i="185"/>
  <c r="BI38" i="185"/>
  <c r="Y5" i="185"/>
  <c r="T26" i="185"/>
  <c r="CD8" i="185"/>
  <c r="AD7" i="185"/>
  <c r="T28" i="185"/>
  <c r="AC31" i="185"/>
  <c r="BF25" i="185"/>
  <c r="S28" i="185"/>
  <c r="Y36" i="185"/>
  <c r="Z9" i="185"/>
  <c r="BO13" i="185"/>
  <c r="BD33" i="185"/>
  <c r="BS18" i="185"/>
  <c r="DC25" i="185"/>
  <c r="AH29" i="185"/>
  <c r="DD8" i="185"/>
  <c r="AG5" i="185"/>
  <c r="X32" i="185"/>
  <c r="R9" i="185"/>
  <c r="DB29" i="185"/>
  <c r="BH28" i="185"/>
  <c r="BA20" i="185"/>
  <c r="BP25" i="185"/>
  <c r="BV32" i="185"/>
  <c r="CC40" i="185"/>
  <c r="BQ12" i="185"/>
  <c r="BT27" i="185"/>
  <c r="CC6" i="185"/>
  <c r="DB9" i="185"/>
  <c r="CE9" i="185"/>
  <c r="AL9" i="185"/>
  <c r="AD17" i="185"/>
  <c r="AF36" i="185"/>
  <c r="CY19" i="185"/>
  <c r="AJ15" i="185"/>
  <c r="CC39" i="185"/>
  <c r="W9" i="185"/>
  <c r="J35" i="185"/>
  <c r="BY17" i="185"/>
  <c r="BS25" i="185"/>
  <c r="L24" i="185"/>
  <c r="CE6" i="185"/>
  <c r="AE7" i="185"/>
  <c r="BX39" i="185"/>
  <c r="BT34" i="185"/>
  <c r="V38" i="185"/>
  <c r="M8" i="185"/>
  <c r="AC7" i="185"/>
  <c r="BJ38" i="185"/>
  <c r="Y15" i="185"/>
  <c r="BK15" i="185"/>
  <c r="N39" i="185"/>
  <c r="AJ18" i="185"/>
  <c r="U37" i="185"/>
  <c r="CV17" i="185"/>
  <c r="CE37" i="185"/>
  <c r="BP19" i="185"/>
  <c r="CD13" i="185"/>
  <c r="BC26" i="185"/>
  <c r="BX40" i="185"/>
  <c r="BN32" i="185"/>
  <c r="AJ36" i="185"/>
  <c r="M30" i="185"/>
  <c r="Z40" i="185"/>
  <c r="CV8" i="185"/>
  <c r="CG33" i="185"/>
  <c r="BY37" i="185"/>
  <c r="CJ38" i="185"/>
  <c r="BW25" i="185"/>
  <c r="AZ6" i="185"/>
  <c r="T19" i="185"/>
  <c r="BL27" i="185"/>
  <c r="I32" i="185"/>
  <c r="CF27" i="185"/>
  <c r="AB12" i="185"/>
  <c r="BI8" i="185"/>
  <c r="AD15" i="185"/>
  <c r="BO39" i="185"/>
  <c r="R6" i="185"/>
  <c r="BZ34" i="185"/>
  <c r="BU8" i="185"/>
  <c r="Y26" i="185"/>
  <c r="AL14" i="185"/>
  <c r="BD11" i="185"/>
  <c r="AK18" i="185"/>
  <c r="AA13" i="185"/>
  <c r="DD10" i="185"/>
  <c r="J5" i="185"/>
  <c r="AZ7" i="185"/>
  <c r="CI17" i="185"/>
  <c r="AC6" i="185"/>
  <c r="CZ12" i="185"/>
  <c r="AZ39" i="185"/>
  <c r="CV18" i="185"/>
  <c r="AY27" i="185"/>
  <c r="CH4" i="185"/>
  <c r="AK5" i="185"/>
  <c r="BG27" i="185"/>
  <c r="K13" i="185"/>
  <c r="AA24" i="185"/>
  <c r="BC35" i="185"/>
  <c r="AY16" i="185"/>
  <c r="DC27" i="185"/>
  <c r="AI30" i="185"/>
  <c r="BD7" i="185"/>
  <c r="AY14" i="185"/>
  <c r="DB28" i="185"/>
  <c r="AB7" i="185"/>
  <c r="O6" i="185"/>
  <c r="M13" i="185"/>
  <c r="BV27" i="185"/>
  <c r="I16" i="185"/>
  <c r="BE5" i="185"/>
  <c r="AF16" i="185"/>
  <c r="AA12" i="185"/>
  <c r="DC8" i="185"/>
  <c r="AL10" i="185"/>
  <c r="BT35" i="185"/>
  <c r="CW20" i="185"/>
  <c r="T10" i="185"/>
  <c r="CB9" i="185"/>
  <c r="AI12" i="185"/>
  <c r="AY18" i="185"/>
  <c r="J34" i="185"/>
  <c r="BS20" i="185"/>
  <c r="AG12" i="185"/>
  <c r="J30" i="185"/>
  <c r="CC14" i="185"/>
  <c r="CF33" i="185"/>
  <c r="AL16" i="185"/>
  <c r="BM25" i="185"/>
  <c r="I31" i="185"/>
  <c r="BE20" i="185"/>
  <c r="BU15" i="185"/>
  <c r="BL10" i="185"/>
  <c r="AI4" i="185"/>
  <c r="CW4" i="185"/>
  <c r="L18" i="185"/>
  <c r="AX17" i="185"/>
  <c r="AJ30" i="185"/>
  <c r="BZ9" i="185"/>
  <c r="AH35" i="185"/>
  <c r="AX38" i="185"/>
  <c r="AZ37" i="185"/>
  <c r="BR34" i="185"/>
  <c r="BM14" i="185"/>
  <c r="AW33" i="185"/>
  <c r="BT6" i="185"/>
  <c r="CE38" i="185"/>
  <c r="BF13" i="185"/>
  <c r="BP29" i="185"/>
  <c r="AD27" i="185"/>
  <c r="BY14" i="185"/>
  <c r="CH38" i="185"/>
  <c r="P30" i="185"/>
  <c r="AW7" i="185"/>
  <c r="BM8" i="185"/>
  <c r="P37" i="185"/>
  <c r="W12" i="185"/>
  <c r="M35" i="185"/>
  <c r="L35" i="185"/>
  <c r="BK7" i="185"/>
  <c r="DD7" i="185"/>
  <c r="Q8" i="185"/>
  <c r="Q25" i="185"/>
  <c r="DB27" i="185"/>
  <c r="J17" i="185"/>
  <c r="BL9" i="185"/>
  <c r="BZ32" i="185"/>
  <c r="AA4" i="185"/>
  <c r="CC19" i="185"/>
  <c r="BW4" i="185"/>
  <c r="W32" i="185"/>
  <c r="L32" i="185"/>
  <c r="DC5" i="185"/>
  <c r="CB5" i="185"/>
  <c r="M6" i="185"/>
  <c r="CI38" i="185"/>
  <c r="CW27" i="185"/>
  <c r="AY26" i="185"/>
  <c r="BD13" i="185"/>
  <c r="CZ39" i="185"/>
  <c r="BM38" i="185"/>
  <c r="AF32" i="185"/>
  <c r="DC7" i="185"/>
  <c r="BH20" i="185"/>
  <c r="AD10" i="185"/>
  <c r="AB11" i="185"/>
  <c r="BB39" i="185"/>
  <c r="DB19" i="185"/>
  <c r="BC39" i="185"/>
  <c r="BR31" i="185"/>
  <c r="BO19" i="185"/>
  <c r="BN38" i="185"/>
  <c r="P8" i="185"/>
  <c r="BS6" i="185"/>
  <c r="BH12" i="185"/>
  <c r="CI11" i="185"/>
  <c r="BQ6" i="185"/>
  <c r="CV26" i="185"/>
  <c r="CG10" i="185"/>
  <c r="AC32" i="185"/>
  <c r="K20" i="185"/>
  <c r="BY26" i="185"/>
  <c r="CF17" i="185"/>
  <c r="CG35" i="185"/>
  <c r="DC32" i="185"/>
  <c r="AE9" i="185"/>
  <c r="BS33" i="185"/>
  <c r="CF25" i="185"/>
  <c r="BS7" i="185"/>
  <c r="BN27" i="185"/>
  <c r="AE34" i="185"/>
  <c r="BV28" i="185"/>
  <c r="DC31" i="185"/>
  <c r="T18" i="185"/>
  <c r="BV20" i="185"/>
  <c r="S16" i="185"/>
  <c r="BC30" i="185"/>
  <c r="BD4" i="185"/>
  <c r="K31" i="185"/>
  <c r="BT24" i="185"/>
  <c r="BP31" i="185"/>
  <c r="AX40" i="185"/>
  <c r="AC27" i="185"/>
  <c r="U17" i="185"/>
  <c r="BF5" i="185"/>
  <c r="CY17" i="185"/>
  <c r="CC5" i="185"/>
  <c r="P16" i="185"/>
  <c r="BY4" i="185"/>
  <c r="CG8" i="185"/>
  <c r="J14" i="185"/>
  <c r="W35" i="185"/>
  <c r="CG40" i="185"/>
  <c r="M29" i="185"/>
  <c r="BE29" i="185"/>
  <c r="AC4" i="185"/>
  <c r="K39" i="185"/>
  <c r="Q32" i="185"/>
  <c r="AI27" i="185"/>
  <c r="AC5" i="185"/>
  <c r="CX30" i="185"/>
  <c r="Z25" i="185"/>
  <c r="BQ10" i="185"/>
  <c r="M18" i="185"/>
  <c r="BX32" i="185"/>
  <c r="DA15" i="185"/>
  <c r="CV9" i="185"/>
  <c r="AC17" i="185"/>
  <c r="DB40" i="185"/>
  <c r="CX25" i="185"/>
  <c r="Q6" i="185"/>
  <c r="BR24" i="185"/>
  <c r="CZ10" i="185"/>
  <c r="AJ12" i="185"/>
  <c r="BZ5" i="185"/>
  <c r="BT18" i="185"/>
  <c r="AL18" i="185"/>
  <c r="BE12" i="185"/>
  <c r="BK13" i="185"/>
  <c r="BG17" i="185"/>
  <c r="CD29" i="185"/>
  <c r="AZ32" i="185"/>
  <c r="AA11" i="185"/>
  <c r="R11" i="185"/>
  <c r="CZ37" i="185"/>
  <c r="I4" i="185"/>
  <c r="CW28" i="185"/>
  <c r="CY11" i="185"/>
  <c r="CW13" i="185"/>
  <c r="N31" i="185"/>
  <c r="O15" i="185"/>
  <c r="CZ35" i="185"/>
  <c r="K40" i="185"/>
  <c r="BE35" i="185"/>
  <c r="BO33" i="185"/>
  <c r="BA6" i="185"/>
  <c r="BJ20" i="185"/>
  <c r="BG16" i="185"/>
  <c r="AA16" i="185"/>
  <c r="CA11" i="185"/>
  <c r="BD38" i="185"/>
  <c r="BJ33" i="185"/>
  <c r="BL31" i="185"/>
  <c r="BL8" i="185"/>
  <c r="U31" i="185"/>
  <c r="BG20" i="185"/>
  <c r="AK7" i="185"/>
  <c r="CC35" i="185"/>
  <c r="BM15" i="185"/>
  <c r="BL15" i="185"/>
  <c r="AZ13" i="185"/>
  <c r="AB40" i="185"/>
  <c r="BL38" i="185"/>
  <c r="R31" i="185"/>
  <c r="N5" i="185"/>
  <c r="BQ27" i="185"/>
  <c r="CU20" i="185"/>
  <c r="AD37" i="185"/>
  <c r="Q40" i="185"/>
  <c r="CF28" i="185"/>
  <c r="AA31" i="185"/>
  <c r="AE17" i="185"/>
  <c r="AD32" i="185"/>
  <c r="DD31" i="185"/>
  <c r="CW24" i="185"/>
  <c r="CJ14" i="185"/>
  <c r="AA28" i="185"/>
  <c r="AW5" i="185"/>
  <c r="BB36" i="185"/>
  <c r="AJ25" i="185"/>
  <c r="CC27" i="185"/>
  <c r="BZ24" i="185"/>
  <c r="V20" i="185"/>
  <c r="BP30" i="185"/>
  <c r="DC39" i="185"/>
  <c r="CW6" i="185"/>
  <c r="AZ28" i="185"/>
  <c r="CV40" i="185"/>
  <c r="BP16" i="185"/>
  <c r="AG10" i="185"/>
  <c r="BA25" i="185"/>
  <c r="AB8" i="185"/>
  <c r="T9" i="185"/>
  <c r="U28" i="185"/>
  <c r="BZ4" i="185"/>
  <c r="BB24" i="185"/>
  <c r="BF39" i="185"/>
  <c r="M14" i="185"/>
  <c r="AB5" i="185"/>
  <c r="BU28" i="185"/>
  <c r="AE5" i="185"/>
  <c r="V24" i="185"/>
  <c r="DA40" i="185"/>
  <c r="BB6" i="185"/>
  <c r="DA24" i="185"/>
  <c r="CC8" i="185"/>
  <c r="BH27" i="185"/>
  <c r="BP6" i="185"/>
  <c r="AF25" i="185"/>
  <c r="AB6" i="185"/>
  <c r="BL30" i="185"/>
  <c r="Q34" i="185"/>
  <c r="CB13" i="185"/>
  <c r="BP12" i="185"/>
  <c r="AW24" i="185"/>
  <c r="CC20" i="185"/>
  <c r="AI20" i="185"/>
  <c r="Y17" i="185"/>
  <c r="U5" i="185"/>
  <c r="CW19" i="185"/>
  <c r="CG12" i="185"/>
  <c r="BB12" i="185"/>
  <c r="BV24" i="185"/>
  <c r="AY20" i="185"/>
  <c r="AX24" i="185"/>
  <c r="BC37" i="185"/>
  <c r="BK32" i="185"/>
  <c r="BG38" i="185"/>
  <c r="BW30" i="185"/>
  <c r="AG37" i="185"/>
  <c r="BE18" i="185"/>
  <c r="BU33" i="185"/>
  <c r="AH24" i="185"/>
  <c r="BB20" i="185"/>
  <c r="DB36" i="185"/>
  <c r="BX19" i="185"/>
  <c r="BP40" i="185"/>
  <c r="AL31" i="185"/>
  <c r="BC17" i="185"/>
  <c r="AJ8" i="185"/>
  <c r="Z38" i="185"/>
  <c r="BL4" i="185"/>
  <c r="CV33" i="185"/>
  <c r="CX16" i="185"/>
  <c r="AD12" i="185"/>
  <c r="CI31" i="185"/>
  <c r="L37" i="185"/>
  <c r="CI25" i="185"/>
  <c r="CF6" i="185"/>
  <c r="AJ13" i="185"/>
  <c r="Z29" i="185"/>
  <c r="BF17" i="185"/>
  <c r="CE40" i="185"/>
  <c r="CF18" i="185"/>
  <c r="BD15" i="185"/>
  <c r="AG4" i="185"/>
  <c r="BZ29" i="185"/>
  <c r="BZ7" i="185"/>
  <c r="DC6" i="185"/>
  <c r="I36" i="185"/>
  <c r="BW32" i="185"/>
  <c r="AL30" i="185"/>
  <c r="BP32" i="185"/>
  <c r="AD11" i="185"/>
  <c r="BU18" i="185"/>
  <c r="AD38" i="185"/>
  <c r="BE17" i="185"/>
  <c r="BD10" i="185"/>
  <c r="CF5" i="185"/>
  <c r="Z30" i="185"/>
  <c r="CV20" i="185"/>
  <c r="CC15" i="185"/>
  <c r="J25" i="185"/>
  <c r="V13" i="185"/>
  <c r="CC31" i="185"/>
  <c r="BE33" i="185"/>
  <c r="BK37" i="185"/>
  <c r="CI26" i="185"/>
  <c r="Y38" i="185"/>
  <c r="AY28" i="185"/>
  <c r="CY30" i="185"/>
  <c r="CZ11" i="185"/>
  <c r="BJ25" i="185"/>
  <c r="BV31" i="185"/>
  <c r="BE9" i="185"/>
  <c r="BA14" i="185"/>
  <c r="BQ29" i="185"/>
  <c r="R29" i="185"/>
  <c r="BM20" i="185"/>
  <c r="DB8" i="185"/>
  <c r="BJ12" i="185"/>
  <c r="BB35" i="185"/>
  <c r="CW26" i="185"/>
  <c r="CC36" i="185"/>
  <c r="Z32" i="185"/>
  <c r="Q13" i="185"/>
  <c r="AZ19" i="185"/>
  <c r="R13" i="185"/>
  <c r="AL29" i="185"/>
  <c r="AI38" i="185"/>
  <c r="AL5" i="185"/>
  <c r="Z33" i="185"/>
  <c r="AH38" i="185"/>
  <c r="CJ10" i="185"/>
  <c r="AK20" i="185"/>
  <c r="BS19" i="185"/>
  <c r="BK28" i="185"/>
  <c r="BE11" i="185"/>
  <c r="BD27" i="185"/>
  <c r="BH40" i="185"/>
  <c r="O29" i="185"/>
  <c r="Y24" i="185"/>
  <c r="CG14" i="185"/>
  <c r="BG14" i="185"/>
  <c r="BT30" i="185"/>
  <c r="T40" i="185"/>
  <c r="CI19" i="185"/>
  <c r="BR39" i="185"/>
  <c r="CU40" i="185"/>
  <c r="AZ24" i="185"/>
  <c r="BJ5" i="185"/>
  <c r="N38" i="185"/>
  <c r="BW11" i="185"/>
  <c r="BG12" i="185"/>
  <c r="AX16" i="185"/>
  <c r="BM37" i="185"/>
  <c r="P35" i="185"/>
  <c r="BD39" i="185"/>
  <c r="CZ38" i="185"/>
  <c r="AI40" i="185"/>
  <c r="W40" i="185"/>
  <c r="CV30" i="185"/>
  <c r="Z16" i="185"/>
  <c r="BH32" i="185"/>
  <c r="AG8" i="185"/>
  <c r="CE39" i="185"/>
  <c r="BG37" i="185"/>
  <c r="Y27" i="185"/>
  <c r="BU34" i="185"/>
  <c r="AI16" i="185"/>
  <c r="AA19" i="185"/>
  <c r="BL35" i="185"/>
  <c r="Z4" i="185"/>
  <c r="BW6" i="185"/>
  <c r="BT19" i="185"/>
  <c r="CA10" i="185"/>
  <c r="BH24" i="185"/>
  <c r="BL14" i="185"/>
  <c r="O19" i="185"/>
  <c r="CD20" i="185"/>
  <c r="CA25" i="185"/>
  <c r="AH14" i="185"/>
  <c r="BN25" i="185"/>
  <c r="BO32" i="185"/>
  <c r="AG24" i="185"/>
  <c r="BI12" i="185"/>
  <c r="BD25" i="185"/>
  <c r="CF4" i="185"/>
  <c r="BS10" i="185"/>
  <c r="AA20" i="185"/>
  <c r="AG18" i="185"/>
  <c r="M25" i="185"/>
  <c r="AF35" i="185"/>
  <c r="DA32" i="185"/>
  <c r="N36" i="185"/>
  <c r="CB11" i="185"/>
  <c r="BY15" i="185"/>
  <c r="BF18" i="185"/>
  <c r="BY12" i="185"/>
  <c r="AE18" i="185"/>
  <c r="CF16" i="185"/>
  <c r="BF29" i="185"/>
  <c r="BG24" i="185"/>
  <c r="X40" i="185"/>
  <c r="S4" i="185"/>
  <c r="CH8" i="185"/>
  <c r="CA18" i="185"/>
  <c r="CD31" i="185"/>
  <c r="CJ39" i="185"/>
  <c r="AC29" i="185"/>
  <c r="BA24" i="185"/>
  <c r="AG17" i="185"/>
  <c r="I17" i="185"/>
  <c r="N29" i="185"/>
  <c r="BK8" i="185"/>
  <c r="CG27" i="185"/>
  <c r="BK38" i="185"/>
  <c r="CI13" i="185"/>
  <c r="BV18" i="185"/>
  <c r="CE36" i="185"/>
  <c r="CI28" i="185"/>
  <c r="BK24" i="185"/>
  <c r="BY11" i="185"/>
  <c r="CB33" i="185"/>
  <c r="DA33" i="185"/>
  <c r="BH30" i="185"/>
  <c r="L12" i="185"/>
  <c r="CH14" i="185"/>
  <c r="BF38" i="185"/>
  <c r="BE40" i="185"/>
  <c r="AZ10" i="185"/>
  <c r="P40" i="185"/>
  <c r="Q5" i="185"/>
  <c r="AF29" i="185"/>
  <c r="AG29" i="185"/>
  <c r="BF11" i="185"/>
  <c r="AE31" i="185"/>
  <c r="L10" i="185"/>
  <c r="CF26" i="185"/>
  <c r="I12" i="185"/>
  <c r="BR25" i="185"/>
  <c r="Z6" i="185"/>
  <c r="AK9" i="185"/>
  <c r="W16" i="185"/>
  <c r="BM36" i="185"/>
  <c r="AW32" i="185"/>
  <c r="BT39" i="185"/>
  <c r="BJ34" i="185"/>
  <c r="AZ33" i="185"/>
  <c r="AA5" i="185"/>
  <c r="DD17" i="185"/>
  <c r="W39" i="185"/>
  <c r="BM32" i="185"/>
  <c r="CA16" i="185"/>
  <c r="AZ18" i="185"/>
  <c r="DC35" i="185"/>
  <c r="BV19" i="185"/>
  <c r="BZ11" i="185"/>
  <c r="CZ27" i="185"/>
  <c r="AJ11" i="185"/>
  <c r="CU17" i="185"/>
  <c r="X18" i="185"/>
  <c r="BM4" i="185"/>
  <c r="AL13" i="185"/>
  <c r="CE18" i="185"/>
  <c r="AC36" i="185"/>
  <c r="BS17" i="185"/>
  <c r="BR40" i="185"/>
  <c r="CF7" i="185"/>
  <c r="AY10" i="185"/>
  <c r="CE29" i="185"/>
  <c r="Z11" i="185"/>
  <c r="BW5" i="185"/>
  <c r="AZ14" i="185"/>
  <c r="O16" i="185"/>
  <c r="BR29" i="185"/>
  <c r="BQ17" i="185"/>
  <c r="BJ11" i="185"/>
  <c r="BZ28" i="185"/>
  <c r="BU38" i="185"/>
  <c r="BC36" i="185"/>
  <c r="W28" i="185"/>
  <c r="BB26" i="185"/>
  <c r="T5" i="185"/>
  <c r="AK13" i="185"/>
  <c r="CU7" i="185"/>
  <c r="P34" i="185"/>
  <c r="CH32" i="185"/>
  <c r="CA35" i="185"/>
  <c r="BN18" i="185"/>
  <c r="AW13" i="185"/>
  <c r="BB30" i="185"/>
  <c r="DB25" i="185"/>
  <c r="CW16" i="185"/>
  <c r="BO10" i="185"/>
  <c r="CH16" i="185"/>
  <c r="CU10" i="185"/>
  <c r="CJ15" i="185"/>
  <c r="CW35" i="185"/>
  <c r="DC24" i="185"/>
  <c r="J10" i="185"/>
  <c r="AL39" i="185"/>
  <c r="AC12" i="185"/>
  <c r="I11" i="185"/>
  <c r="I15" i="185"/>
  <c r="BM24" i="185"/>
  <c r="J9" i="185"/>
  <c r="BZ6" i="185"/>
  <c r="AE11" i="185"/>
  <c r="AB38" i="185"/>
  <c r="AL26" i="185"/>
  <c r="CV19" i="185"/>
  <c r="CE30" i="185"/>
  <c r="AW6" i="185"/>
  <c r="CA6" i="185"/>
  <c r="DB24" i="185"/>
  <c r="P24" i="185"/>
  <c r="BW20" i="185"/>
  <c r="CI37" i="185"/>
  <c r="BQ30" i="185"/>
  <c r="CY20" i="185"/>
  <c r="AE14" i="185"/>
  <c r="DD6" i="185"/>
  <c r="BS15" i="185"/>
  <c r="BX34" i="185"/>
  <c r="BS11" i="185"/>
  <c r="K30" i="185"/>
  <c r="AB34" i="185"/>
  <c r="CF20" i="185"/>
  <c r="AL37" i="185"/>
  <c r="N8" i="185"/>
  <c r="Q28" i="185"/>
  <c r="W15" i="185"/>
  <c r="AB17" i="185"/>
  <c r="CH29" i="185"/>
  <c r="AW29" i="185"/>
  <c r="CC16" i="185"/>
  <c r="AC38" i="185"/>
  <c r="O13" i="185"/>
  <c r="CY32" i="185"/>
  <c r="AZ35" i="185"/>
  <c r="BL39" i="185"/>
  <c r="U15" i="185"/>
  <c r="AD20" i="185"/>
  <c r="CY16" i="185"/>
  <c r="AW12" i="185"/>
  <c r="CY5" i="185"/>
  <c r="AB36" i="185"/>
  <c r="BP15" i="185"/>
  <c r="AW25" i="185"/>
  <c r="BK20" i="185"/>
  <c r="AJ33" i="185"/>
  <c r="CD16" i="185"/>
  <c r="X30" i="185"/>
  <c r="Q4" i="185"/>
  <c r="BF24" i="185"/>
  <c r="CE5" i="185"/>
  <c r="R4" i="185"/>
  <c r="BB32" i="185"/>
  <c r="CD30" i="185"/>
  <c r="Y8" i="185"/>
  <c r="AE35" i="185"/>
  <c r="CE15" i="185"/>
  <c r="BY39" i="185"/>
  <c r="X14" i="185"/>
  <c r="CG20" i="185"/>
  <c r="AC24" i="185"/>
  <c r="BA18" i="185"/>
  <c r="BA37" i="185"/>
  <c r="BA33" i="185"/>
  <c r="BA10" i="185"/>
  <c r="BX5" i="185"/>
  <c r="CD38" i="185"/>
  <c r="CA24" i="185"/>
  <c r="W25" i="185"/>
  <c r="I19" i="185"/>
  <c r="AX13" i="185"/>
  <c r="CH25" i="185"/>
  <c r="AI29" i="185"/>
  <c r="Q14" i="185"/>
  <c r="CG17" i="185"/>
  <c r="AF19" i="185"/>
  <c r="CB4" i="185"/>
  <c r="BM18" i="185"/>
  <c r="BD5" i="185"/>
  <c r="K7" i="185"/>
  <c r="BI29" i="185"/>
  <c r="BQ26" i="185"/>
  <c r="X7" i="185"/>
  <c r="BZ8" i="185"/>
  <c r="BQ31" i="185"/>
  <c r="AY25" i="185"/>
  <c r="BS14" i="185"/>
  <c r="AH16" i="185"/>
  <c r="AK30" i="185"/>
  <c r="BD30" i="185"/>
  <c r="M17" i="185"/>
  <c r="AK10" i="185"/>
  <c r="BJ8" i="185"/>
  <c r="AA9" i="185"/>
  <c r="AW10" i="185"/>
  <c r="CV38" i="185"/>
  <c r="CC4" i="185"/>
  <c r="AK19" i="185"/>
  <c r="AA32" i="185"/>
  <c r="BS35" i="185"/>
  <c r="CU5" i="185"/>
  <c r="BJ18" i="185"/>
  <c r="BT37" i="185"/>
  <c r="BH18" i="185"/>
  <c r="CA20" i="185"/>
  <c r="I14" i="185"/>
  <c r="BE32" i="185"/>
  <c r="AI9" i="185"/>
  <c r="BR30" i="185"/>
  <c r="CC30" i="185"/>
  <c r="CW5" i="185"/>
  <c r="BL20" i="185"/>
  <c r="BL19" i="185"/>
  <c r="AA35" i="185"/>
  <c r="Q11" i="185"/>
  <c r="M33" i="185"/>
  <c r="AZ40" i="185"/>
  <c r="AD30" i="185"/>
  <c r="Y33" i="185"/>
  <c r="CJ4" i="185"/>
  <c r="CU16" i="185"/>
  <c r="AJ37" i="185"/>
  <c r="CF37" i="185"/>
  <c r="AD14" i="185"/>
  <c r="BN13" i="185"/>
  <c r="BN24" i="185"/>
  <c r="BG7" i="185"/>
  <c r="CB17" i="185"/>
  <c r="AX33" i="185"/>
  <c r="U39" i="185"/>
  <c r="BP18" i="185"/>
  <c r="S30" i="185"/>
  <c r="N35" i="185"/>
  <c r="BB25" i="185"/>
  <c r="CX5" i="185"/>
  <c r="BP38" i="185"/>
  <c r="T34" i="185"/>
  <c r="BA29" i="185"/>
  <c r="BY8" i="185"/>
  <c r="AK27" i="185"/>
  <c r="BG15" i="185"/>
  <c r="CY12" i="185"/>
  <c r="BR37" i="185"/>
  <c r="BU20" i="185"/>
  <c r="Z34" i="185"/>
  <c r="L15" i="185"/>
  <c r="M36" i="185"/>
  <c r="CI30" i="185"/>
  <c r="BR20" i="185"/>
  <c r="DB15" i="185"/>
  <c r="CA4" i="185"/>
  <c r="CB16" i="185"/>
  <c r="DA34" i="185"/>
  <c r="DA37" i="185"/>
  <c r="S12" i="185"/>
  <c r="BO15" i="185"/>
  <c r="R38" i="185"/>
  <c r="BU36" i="185"/>
  <c r="CX29" i="185"/>
  <c r="S14" i="185"/>
  <c r="AX28" i="185"/>
  <c r="U9" i="185"/>
  <c r="BA15" i="185"/>
  <c r="Y12" i="185"/>
  <c r="AX7" i="185"/>
  <c r="AK24" i="185"/>
  <c r="T33" i="185"/>
  <c r="BN4" i="185"/>
  <c r="O18" i="185"/>
  <c r="BE30" i="185"/>
  <c r="T14" i="185"/>
  <c r="BS12" i="185"/>
  <c r="BI18" i="185"/>
  <c r="BB17" i="185"/>
  <c r="AY11" i="185"/>
  <c r="CA12" i="185"/>
  <c r="BG6" i="185"/>
  <c r="CZ36" i="185"/>
  <c r="J33" i="185"/>
  <c r="S34" i="185"/>
  <c r="AL19" i="185"/>
  <c r="CI7" i="185"/>
  <c r="W10" i="185"/>
  <c r="CC10" i="185"/>
  <c r="BD16" i="185"/>
  <c r="CI4" i="185"/>
  <c r="Y31" i="185"/>
  <c r="BZ30" i="185"/>
  <c r="BK40" i="185"/>
  <c r="CY33" i="185"/>
  <c r="BG13" i="185"/>
  <c r="CY26" i="185"/>
  <c r="BW15" i="185"/>
  <c r="R19" i="185"/>
  <c r="U13" i="185"/>
  <c r="AJ7" i="185"/>
  <c r="AG9" i="185"/>
  <c r="CA34" i="185"/>
  <c r="AW30" i="185"/>
  <c r="AW38" i="185"/>
  <c r="BC29" i="185"/>
  <c r="AZ25" i="185"/>
  <c r="AB32" i="185"/>
  <c r="AW20" i="185"/>
  <c r="BD12" i="185"/>
  <c r="AJ17" i="185"/>
  <c r="K10" i="185"/>
  <c r="DA20" i="185"/>
  <c r="I20" i="185"/>
  <c r="BW35" i="185"/>
  <c r="BI30" i="185"/>
  <c r="BQ14" i="185"/>
  <c r="AX15" i="185"/>
  <c r="BA13" i="185"/>
  <c r="V7" i="185"/>
  <c r="AA14" i="185"/>
  <c r="CV6" i="185"/>
  <c r="AH32" i="185"/>
  <c r="AA39" i="185"/>
  <c r="AY9" i="185"/>
  <c r="V27" i="185"/>
  <c r="BF32" i="185"/>
  <c r="M28" i="185"/>
  <c r="CW38" i="185"/>
  <c r="BF9" i="185"/>
  <c r="DC17" i="185"/>
  <c r="AG14" i="185"/>
  <c r="AD6" i="185"/>
  <c r="W31" i="185"/>
  <c r="CV24" i="185"/>
  <c r="AD25" i="185"/>
  <c r="AW31" i="185"/>
  <c r="CH35" i="185"/>
  <c r="AI33" i="185"/>
  <c r="AA40" i="185"/>
  <c r="CG5" i="185"/>
  <c r="Y13" i="185"/>
  <c r="AJ26" i="185"/>
  <c r="Z24" i="185"/>
  <c r="S36" i="185"/>
  <c r="N13" i="185"/>
  <c r="J36" i="185"/>
  <c r="BI36" i="185"/>
  <c r="DA26" i="185"/>
  <c r="X26" i="185"/>
  <c r="CV25" i="185"/>
  <c r="AE8" i="185"/>
  <c r="O5" i="185"/>
  <c r="DD14" i="185"/>
  <c r="AG28" i="185"/>
  <c r="CX9" i="185"/>
  <c r="Z15" i="185"/>
  <c r="O35" i="185"/>
  <c r="T25" i="185"/>
  <c r="R40" i="185"/>
  <c r="BN10" i="185"/>
  <c r="BL29" i="185"/>
  <c r="AY24" i="185"/>
  <c r="AY8" i="185"/>
  <c r="O4" i="185"/>
  <c r="CE11" i="185"/>
  <c r="N20" i="185"/>
  <c r="BO20" i="185"/>
  <c r="AG19" i="185"/>
  <c r="BQ20" i="185"/>
  <c r="S35" i="185"/>
  <c r="AE28" i="185"/>
  <c r="AL34" i="185"/>
  <c r="CZ20" i="185"/>
  <c r="AK26" i="185"/>
  <c r="AE37" i="185"/>
  <c r="AL25" i="185"/>
  <c r="L26" i="185"/>
  <c r="AE13" i="185"/>
  <c r="DA13" i="185"/>
  <c r="AF18" i="185"/>
  <c r="BW24" i="185"/>
  <c r="T32" i="185"/>
  <c r="BO38" i="185"/>
  <c r="AH9" i="185"/>
  <c r="BJ6" i="185"/>
  <c r="BP9" i="185"/>
  <c r="CI18" i="185"/>
  <c r="BE4" i="185"/>
  <c r="W14" i="185"/>
  <c r="AD5" i="185"/>
  <c r="BZ38" i="185"/>
  <c r="BG9" i="185"/>
  <c r="K38" i="185"/>
  <c r="BM26" i="185"/>
  <c r="CY13" i="185"/>
  <c r="O32" i="185"/>
  <c r="N19" i="185"/>
  <c r="W17" i="185"/>
  <c r="V39" i="185"/>
  <c r="BR26" i="185"/>
  <c r="BJ28" i="185"/>
  <c r="BU4" i="185"/>
  <c r="BU7" i="185"/>
  <c r="CE17" i="185"/>
  <c r="AC11" i="185"/>
  <c r="BT29" i="185"/>
  <c r="DC37" i="185"/>
  <c r="O27" i="185"/>
  <c r="BQ7" i="185"/>
  <c r="BR12" i="185"/>
  <c r="BH4" i="185"/>
  <c r="BH25" i="185"/>
  <c r="DB11" i="185"/>
  <c r="AK15" i="185"/>
  <c r="BI40" i="185"/>
  <c r="CZ19" i="185"/>
  <c r="BO29" i="185"/>
  <c r="BR5" i="185"/>
  <c r="AI31" i="185"/>
  <c r="CG6" i="185"/>
  <c r="DC13" i="185"/>
  <c r="AB37" i="185"/>
  <c r="BA8" i="185"/>
  <c r="BC5" i="185"/>
  <c r="CA36" i="185"/>
  <c r="DA27" i="185"/>
  <c r="J40" i="185"/>
  <c r="BE15" i="185"/>
  <c r="AC40" i="185"/>
  <c r="CD15" i="185"/>
  <c r="I8" i="185"/>
  <c r="CJ7" i="185"/>
  <c r="R5" i="185"/>
  <c r="BV9" i="185"/>
  <c r="AX4" i="185"/>
  <c r="BN8" i="185"/>
  <c r="P25" i="185"/>
  <c r="BY18" i="185"/>
  <c r="BK33" i="185"/>
  <c r="BI35" i="185"/>
  <c r="CA26" i="185"/>
  <c r="DA39" i="185"/>
  <c r="BU16" i="185"/>
  <c r="P17" i="185"/>
  <c r="K9" i="185"/>
  <c r="BQ24" i="185"/>
  <c r="BM13" i="185"/>
  <c r="U7" i="185"/>
  <c r="Z20" i="185"/>
  <c r="BD9" i="185"/>
  <c r="BA4" i="185"/>
  <c r="BD40" i="185"/>
  <c r="CY37" i="185"/>
  <c r="AB28" i="185"/>
  <c r="CD14" i="185"/>
  <c r="AI15" i="185"/>
  <c r="R26" i="185"/>
  <c r="CF19" i="185"/>
  <c r="DC18" i="185"/>
  <c r="DC36" i="185"/>
  <c r="AL28" i="185"/>
  <c r="M27" i="185"/>
  <c r="AX26" i="185"/>
  <c r="CE27" i="185"/>
  <c r="CU12" i="185"/>
  <c r="BQ28" i="185"/>
  <c r="BH36" i="185"/>
  <c r="BS13" i="185"/>
  <c r="BR18" i="185"/>
  <c r="BH8" i="185"/>
  <c r="R14" i="185"/>
  <c r="CG36" i="185"/>
  <c r="CB14" i="185"/>
  <c r="BL25" i="185"/>
  <c r="BX28" i="185"/>
  <c r="CG7" i="185"/>
  <c r="BA7" i="185"/>
  <c r="AW37" i="185"/>
  <c r="AH20" i="185"/>
  <c r="X39" i="185"/>
  <c r="AL8" i="185"/>
  <c r="DC14" i="185"/>
  <c r="BN36" i="185"/>
  <c r="CB36" i="185"/>
  <c r="CE33" i="185"/>
  <c r="BB34" i="185"/>
  <c r="BO26" i="185"/>
  <c r="AA10" i="185"/>
  <c r="U20" i="185"/>
  <c r="I9" i="185"/>
  <c r="BX4" i="185"/>
  <c r="BB8" i="185"/>
  <c r="BL28" i="185"/>
  <c r="CH12" i="185"/>
  <c r="AI24" i="185"/>
  <c r="CC29" i="185"/>
  <c r="DD29" i="185"/>
  <c r="AA15" i="185"/>
  <c r="BN19" i="185"/>
  <c r="Q24" i="185"/>
  <c r="BJ16" i="185"/>
  <c r="DB37" i="185"/>
  <c r="CE19" i="185"/>
  <c r="AY35" i="185"/>
  <c r="CF40" i="185"/>
  <c r="P27" i="185"/>
  <c r="AB26" i="185"/>
  <c r="CH6" i="185"/>
  <c r="CD11" i="185"/>
  <c r="CJ9" i="185"/>
  <c r="AC39" i="185"/>
  <c r="AC13" i="185"/>
  <c r="BK30" i="185"/>
  <c r="AG33" i="185"/>
  <c r="U33" i="185"/>
  <c r="AF30" i="185"/>
  <c r="AD16" i="185"/>
  <c r="AF8" i="185"/>
  <c r="AL35" i="185"/>
  <c r="BM40" i="185"/>
  <c r="AK39" i="185"/>
  <c r="BP13" i="185"/>
  <c r="AH17" i="185"/>
  <c r="BK34" i="185"/>
  <c r="P36" i="185"/>
  <c r="BG30" i="185"/>
  <c r="BA30" i="185"/>
  <c r="N6" i="185"/>
  <c r="L28" i="185"/>
  <c r="CZ31" i="185"/>
  <c r="W24" i="185"/>
  <c r="O39" i="185"/>
  <c r="CX17" i="185"/>
  <c r="U27" i="185"/>
  <c r="M16" i="185"/>
  <c r="BY36" i="185"/>
  <c r="BX31" i="185"/>
  <c r="X4" i="185"/>
  <c r="K33" i="185"/>
  <c r="CZ9" i="185"/>
  <c r="CC12" i="185"/>
  <c r="AC16" i="185"/>
  <c r="BA39" i="185"/>
  <c r="CA38" i="185"/>
  <c r="BT7" i="185"/>
  <c r="BY6" i="185"/>
  <c r="AX36" i="185"/>
  <c r="BS30" i="185"/>
  <c r="CU27" i="185"/>
  <c r="CD12" i="185"/>
  <c r="CH18" i="185"/>
  <c r="BL34" i="185"/>
  <c r="DD35" i="185"/>
  <c r="BW8" i="185"/>
  <c r="AH7" i="185"/>
  <c r="AZ36" i="185"/>
  <c r="BU19" i="185"/>
  <c r="BJ7" i="185"/>
  <c r="DA12" i="185"/>
  <c r="CJ28" i="185"/>
  <c r="DD19" i="185"/>
  <c r="AK11" i="185"/>
  <c r="CY10" i="185"/>
  <c r="AD29" i="185"/>
  <c r="AW11" i="185"/>
  <c r="I29" i="185"/>
  <c r="CA40" i="185"/>
  <c r="K4" i="185"/>
  <c r="DC30" i="185"/>
  <c r="BR36" i="185"/>
  <c r="AH18" i="185"/>
  <c r="BV26" i="185"/>
  <c r="CX24" i="185"/>
  <c r="Q29" i="185"/>
  <c r="CX15" i="185"/>
  <c r="CU29" i="185"/>
  <c r="BB37" i="185"/>
  <c r="S6" i="185"/>
  <c r="BS38" i="185"/>
  <c r="CJ19" i="185"/>
  <c r="BN33" i="185"/>
  <c r="BX12" i="185"/>
  <c r="AE30" i="185"/>
  <c r="AD33" i="185"/>
  <c r="BO18" i="185"/>
  <c r="V6" i="185"/>
  <c r="BR7" i="185"/>
  <c r="BG11" i="185"/>
  <c r="AL33" i="185"/>
  <c r="BG36" i="185"/>
  <c r="AA25" i="185"/>
  <c r="BT16" i="185"/>
  <c r="AW40" i="185"/>
  <c r="Q12" i="185"/>
  <c r="CJ6" i="185"/>
  <c r="AG38" i="185"/>
  <c r="CW11" i="185"/>
  <c r="U4" i="185"/>
  <c r="BD20" i="185"/>
  <c r="DC20" i="185"/>
  <c r="CA33" i="185"/>
  <c r="X16" i="185"/>
  <c r="BN11" i="185"/>
  <c r="V15" i="185"/>
  <c r="BI15" i="185"/>
  <c r="AX29" i="185"/>
  <c r="AY29" i="185"/>
  <c r="BV17" i="185"/>
  <c r="BR9" i="185"/>
  <c r="BN14" i="185"/>
  <c r="CY4" i="185"/>
  <c r="CD24" i="185"/>
  <c r="P9" i="185"/>
  <c r="T36" i="185"/>
  <c r="BF40" i="185"/>
  <c r="CB28" i="185"/>
  <c r="CG34" i="185"/>
  <c r="BW12" i="185"/>
  <c r="Y40" i="185"/>
  <c r="CJ40" i="185"/>
  <c r="CU38" i="185"/>
  <c r="CE24" i="185"/>
  <c r="CA5" i="185"/>
  <c r="AW15" i="185"/>
  <c r="AK31" i="185"/>
  <c r="BV40" i="185"/>
  <c r="BJ35" i="185"/>
  <c r="AB4" i="185"/>
  <c r="BI17" i="185"/>
  <c r="I26" i="185"/>
  <c r="O14" i="185"/>
  <c r="AJ14" i="185"/>
  <c r="CZ14" i="185"/>
  <c r="BO30" i="185"/>
  <c r="BZ26" i="185"/>
  <c r="AI28" i="185"/>
  <c r="BA28" i="185"/>
  <c r="L9" i="185"/>
  <c r="AF34" i="185"/>
  <c r="DB39" i="185"/>
  <c r="BZ10" i="185"/>
  <c r="CJ27" i="185"/>
  <c r="CU8" i="185"/>
  <c r="X24" i="185"/>
  <c r="M15" i="185"/>
  <c r="BL37" i="185"/>
  <c r="BQ34" i="185"/>
  <c r="BY40" i="185"/>
  <c r="BU13" i="185"/>
  <c r="AJ32" i="185"/>
  <c r="AZ31" i="185"/>
  <c r="AI26" i="185"/>
  <c r="N9" i="185"/>
  <c r="BO7" i="185"/>
  <c r="L30" i="185"/>
  <c r="CD34" i="185"/>
  <c r="BT32" i="185"/>
  <c r="BG25" i="185"/>
  <c r="DC10" i="185"/>
  <c r="BG10" i="185"/>
  <c r="CW25" i="185"/>
  <c r="CF38" i="185"/>
  <c r="BF4" i="185"/>
  <c r="BI7" i="185"/>
  <c r="Z19" i="185"/>
  <c r="J29" i="185"/>
  <c r="N10" i="185"/>
  <c r="L25" i="185"/>
  <c r="BO4" i="185"/>
  <c r="AE36" i="185"/>
  <c r="Q17" i="185"/>
  <c r="AI18" i="185"/>
  <c r="BO35" i="185"/>
  <c r="BJ19" i="185"/>
  <c r="I13" i="185"/>
  <c r="CG25" i="185"/>
  <c r="BV25" i="185"/>
  <c r="P5" i="185"/>
  <c r="BL36" i="185"/>
  <c r="S19" i="185"/>
  <c r="BA17" i="185"/>
  <c r="DC9" i="185"/>
  <c r="L33" i="185"/>
  <c r="CZ7" i="185"/>
  <c r="Y28" i="185"/>
  <c r="AE27" i="185"/>
  <c r="DA9" i="185"/>
  <c r="AA29" i="185"/>
  <c r="O34" i="185"/>
  <c r="CI16" i="185"/>
  <c r="J15" i="185"/>
  <c r="BS4" i="185"/>
  <c r="BE34" i="185"/>
  <c r="CB35" i="185"/>
  <c r="AX12" i="185"/>
  <c r="AZ4" i="185"/>
  <c r="BX6" i="185"/>
  <c r="AF17" i="185"/>
  <c r="M37" i="185"/>
  <c r="CX19" i="185"/>
  <c r="BL32" i="185"/>
  <c r="X17" i="185"/>
  <c r="DB5" i="185"/>
  <c r="DB6" i="185"/>
  <c r="BO6" i="185"/>
  <c r="CH27" i="185"/>
  <c r="BI11" i="185"/>
  <c r="S8" i="185"/>
  <c r="CV32" i="185"/>
  <c r="BD19" i="185"/>
  <c r="BD31" i="185"/>
  <c r="BP27" i="185"/>
  <c r="DD26" i="185"/>
  <c r="CF24" i="185"/>
  <c r="AI25" i="185"/>
  <c r="CU14" i="185"/>
  <c r="BS9" i="185"/>
  <c r="AY19" i="185"/>
  <c r="AF7" i="185"/>
  <c r="DC19" i="185"/>
  <c r="BZ17" i="185"/>
  <c r="BE25" i="185"/>
  <c r="AY33" i="185"/>
  <c r="CI20" i="185"/>
  <c r="BI20" i="185"/>
  <c r="BJ15" i="185"/>
  <c r="DB20" i="185"/>
  <c r="CB25" i="185"/>
  <c r="BR17" i="185"/>
  <c r="BI31" i="185"/>
  <c r="BY16" i="185"/>
  <c r="AW28" i="185"/>
  <c r="AH12" i="185"/>
  <c r="L6" i="185"/>
  <c r="BM5" i="185"/>
  <c r="BJ17" i="185"/>
  <c r="CU34" i="185"/>
  <c r="AC26" i="185"/>
  <c r="BA35" i="185"/>
  <c r="AD40" i="185"/>
  <c r="BZ15" i="185"/>
  <c r="T35" i="185"/>
  <c r="BZ14" i="185"/>
  <c r="BL33" i="185"/>
  <c r="J11" i="185"/>
  <c r="S25" i="185"/>
  <c r="BZ31" i="185"/>
  <c r="CD40" i="185"/>
  <c r="AY32" i="185"/>
  <c r="AC35" i="185"/>
  <c r="W4" i="185"/>
  <c r="BY28" i="185"/>
  <c r="CJ12" i="185"/>
  <c r="CB31" i="185"/>
  <c r="CG31" i="185"/>
  <c r="Z31" i="185"/>
  <c r="U10" i="185"/>
  <c r="S5" i="185"/>
  <c r="AL20" i="185"/>
  <c r="T31" i="185"/>
  <c r="CD6" i="185"/>
  <c r="AA17" i="185"/>
  <c r="T8" i="185"/>
  <c r="BB29" i="185"/>
  <c r="Y35" i="185"/>
  <c r="Y16" i="185"/>
  <c r="BV33" i="185"/>
  <c r="BO24" i="185"/>
  <c r="K15" i="185"/>
  <c r="BJ13" i="185"/>
  <c r="BF34" i="185"/>
  <c r="BB18" i="185"/>
  <c r="T37" i="185"/>
  <c r="AY15" i="185"/>
  <c r="N11" i="185"/>
  <c r="S13" i="185"/>
  <c r="L8" i="185"/>
  <c r="AC18" i="185"/>
  <c r="AE39" i="185"/>
  <c r="AI8" i="185"/>
  <c r="S40" i="185"/>
  <c r="X29" i="185"/>
  <c r="BN29" i="185"/>
  <c r="AK29" i="185"/>
  <c r="DC28" i="185"/>
  <c r="P33" i="185"/>
  <c r="CE7" i="185"/>
  <c r="BP11" i="185"/>
  <c r="DB13" i="185"/>
  <c r="CW10" i="185"/>
  <c r="P32" i="185"/>
  <c r="AZ17" i="185"/>
  <c r="BR11" i="185"/>
  <c r="AZ5" i="185"/>
  <c r="CF29" i="185"/>
  <c r="AF39" i="185"/>
  <c r="BH34" i="185"/>
  <c r="Z12" i="185"/>
  <c r="BZ16" i="185"/>
  <c r="AJ31" i="185"/>
  <c r="AD19" i="185"/>
  <c r="BH9" i="185"/>
  <c r="L11" i="185"/>
  <c r="CY31" i="185"/>
  <c r="BF26" i="185"/>
  <c r="CU36" i="185"/>
  <c r="CZ17" i="185"/>
  <c r="N7" i="185"/>
  <c r="S29" i="185"/>
  <c r="AY39" i="185"/>
  <c r="AL32" i="185"/>
  <c r="AB27" i="185"/>
  <c r="CI15" i="185"/>
  <c r="CY29" i="185"/>
  <c r="BI28" i="185"/>
  <c r="AX30" i="185"/>
  <c r="AG35" i="185"/>
  <c r="BX30" i="185"/>
  <c r="BU39" i="185"/>
  <c r="CH7" i="185"/>
  <c r="CE34" i="185"/>
  <c r="L5" i="185"/>
  <c r="Y11" i="185"/>
  <c r="X28" i="185"/>
  <c r="X9" i="185"/>
  <c r="CD7" i="185"/>
  <c r="CA30" i="185"/>
  <c r="DD9" i="185"/>
  <c r="BB40" i="185"/>
  <c r="BK14" i="185"/>
  <c r="V14" i="185"/>
  <c r="AH4" i="185"/>
  <c r="S24" i="185"/>
  <c r="CF12" i="185"/>
  <c r="T13" i="185"/>
  <c r="CX11" i="185"/>
  <c r="CD32" i="185"/>
  <c r="V28" i="185"/>
  <c r="BQ25" i="185"/>
  <c r="W27" i="185"/>
  <c r="CA27" i="185"/>
  <c r="L36" i="185"/>
  <c r="CU33" i="185"/>
  <c r="V35" i="185"/>
  <c r="BB10" i="185"/>
  <c r="CW12" i="185"/>
  <c r="CA37" i="185"/>
  <c r="BE38" i="185"/>
  <c r="DD40" i="185"/>
  <c r="AW36" i="185"/>
  <c r="O37" i="185"/>
  <c r="V31" i="185"/>
  <c r="Z35" i="185"/>
  <c r="CI6" i="185"/>
  <c r="CD25" i="185"/>
  <c r="CY28" i="185"/>
  <c r="BU17" i="185"/>
  <c r="S17" i="185"/>
  <c r="K37" i="185"/>
  <c r="BY10" i="185"/>
  <c r="BK35" i="185"/>
  <c r="BG26" i="185"/>
  <c r="BW36" i="185"/>
  <c r="AG7" i="185"/>
  <c r="AK12" i="185"/>
  <c r="DD34" i="185"/>
  <c r="BY34" i="185"/>
  <c r="Z17" i="185"/>
  <c r="BW33" i="185"/>
  <c r="AA6" i="185"/>
  <c r="AB16" i="185"/>
  <c r="O12" i="185"/>
  <c r="BD18" i="185"/>
  <c r="BU26" i="185"/>
  <c r="BW34" i="185"/>
  <c r="BI16" i="185"/>
  <c r="I34" i="185"/>
  <c r="BL18" i="185"/>
  <c r="P39" i="185"/>
  <c r="BS5" i="185"/>
  <c r="CH36" i="185"/>
  <c r="CX39" i="185"/>
  <c r="AE26" i="185"/>
  <c r="Y10" i="185"/>
  <c r="BR10" i="185"/>
  <c r="CW8" i="185"/>
  <c r="CH34" i="185"/>
  <c r="BA5" i="185"/>
  <c r="S37" i="185"/>
  <c r="CI33" i="185"/>
  <c r="V19" i="185"/>
  <c r="BD34" i="185"/>
  <c r="BR35" i="185"/>
  <c r="BK9" i="185"/>
  <c r="BI19" i="185"/>
  <c r="J32" i="185"/>
  <c r="BS31" i="185"/>
  <c r="AB39" i="185"/>
  <c r="CX26" i="185"/>
  <c r="W33" i="185"/>
  <c r="BI14" i="185"/>
  <c r="BO14" i="185"/>
  <c r="BK19" i="185"/>
  <c r="BU35" i="185"/>
  <c r="W34" i="185"/>
  <c r="CC34" i="185"/>
  <c r="AL15" i="185"/>
  <c r="AE25" i="185"/>
  <c r="BQ18" i="185"/>
  <c r="DA28" i="185"/>
  <c r="DD24" i="185"/>
  <c r="DB31" i="185"/>
  <c r="CX34" i="185"/>
  <c r="W29" i="185"/>
  <c r="CZ6" i="185"/>
  <c r="X27" i="185"/>
  <c r="W11" i="185"/>
  <c r="R36" i="185"/>
  <c r="BW28" i="185"/>
  <c r="BV29" i="185"/>
  <c r="BQ33" i="185"/>
  <c r="BY38" i="185"/>
  <c r="BC34" i="185"/>
  <c r="I7" i="185"/>
  <c r="DD36" i="185"/>
  <c r="BT4" i="185"/>
  <c r="CH13" i="185"/>
  <c r="BZ12" i="185"/>
  <c r="CA32" i="185"/>
  <c r="AD28" i="185"/>
  <c r="AW19" i="185"/>
  <c r="BC9" i="185"/>
  <c r="AJ27" i="185"/>
  <c r="BK26" i="185"/>
  <c r="P38" i="185"/>
  <c r="CI32" i="185"/>
  <c r="CJ16" i="185"/>
  <c r="BR4" i="185"/>
  <c r="AY12" i="185"/>
  <c r="DD16" i="185"/>
  <c r="BC40" i="185"/>
  <c r="R30" i="185"/>
  <c r="CD9" i="185"/>
  <c r="I37" i="185"/>
  <c r="I40" i="185"/>
  <c r="K24" i="185"/>
  <c r="CE4" i="185"/>
  <c r="AG15" i="185"/>
  <c r="CH30" i="185"/>
  <c r="BF20" i="185"/>
  <c r="BA40" i="185"/>
  <c r="CI34" i="185"/>
  <c r="I6" i="185"/>
  <c r="BY24" i="185"/>
  <c r="BO34" i="185"/>
  <c r="CH15" i="185"/>
  <c r="BM35" i="185"/>
  <c r="BQ19" i="185"/>
  <c r="BI27" i="185"/>
  <c r="BR6" i="185"/>
  <c r="BB33" i="185"/>
  <c r="CH17" i="185"/>
  <c r="CH9" i="185"/>
  <c r="L4" i="185"/>
  <c r="BB4" i="185"/>
  <c r="BV10" i="185"/>
  <c r="O24" i="185"/>
  <c r="DD11" i="185"/>
  <c r="AL38" i="185"/>
  <c r="BO31" i="185"/>
  <c r="BV14" i="185"/>
  <c r="CE35" i="185"/>
  <c r="BD14" i="185"/>
  <c r="P14" i="185"/>
  <c r="BJ4" i="185"/>
  <c r="K26" i="185"/>
  <c r="BC38" i="185"/>
  <c r="AW35" i="185"/>
  <c r="BT40" i="185"/>
  <c r="CU24" i="185"/>
  <c r="AB14" i="185"/>
  <c r="BX13" i="185"/>
  <c r="CW14" i="185"/>
  <c r="BD8" i="185"/>
  <c r="BC20" i="185"/>
  <c r="BM17" i="185"/>
  <c r="S20" i="185"/>
  <c r="CB38" i="185"/>
  <c r="CE32" i="185"/>
  <c r="BK36" i="185"/>
  <c r="W20" i="185"/>
  <c r="CG15" i="185"/>
  <c r="V17" i="185"/>
  <c r="AG31" i="185"/>
  <c r="CW32" i="185"/>
  <c r="L29" i="185"/>
  <c r="BJ32" i="185"/>
  <c r="V30" i="185"/>
  <c r="AE40" i="185"/>
  <c r="AG32" i="185"/>
  <c r="BH31" i="185"/>
  <c r="CA29" i="185"/>
  <c r="AD31" i="185"/>
  <c r="CD37" i="185"/>
  <c r="BH26" i="185"/>
  <c r="L13" i="185"/>
  <c r="CW9" i="185"/>
  <c r="AK36" i="185"/>
  <c r="DA29" i="185"/>
  <c r="M32" i="185"/>
  <c r="AK37" i="185"/>
  <c r="W8" i="185"/>
  <c r="CV7" i="185"/>
  <c r="AX27" i="185"/>
  <c r="DA10" i="185"/>
  <c r="AB13" i="185"/>
  <c r="BN39" i="185"/>
  <c r="BF16" i="185"/>
  <c r="S7" i="185"/>
  <c r="AH25" i="185"/>
  <c r="CE13" i="185"/>
  <c r="CJ37" i="185"/>
  <c r="BC6" i="185"/>
  <c r="CU30" i="185"/>
  <c r="BZ13" i="185"/>
  <c r="AG40" i="185"/>
  <c r="O38" i="185"/>
  <c r="CQ38" i="185" l="1"/>
  <c r="AQ40" i="185"/>
  <c r="BG5" i="55"/>
  <c r="AZ14" i="55"/>
  <c r="AR25" i="185"/>
  <c r="M14" i="55" s="1"/>
  <c r="AP11" i="55"/>
  <c r="BU7" i="55"/>
  <c r="BP11" i="55"/>
  <c r="AS6" i="55"/>
  <c r="AU37" i="185"/>
  <c r="AM19" i="55"/>
  <c r="CO32" i="185"/>
  <c r="BL19" i="55" s="1"/>
  <c r="BU20" i="55"/>
  <c r="AU36" i="185"/>
  <c r="BQ10" i="55"/>
  <c r="CN13" i="185"/>
  <c r="AN31" i="185"/>
  <c r="AC20" i="55"/>
  <c r="AQ32" i="185"/>
  <c r="L19" i="55" s="1"/>
  <c r="AY19" i="55"/>
  <c r="AO40" i="185"/>
  <c r="AR17" i="55"/>
  <c r="R19" i="55"/>
  <c r="CN29" i="185"/>
  <c r="BK20" i="55" s="1"/>
  <c r="AL20" i="55"/>
  <c r="AY18" i="55"/>
  <c r="AQ31" i="185"/>
  <c r="L18" i="55" s="1"/>
  <c r="AI12" i="55"/>
  <c r="AG19" i="55"/>
  <c r="BB22" i="55"/>
  <c r="CM26" i="185"/>
  <c r="BJ15" i="55" s="1"/>
  <c r="AK15" i="55"/>
  <c r="CR14" i="185"/>
  <c r="AG22" i="55"/>
  <c r="AV38" i="185"/>
  <c r="CQ24" i="185"/>
  <c r="AA7" i="55"/>
  <c r="CN4" i="185"/>
  <c r="Q21" i="55"/>
  <c r="U22" i="55"/>
  <c r="AJ5" i="55"/>
  <c r="CK6" i="185"/>
  <c r="BH5" i="55" s="1"/>
  <c r="AQ15" i="185"/>
  <c r="L12" i="55" s="1"/>
  <c r="AY12" i="55"/>
  <c r="CM24" i="185"/>
  <c r="CK40" i="185"/>
  <c r="CK37" i="185"/>
  <c r="AF10" i="55"/>
  <c r="CT30" i="185"/>
  <c r="BC9" i="55"/>
  <c r="CR38" i="185"/>
  <c r="S15" i="55"/>
  <c r="AT27" i="185"/>
  <c r="BG10" i="55"/>
  <c r="AN28" i="185"/>
  <c r="I16" i="55" s="1"/>
  <c r="AC19" i="55"/>
  <c r="AJ11" i="55"/>
  <c r="CK7" i="185"/>
  <c r="BH11" i="55" s="1"/>
  <c r="AA20" i="55"/>
  <c r="AB16" i="55"/>
  <c r="CT36" i="185"/>
  <c r="AS8" i="55"/>
  <c r="AT21" i="55"/>
  <c r="BT5" i="55"/>
  <c r="AS20" i="55"/>
  <c r="BU16" i="55"/>
  <c r="AO25" i="185"/>
  <c r="J14" i="55" s="1"/>
  <c r="AW14" i="55"/>
  <c r="AV15" i="185"/>
  <c r="Z22" i="55"/>
  <c r="BR15" i="55"/>
  <c r="X18" i="55"/>
  <c r="CL32" i="185"/>
  <c r="S10" i="55"/>
  <c r="W22" i="55"/>
  <c r="BE4" i="55"/>
  <c r="BQ6" i="55"/>
  <c r="AU7" i="55"/>
  <c r="AW15" i="55"/>
  <c r="AO26" i="185"/>
  <c r="J15" i="55" s="1"/>
  <c r="X4" i="55"/>
  <c r="CR39" i="185"/>
  <c r="CK34" i="185"/>
  <c r="Z15" i="55"/>
  <c r="CQ12" i="185"/>
  <c r="BN9" i="55" s="1"/>
  <c r="AO9" i="55"/>
  <c r="AU12" i="185"/>
  <c r="AY11" i="55"/>
  <c r="AQ7" i="185"/>
  <c r="L11" i="55" s="1"/>
  <c r="O15" i="55"/>
  <c r="S22" i="55"/>
  <c r="CM37" i="185"/>
  <c r="BS16" i="55"/>
  <c r="AF14" i="55"/>
  <c r="AR18" i="55"/>
  <c r="CQ37" i="185"/>
  <c r="BQ9" i="55"/>
  <c r="BF7" i="55"/>
  <c r="AR22" i="55"/>
  <c r="CN36" i="185"/>
  <c r="AC21" i="55"/>
  <c r="AS21" i="55"/>
  <c r="V14" i="55"/>
  <c r="AR16" i="55"/>
  <c r="AF19" i="55"/>
  <c r="BR8" i="55"/>
  <c r="AH9" i="55"/>
  <c r="AR4" i="185"/>
  <c r="AC17" i="55"/>
  <c r="AF11" i="55"/>
  <c r="AT10" i="55"/>
  <c r="AT16" i="55"/>
  <c r="AU8" i="55"/>
  <c r="CN5" i="185"/>
  <c r="BK4" i="55" s="1"/>
  <c r="AL4" i="55"/>
  <c r="AQ35" i="185"/>
  <c r="L22" i="55" s="1"/>
  <c r="AY22" i="55"/>
  <c r="Q16" i="55"/>
  <c r="BS20" i="55"/>
  <c r="AV32" i="185"/>
  <c r="AP20" i="55"/>
  <c r="AN11" i="55"/>
  <c r="CP7" i="185"/>
  <c r="BM11" i="55" s="1"/>
  <c r="AL8" i="55"/>
  <c r="CN11" i="185"/>
  <c r="BK8" i="55" s="1"/>
  <c r="P10" i="55"/>
  <c r="AN19" i="185"/>
  <c r="AT31" i="185"/>
  <c r="AP39" i="185"/>
  <c r="AH20" i="55"/>
  <c r="BD4" i="55"/>
  <c r="CR32" i="185"/>
  <c r="BQ7" i="55"/>
  <c r="AG11" i="55"/>
  <c r="CR33" i="185"/>
  <c r="AU29" i="185"/>
  <c r="AT20" i="55"/>
  <c r="AS8" i="185"/>
  <c r="N6" i="55" s="1"/>
  <c r="BA6" i="55"/>
  <c r="AO39" i="185"/>
  <c r="AM18" i="185"/>
  <c r="AL6" i="55"/>
  <c r="CN8" i="185"/>
  <c r="BK6" i="55" s="1"/>
  <c r="CP11" i="185"/>
  <c r="BM8" i="55" s="1"/>
  <c r="AN8" i="55"/>
  <c r="BC12" i="55"/>
  <c r="CM15" i="185"/>
  <c r="BJ12" i="55" s="1"/>
  <c r="AK12" i="55"/>
  <c r="AU22" i="55"/>
  <c r="BF20" i="55"/>
  <c r="AF5" i="55"/>
  <c r="AV20" i="185"/>
  <c r="AP4" i="55"/>
  <c r="AQ7" i="55"/>
  <c r="AI18" i="55"/>
  <c r="AM35" i="185"/>
  <c r="H22" i="55" s="1"/>
  <c r="AV22" i="55"/>
  <c r="BC19" i="55"/>
  <c r="AP14" i="55"/>
  <c r="CL11" i="185"/>
  <c r="AN40" i="185"/>
  <c r="BE22" i="55"/>
  <c r="AM26" i="185"/>
  <c r="H15" i="55" s="1"/>
  <c r="AV15" i="55"/>
  <c r="U4" i="55"/>
  <c r="CN6" i="185"/>
  <c r="BK5" i="55" s="1"/>
  <c r="AL5" i="55"/>
  <c r="AZ9" i="55"/>
  <c r="AR12" i="185"/>
  <c r="M9" i="55" s="1"/>
  <c r="BB16" i="55"/>
  <c r="Q18" i="55"/>
  <c r="R12" i="55"/>
  <c r="AP7" i="185"/>
  <c r="K11" i="55" s="1"/>
  <c r="AX11" i="55"/>
  <c r="X10" i="55"/>
  <c r="BA14" i="55"/>
  <c r="AS25" i="185"/>
  <c r="N14" i="55" s="1"/>
  <c r="AP6" i="55"/>
  <c r="Q8" i="55"/>
  <c r="T19" i="55"/>
  <c r="CO37" i="185"/>
  <c r="AP17" i="185"/>
  <c r="AD22" i="55"/>
  <c r="CL15" i="185"/>
  <c r="BI12" i="55" s="1"/>
  <c r="CQ34" i="185"/>
  <c r="BU10" i="55"/>
  <c r="AW21" i="55"/>
  <c r="AO27" i="185"/>
  <c r="J21" i="55" s="1"/>
  <c r="AU16" i="55"/>
  <c r="BT11" i="55"/>
  <c r="CN33" i="185"/>
  <c r="CR5" i="185"/>
  <c r="AA14" i="55"/>
  <c r="AI14" i="55"/>
  <c r="CK13" i="185"/>
  <c r="AS18" i="185"/>
  <c r="CS17" i="185"/>
  <c r="AO36" i="185"/>
  <c r="CN25" i="185"/>
  <c r="BK14" i="55" s="1"/>
  <c r="AL14" i="55"/>
  <c r="AN7" i="55"/>
  <c r="CP10" i="185"/>
  <c r="BM7" i="55" s="1"/>
  <c r="CL29" i="185"/>
  <c r="BI20" i="55" s="1"/>
  <c r="Q11" i="55"/>
  <c r="BQ14" i="55"/>
  <c r="O7" i="55"/>
  <c r="O14" i="55"/>
  <c r="Y19" i="55"/>
  <c r="CN30" i="185"/>
  <c r="BK17" i="55" s="1"/>
  <c r="AL17" i="55"/>
  <c r="AN10" i="55"/>
  <c r="CP9" i="185"/>
  <c r="BM10" i="55" s="1"/>
  <c r="BA15" i="55"/>
  <c r="AS26" i="185"/>
  <c r="N15" i="55" s="1"/>
  <c r="BD18" i="55"/>
  <c r="AT32" i="185"/>
  <c r="CO15" i="185"/>
  <c r="BL12" i="55" s="1"/>
  <c r="AM12" i="55"/>
  <c r="BO6" i="55"/>
  <c r="AP34" i="185"/>
  <c r="AL10" i="55"/>
  <c r="CN9" i="185"/>
  <c r="BK10" i="55" s="1"/>
  <c r="BE16" i="55"/>
  <c r="AS28" i="185"/>
  <c r="N16" i="55" s="1"/>
  <c r="BA16" i="55"/>
  <c r="AT14" i="185"/>
  <c r="CQ14" i="185"/>
  <c r="AJ15" i="55"/>
  <c r="CK26" i="185"/>
  <c r="BH15" i="55" s="1"/>
  <c r="R22" i="55"/>
  <c r="AU31" i="185"/>
  <c r="BB12" i="55"/>
  <c r="AC4" i="55"/>
  <c r="AB9" i="55"/>
  <c r="AD16" i="55"/>
  <c r="CR9" i="185"/>
  <c r="W10" i="55"/>
  <c r="BC20" i="55"/>
  <c r="Q12" i="55"/>
  <c r="AR12" i="55"/>
  <c r="BQ8" i="55"/>
  <c r="AQ38" i="185"/>
  <c r="CS12" i="185"/>
  <c r="AV33" i="185"/>
  <c r="O8" i="55"/>
  <c r="W11" i="55"/>
  <c r="AR5" i="55"/>
  <c r="AN33" i="185"/>
  <c r="AO30" i="185"/>
  <c r="J17" i="55" s="1"/>
  <c r="AW17" i="55"/>
  <c r="AP5" i="55"/>
  <c r="BO20" i="55"/>
  <c r="BR12" i="55"/>
  <c r="CS29" i="185"/>
  <c r="AA15" i="55"/>
  <c r="AR18" i="185"/>
  <c r="CM4" i="185"/>
  <c r="AJ20" i="55"/>
  <c r="CK29" i="185"/>
  <c r="BH20" i="55" s="1"/>
  <c r="BB8" i="55"/>
  <c r="AN29" i="185"/>
  <c r="I20" i="55" s="1"/>
  <c r="BS7" i="55"/>
  <c r="AU11" i="185"/>
  <c r="BU9" i="55"/>
  <c r="R11" i="55"/>
  <c r="AR7" i="185"/>
  <c r="M11" i="55" s="1"/>
  <c r="AZ11" i="55"/>
  <c r="AB6" i="55"/>
  <c r="AF9" i="55"/>
  <c r="BO21" i="55"/>
  <c r="X17" i="55"/>
  <c r="Y11" i="55"/>
  <c r="AM16" i="185"/>
  <c r="AE9" i="55"/>
  <c r="BT10" i="55"/>
  <c r="CM33" i="185"/>
  <c r="CO16" i="185"/>
  <c r="AQ21" i="55"/>
  <c r="CQ39" i="185"/>
  <c r="CN28" i="185"/>
  <c r="BK16" i="55" s="1"/>
  <c r="AL16" i="55"/>
  <c r="AN5" i="55"/>
  <c r="CP6" i="185"/>
  <c r="BM5" i="55" s="1"/>
  <c r="BE17" i="55"/>
  <c r="O17" i="55"/>
  <c r="CR36" i="185"/>
  <c r="AR17" i="185"/>
  <c r="AU39" i="185"/>
  <c r="AV35" i="185"/>
  <c r="AP8" i="185"/>
  <c r="K6" i="55" s="1"/>
  <c r="AX6" i="55"/>
  <c r="AN16" i="185"/>
  <c r="AP30" i="185"/>
  <c r="K17" i="55" s="1"/>
  <c r="AX17" i="55"/>
  <c r="AQ33" i="185"/>
  <c r="S17" i="55"/>
  <c r="AM13" i="185"/>
  <c r="AM39" i="185"/>
  <c r="AF8" i="55"/>
  <c r="CR27" i="185"/>
  <c r="BC22" i="55"/>
  <c r="CS24" i="185"/>
  <c r="AE20" i="55"/>
  <c r="AS24" i="185"/>
  <c r="T16" i="55"/>
  <c r="BF6" i="55"/>
  <c r="CK9" i="185"/>
  <c r="BH10" i="55" s="1"/>
  <c r="AJ10" i="55"/>
  <c r="AV8" i="185"/>
  <c r="AR20" i="185"/>
  <c r="BE11" i="55"/>
  <c r="AI11" i="55"/>
  <c r="T14" i="55"/>
  <c r="CT14" i="185"/>
  <c r="P6" i="55"/>
  <c r="V16" i="55"/>
  <c r="BO9" i="55"/>
  <c r="AG21" i="55"/>
  <c r="AM21" i="55"/>
  <c r="CO27" i="185"/>
  <c r="BL21" i="55" s="1"/>
  <c r="AV28" i="185"/>
  <c r="CT26" i="185"/>
  <c r="AS15" i="185"/>
  <c r="N12" i="55" s="1"/>
  <c r="BA12" i="55"/>
  <c r="AQ11" i="55"/>
  <c r="CM9" i="185"/>
  <c r="BJ10" i="55" s="1"/>
  <c r="AK10" i="55"/>
  <c r="CR17" i="185"/>
  <c r="AC15" i="55"/>
  <c r="Q22" i="55"/>
  <c r="CR25" i="185"/>
  <c r="AA10" i="55"/>
  <c r="CT5" i="185"/>
  <c r="AJ6" i="55"/>
  <c r="CK8" i="185"/>
  <c r="BH6" i="55" s="1"/>
  <c r="AF12" i="55"/>
  <c r="AM40" i="185"/>
  <c r="CL40" i="185"/>
  <c r="BU21" i="55"/>
  <c r="BG4" i="55"/>
  <c r="BE6" i="55"/>
  <c r="AI5" i="55"/>
  <c r="AS31" i="185"/>
  <c r="N18" i="55" s="1"/>
  <c r="BA18" i="55"/>
  <c r="AU15" i="185"/>
  <c r="V11" i="55"/>
  <c r="AO21" i="55"/>
  <c r="CQ27" i="185"/>
  <c r="BN21" i="55" s="1"/>
  <c r="Y20" i="55"/>
  <c r="AV8" i="55"/>
  <c r="AM11" i="185"/>
  <c r="H8" i="55" s="1"/>
  <c r="Z11" i="55"/>
  <c r="R16" i="55"/>
  <c r="CP19" i="185"/>
  <c r="CQ32" i="185"/>
  <c r="BN19" i="55" s="1"/>
  <c r="AO19" i="55"/>
  <c r="U15" i="55"/>
  <c r="CM38" i="185"/>
  <c r="O10" i="55"/>
  <c r="AN5" i="185"/>
  <c r="R5" i="55"/>
  <c r="AZ10" i="55"/>
  <c r="AR9" i="185"/>
  <c r="M10" i="55" s="1"/>
  <c r="AP18" i="185"/>
  <c r="AO13" i="185"/>
  <c r="CN26" i="185"/>
  <c r="BK15" i="55" s="1"/>
  <c r="AL15" i="55"/>
  <c r="AV25" i="185"/>
  <c r="AO37" i="185"/>
  <c r="AU26" i="185"/>
  <c r="AV34" i="185"/>
  <c r="AW16" i="55"/>
  <c r="AO28" i="185"/>
  <c r="J16" i="55" s="1"/>
  <c r="AP22" i="55"/>
  <c r="AQ19" i="185"/>
  <c r="CP20" i="185"/>
  <c r="AG8" i="55"/>
  <c r="CQ4" i="185"/>
  <c r="BC6" i="55"/>
  <c r="T20" i="55"/>
  <c r="CT40" i="185"/>
  <c r="CQ35" i="185"/>
  <c r="BN22" i="55" s="1"/>
  <c r="AO22" i="55"/>
  <c r="BR10" i="55"/>
  <c r="AQ28" i="185"/>
  <c r="L16" i="55" s="1"/>
  <c r="AY16" i="55"/>
  <c r="CQ5" i="185"/>
  <c r="BN4" i="55" s="1"/>
  <c r="AO4" i="55"/>
  <c r="AW6" i="55"/>
  <c r="AO8" i="185"/>
  <c r="J6" i="55" s="1"/>
  <c r="AT15" i="55"/>
  <c r="BU15" i="55"/>
  <c r="CL36" i="185"/>
  <c r="CP13" i="185"/>
  <c r="AT26" i="185"/>
  <c r="AI4" i="55"/>
  <c r="AS33" i="185"/>
  <c r="BB18" i="55"/>
  <c r="AN25" i="185"/>
  <c r="AS18" i="55"/>
  <c r="AN6" i="185"/>
  <c r="AQ14" i="185"/>
  <c r="CO28" i="185"/>
  <c r="BL16" i="55" s="1"/>
  <c r="AM16" i="55"/>
  <c r="AR21" i="55"/>
  <c r="BC10" i="55"/>
  <c r="AZ19" i="55"/>
  <c r="AR32" i="185"/>
  <c r="M19" i="55" s="1"/>
  <c r="AR11" i="55"/>
  <c r="Q17" i="55"/>
  <c r="AB22" i="55"/>
  <c r="CK20" i="185"/>
  <c r="CM10" i="185"/>
  <c r="BJ7" i="55" s="1"/>
  <c r="AK7" i="55"/>
  <c r="AT17" i="185"/>
  <c r="BD14" i="55"/>
  <c r="BG20" i="55"/>
  <c r="BB17" i="55"/>
  <c r="AQ9" i="185"/>
  <c r="L10" i="55" s="1"/>
  <c r="AY10" i="55"/>
  <c r="AT7" i="185"/>
  <c r="CT19" i="185"/>
  <c r="AB12" i="55"/>
  <c r="BS15" i="55"/>
  <c r="AU18" i="55"/>
  <c r="AE7" i="55"/>
  <c r="AS7" i="55"/>
  <c r="AV19" i="185"/>
  <c r="CL33" i="185"/>
  <c r="O5" i="55"/>
  <c r="AC9" i="55"/>
  <c r="BC8" i="55"/>
  <c r="X9" i="55"/>
  <c r="CQ18" i="185"/>
  <c r="AU24" i="185"/>
  <c r="AU9" i="55"/>
  <c r="BE12" i="55"/>
  <c r="AQ10" i="55"/>
  <c r="BR20" i="55"/>
  <c r="CT38" i="185"/>
  <c r="AP9" i="55"/>
  <c r="CO36" i="185"/>
  <c r="AL12" i="55"/>
  <c r="CN15" i="185"/>
  <c r="BK12" i="55" s="1"/>
  <c r="BS9" i="55"/>
  <c r="O12" i="55"/>
  <c r="AU27" i="185"/>
  <c r="BE20" i="55"/>
  <c r="BR4" i="55"/>
  <c r="BF14" i="55"/>
  <c r="CP35" i="185"/>
  <c r="BM22" i="55" s="1"/>
  <c r="AN22" i="55"/>
  <c r="AP17" i="55"/>
  <c r="O11" i="55"/>
  <c r="AN14" i="185"/>
  <c r="AT37" i="185"/>
  <c r="AN30" i="185"/>
  <c r="CO33" i="185"/>
  <c r="CS11" i="185"/>
  <c r="BQ4" i="55"/>
  <c r="AE17" i="55"/>
  <c r="BA10" i="55"/>
  <c r="AS9" i="185"/>
  <c r="N10" i="55" s="1"/>
  <c r="CK14" i="185"/>
  <c r="BO4" i="55"/>
  <c r="X22" i="55"/>
  <c r="AU19" i="185"/>
  <c r="BB7" i="55"/>
  <c r="R6" i="55"/>
  <c r="AU10" i="185"/>
  <c r="CO17" i="185"/>
  <c r="AU30" i="185"/>
  <c r="AR16" i="185"/>
  <c r="BC14" i="55"/>
  <c r="V18" i="55"/>
  <c r="AT11" i="55"/>
  <c r="V15" i="55"/>
  <c r="Q20" i="55"/>
  <c r="CM7" i="185"/>
  <c r="BJ11" i="55" s="1"/>
  <c r="AK11" i="55"/>
  <c r="AP19" i="185"/>
  <c r="CS14" i="185"/>
  <c r="AS29" i="185"/>
  <c r="N20" i="55" s="1"/>
  <c r="BA20" i="55"/>
  <c r="CK19" i="185"/>
  <c r="AS14" i="55"/>
  <c r="BE7" i="55"/>
  <c r="AM24" i="185"/>
  <c r="AG12" i="55"/>
  <c r="AW22" i="55"/>
  <c r="AO35" i="185"/>
  <c r="J22" i="55" s="1"/>
  <c r="AU6" i="55"/>
  <c r="AF17" i="55"/>
  <c r="BF19" i="55"/>
  <c r="CT4" i="185"/>
  <c r="AG4" i="55"/>
  <c r="CS4" i="185"/>
  <c r="AT17" i="55"/>
  <c r="AT33" i="185"/>
  <c r="BB14" i="55"/>
  <c r="BS4" i="55"/>
  <c r="BB9" i="55"/>
  <c r="AN20" i="185"/>
  <c r="AQ12" i="55"/>
  <c r="BD22" i="55"/>
  <c r="CQ13" i="185"/>
  <c r="AM38" i="185"/>
  <c r="BB20" i="55"/>
  <c r="AS12" i="55"/>
  <c r="CS28" i="185"/>
  <c r="CP8" i="185"/>
  <c r="BM6" i="55" s="1"/>
  <c r="AN6" i="55"/>
  <c r="AV37" i="185"/>
  <c r="AK17" i="55"/>
  <c r="CM30" i="185"/>
  <c r="BJ17" i="55" s="1"/>
  <c r="X8" i="55"/>
  <c r="X12" i="55"/>
  <c r="AO14" i="185"/>
  <c r="V17" i="55"/>
  <c r="CR24" i="185"/>
  <c r="AC5" i="55"/>
  <c r="BB5" i="55"/>
  <c r="AG17" i="55"/>
  <c r="AV26" i="185"/>
  <c r="AW8" i="55"/>
  <c r="AO11" i="185"/>
  <c r="J8" i="55" s="1"/>
  <c r="CL9" i="185"/>
  <c r="BI10" i="55" s="1"/>
  <c r="CK15" i="185"/>
  <c r="BH12" i="55" s="1"/>
  <c r="AJ12" i="55"/>
  <c r="CK11" i="185"/>
  <c r="BH8" i="55" s="1"/>
  <c r="AJ8" i="55"/>
  <c r="AV9" i="55"/>
  <c r="AM12" i="185"/>
  <c r="H9" i="55" s="1"/>
  <c r="AV39" i="185"/>
  <c r="CL10" i="185"/>
  <c r="BQ22" i="55"/>
  <c r="BO7" i="55"/>
  <c r="BF17" i="55"/>
  <c r="AC22" i="55"/>
  <c r="CR34" i="185"/>
  <c r="BO11" i="55"/>
  <c r="AU13" i="185"/>
  <c r="BF15" i="55"/>
  <c r="AS16" i="55"/>
  <c r="R8" i="55"/>
  <c r="W20" i="55"/>
  <c r="CQ16" i="185"/>
  <c r="AB4" i="55"/>
  <c r="AG20" i="55"/>
  <c r="BC7" i="55"/>
  <c r="AH11" i="55"/>
  <c r="AM36" i="185"/>
  <c r="AV13" i="185"/>
  <c r="AT11" i="185"/>
  <c r="BT21" i="55"/>
  <c r="U19" i="55"/>
  <c r="BB19" i="55"/>
  <c r="AU9" i="185"/>
  <c r="CK12" i="185"/>
  <c r="BH9" i="55" s="1"/>
  <c r="AJ9" i="55"/>
  <c r="AH15" i="55"/>
  <c r="CN10" i="185"/>
  <c r="BK7" i="55" s="1"/>
  <c r="AL7" i="55"/>
  <c r="AO31" i="185"/>
  <c r="J18" i="55" s="1"/>
  <c r="AW18" i="55"/>
  <c r="AQ29" i="185"/>
  <c r="L20" i="55" s="1"/>
  <c r="AY20" i="55"/>
  <c r="AX20" i="55"/>
  <c r="AP29" i="185"/>
  <c r="K20" i="55" s="1"/>
  <c r="CS5" i="185"/>
  <c r="CR40" i="185"/>
  <c r="BD7" i="55"/>
  <c r="CN12" i="185"/>
  <c r="BK9" i="55" s="1"/>
  <c r="AL9" i="55"/>
  <c r="AI21" i="55"/>
  <c r="S6" i="55"/>
  <c r="CP29" i="185"/>
  <c r="BM20" i="55" s="1"/>
  <c r="AN20" i="55"/>
  <c r="CK17" i="185"/>
  <c r="AQ17" i="185"/>
  <c r="AV20" i="55"/>
  <c r="AM29" i="185"/>
  <c r="H20" i="55" s="1"/>
  <c r="AF18" i="55"/>
  <c r="AO18" i="185"/>
  <c r="CP36" i="185"/>
  <c r="AP35" i="185"/>
  <c r="K22" i="55" s="1"/>
  <c r="AX22" i="55"/>
  <c r="AM14" i="55"/>
  <c r="CO25" i="185"/>
  <c r="BL14" i="55" s="1"/>
  <c r="AQ18" i="185"/>
  <c r="X7" i="55"/>
  <c r="Q9" i="55"/>
  <c r="AQ24" i="185"/>
  <c r="AR14" i="185"/>
  <c r="AC14" i="55"/>
  <c r="CQ19" i="185"/>
  <c r="AC7" i="55"/>
  <c r="AB5" i="55"/>
  <c r="T22" i="55"/>
  <c r="AS16" i="185"/>
  <c r="AU21" i="55"/>
  <c r="AY6" i="55"/>
  <c r="AQ8" i="185"/>
  <c r="L6" i="55" s="1"/>
  <c r="AS40" i="185"/>
  <c r="CR35" i="185"/>
  <c r="O9" i="55"/>
  <c r="AB8" i="55"/>
  <c r="CP38" i="185"/>
  <c r="R4" i="55"/>
  <c r="Y17" i="55"/>
  <c r="CQ29" i="185"/>
  <c r="BN20" i="55" s="1"/>
  <c r="AO20" i="55"/>
  <c r="S16" i="55"/>
  <c r="AU20" i="185"/>
  <c r="AR38" i="185"/>
  <c r="AV5" i="185"/>
  <c r="AS38" i="185"/>
  <c r="AV29" i="185"/>
  <c r="CT13" i="185"/>
  <c r="CS13" i="185"/>
  <c r="BQ15" i="55"/>
  <c r="BF22" i="55"/>
  <c r="R9" i="55"/>
  <c r="CT29" i="185"/>
  <c r="V20" i="55"/>
  <c r="AA18" i="55"/>
  <c r="R14" i="55"/>
  <c r="BT8" i="55"/>
  <c r="BC16" i="55"/>
  <c r="AE18" i="55"/>
  <c r="CL25" i="185"/>
  <c r="AE12" i="55"/>
  <c r="AH4" i="55"/>
  <c r="AN38" i="185"/>
  <c r="AN11" i="185"/>
  <c r="AV30" i="185"/>
  <c r="AB19" i="55"/>
  <c r="CK36" i="185"/>
  <c r="AQ4" i="185"/>
  <c r="AT13" i="185"/>
  <c r="AH5" i="55"/>
  <c r="CN37" i="185"/>
  <c r="AN12" i="185"/>
  <c r="AT8" i="185"/>
  <c r="AV31" i="185"/>
  <c r="AR24" i="185"/>
  <c r="AQ37" i="185"/>
  <c r="AB17" i="55"/>
  <c r="S19" i="55"/>
  <c r="BF9" i="55"/>
  <c r="AI9" i="55"/>
  <c r="AQ4" i="55"/>
  <c r="AS20" i="185"/>
  <c r="CS34" i="185"/>
  <c r="T17" i="55"/>
  <c r="AP25" i="185"/>
  <c r="K14" i="55" s="1"/>
  <c r="AX14" i="55"/>
  <c r="P21" i="55"/>
  <c r="AE6" i="55"/>
  <c r="BF5" i="55"/>
  <c r="AO5" i="185"/>
  <c r="J4" i="55" s="1"/>
  <c r="AW4" i="55"/>
  <c r="Z16" i="55"/>
  <c r="CO14" i="185"/>
  <c r="AQ16" i="55"/>
  <c r="BE14" i="55"/>
  <c r="AQ10" i="185"/>
  <c r="L7" i="55" s="1"/>
  <c r="AY7" i="55"/>
  <c r="BD16" i="55"/>
  <c r="BQ5" i="55"/>
  <c r="AE21" i="55"/>
  <c r="AT25" i="185"/>
  <c r="BB4" i="55"/>
  <c r="AN32" i="185"/>
  <c r="AO17" i="185"/>
  <c r="AH16" i="55"/>
  <c r="CS40" i="185"/>
  <c r="AN37" i="185"/>
  <c r="V21" i="55"/>
  <c r="CP5" i="185"/>
  <c r="BM4" i="55" s="1"/>
  <c r="AN4" i="55"/>
  <c r="CT31" i="185"/>
  <c r="T12" i="55"/>
  <c r="U12" i="55"/>
  <c r="AE22" i="55"/>
  <c r="AU7" i="185"/>
  <c r="AQ18" i="55"/>
  <c r="T6" i="55"/>
  <c r="T18" i="55"/>
  <c r="AC8" i="55"/>
  <c r="BE5" i="55"/>
  <c r="CM40" i="185"/>
  <c r="BT22" i="55"/>
  <c r="AO12" i="55"/>
  <c r="CQ15" i="185"/>
  <c r="BN12" i="55" s="1"/>
  <c r="CP31" i="185"/>
  <c r="BM18" i="55" s="1"/>
  <c r="AN18" i="55"/>
  <c r="BS8" i="55"/>
  <c r="BQ16" i="55"/>
  <c r="CK4" i="185"/>
  <c r="CT11" i="185"/>
  <c r="BD19" i="55"/>
  <c r="AF20" i="55"/>
  <c r="AV18" i="185"/>
  <c r="AT12" i="185"/>
  <c r="BT7" i="55"/>
  <c r="CS6" i="185"/>
  <c r="BR14" i="55"/>
  <c r="AM17" i="185"/>
  <c r="BP10" i="55"/>
  <c r="BU12" i="55"/>
  <c r="CO18" i="185"/>
  <c r="V7" i="55"/>
  <c r="AM5" i="185"/>
  <c r="H4" i="55" s="1"/>
  <c r="AV4" i="55"/>
  <c r="BA21" i="55"/>
  <c r="AS27" i="185"/>
  <c r="N21" i="55" s="1"/>
  <c r="CS32" i="185"/>
  <c r="CM39" i="185"/>
  <c r="AM4" i="185"/>
  <c r="AM20" i="55"/>
  <c r="CO29" i="185"/>
  <c r="BL20" i="55" s="1"/>
  <c r="AS22" i="55"/>
  <c r="CL14" i="185"/>
  <c r="AI6" i="55"/>
  <c r="CR16" i="185"/>
  <c r="AE4" i="55"/>
  <c r="AV21" i="55"/>
  <c r="AM27" i="185"/>
  <c r="H21" i="55" s="1"/>
  <c r="AK18" i="55"/>
  <c r="CM31" i="185"/>
  <c r="BJ18" i="55" s="1"/>
  <c r="BG17" i="55"/>
  <c r="AA16" i="55"/>
  <c r="AO34" i="185"/>
  <c r="X11" i="55"/>
  <c r="AH14" i="55"/>
  <c r="AW10" i="55"/>
  <c r="AO9" i="185"/>
  <c r="J10" i="55" s="1"/>
  <c r="AI22" i="55"/>
  <c r="CM20" i="185"/>
  <c r="AM32" i="185"/>
  <c r="H19" i="55" s="1"/>
  <c r="AV19" i="55"/>
  <c r="AI7" i="55"/>
  <c r="V5" i="55"/>
  <c r="X5" i="55"/>
  <c r="CR8" i="185"/>
  <c r="AN10" i="185"/>
  <c r="AX19" i="55"/>
  <c r="AP32" i="185"/>
  <c r="K19" i="55" s="1"/>
  <c r="BC15" i="55"/>
  <c r="BQ21" i="55"/>
  <c r="CO6" i="185"/>
  <c r="BL5" i="55" s="1"/>
  <c r="AM5" i="55"/>
  <c r="AL19" i="55"/>
  <c r="CN32" i="185"/>
  <c r="BK19" i="55" s="1"/>
  <c r="AS19" i="55"/>
  <c r="T10" i="55"/>
  <c r="CL17" i="185"/>
  <c r="CS25" i="185"/>
  <c r="CS8" i="185"/>
  <c r="S11" i="55"/>
  <c r="AL22" i="55"/>
  <c r="CN35" i="185"/>
  <c r="BK22" i="55" s="1"/>
  <c r="AM22" i="55"/>
  <c r="CO35" i="185"/>
  <c r="BL22" i="55" s="1"/>
  <c r="AS9" i="55"/>
  <c r="CR37" i="185"/>
  <c r="U6" i="55"/>
  <c r="BB11" i="55"/>
  <c r="CR30" i="185"/>
  <c r="AN27" i="185"/>
  <c r="I21" i="55" s="1"/>
  <c r="Y5" i="55"/>
  <c r="AR35" i="185"/>
  <c r="M22" i="55" s="1"/>
  <c r="AZ22" i="55"/>
  <c r="AT30" i="185"/>
  <c r="CN18" i="185"/>
  <c r="AS4" i="185"/>
  <c r="T7" i="55"/>
  <c r="Z12" i="55"/>
  <c r="CK31" i="185"/>
  <c r="BH18" i="55" s="1"/>
  <c r="AJ18" i="55"/>
  <c r="U14" i="55"/>
  <c r="AV16" i="185"/>
  <c r="CL30" i="185"/>
  <c r="AY9" i="55"/>
  <c r="AQ12" i="185"/>
  <c r="L9" i="55" s="1"/>
  <c r="CL34" i="185"/>
  <c r="AS12" i="185"/>
  <c r="N9" i="55" s="1"/>
  <c r="BA9" i="55"/>
  <c r="AD10" i="55"/>
  <c r="Y22" i="55"/>
  <c r="AV10" i="185"/>
  <c r="AP16" i="185"/>
  <c r="CK16" i="185"/>
  <c r="AA21" i="55"/>
  <c r="CO13" i="185"/>
  <c r="AO5" i="55"/>
  <c r="CQ6" i="185"/>
  <c r="BN5" i="55" s="1"/>
  <c r="BA17" i="55"/>
  <c r="AS30" i="185"/>
  <c r="N17" i="55" s="1"/>
  <c r="BG22" i="55"/>
  <c r="CM13" i="185"/>
  <c r="O21" i="55"/>
  <c r="AU5" i="185"/>
  <c r="BC21" i="55"/>
  <c r="BT9" i="55"/>
  <c r="AV5" i="55"/>
  <c r="AM6" i="185"/>
  <c r="H5" i="55" s="1"/>
  <c r="BD11" i="55"/>
  <c r="CL5" i="185"/>
  <c r="AU18" i="185"/>
  <c r="AV14" i="185"/>
  <c r="AU15" i="55"/>
  <c r="Z6" i="55"/>
  <c r="CT6" i="185"/>
  <c r="AN15" i="185"/>
  <c r="I12" i="55" s="1"/>
  <c r="Q6" i="55"/>
  <c r="AH21" i="55"/>
  <c r="AJ19" i="55"/>
  <c r="CK32" i="185"/>
  <c r="BH19" i="55" s="1"/>
  <c r="T21" i="55"/>
  <c r="BD5" i="55"/>
  <c r="AB14" i="55"/>
  <c r="BP6" i="55"/>
  <c r="CO30" i="185"/>
  <c r="BL17" i="55" s="1"/>
  <c r="AM17" i="55"/>
  <c r="AT36" i="185"/>
  <c r="BG15" i="55"/>
  <c r="AT18" i="185"/>
  <c r="CP39" i="185"/>
  <c r="S12" i="55"/>
  <c r="AU12" i="55"/>
  <c r="AM7" i="185"/>
  <c r="H11" i="55" s="1"/>
  <c r="AV11" i="55"/>
  <c r="CO8" i="185"/>
  <c r="BL6" i="55" s="1"/>
  <c r="AM6" i="55"/>
  <c r="AW11" i="55"/>
  <c r="AO7" i="185"/>
  <c r="J11" i="55" s="1"/>
  <c r="AG5" i="55"/>
  <c r="CN24" i="185"/>
  <c r="X14" i="55"/>
  <c r="CL35" i="185"/>
  <c r="BI22" i="55" s="1"/>
  <c r="AS10" i="55"/>
  <c r="AT15" i="185"/>
  <c r="AP36" i="185"/>
  <c r="AN17" i="185"/>
  <c r="AV9" i="185"/>
  <c r="AG10" i="55"/>
  <c r="AE5" i="55"/>
  <c r="Y21" i="55"/>
  <c r="V9" i="55"/>
  <c r="AA19" i="55"/>
  <c r="P16" i="55"/>
  <c r="CT9" i="185"/>
  <c r="AT19" i="55"/>
  <c r="AY4" i="55"/>
  <c r="AQ5" i="185"/>
  <c r="L4" i="55" s="1"/>
  <c r="AZ20" i="55"/>
  <c r="AR29" i="185"/>
  <c r="M20" i="55" s="1"/>
  <c r="AP16" i="55"/>
  <c r="AV18" i="55"/>
  <c r="AM31" i="185"/>
  <c r="H18" i="55" s="1"/>
  <c r="AN7" i="185"/>
  <c r="I11" i="55" s="1"/>
  <c r="AF6" i="55"/>
  <c r="AU4" i="55"/>
  <c r="AR10" i="55"/>
  <c r="CS39" i="185"/>
  <c r="BB15" i="55"/>
  <c r="BU4" i="55"/>
  <c r="CO38" i="185"/>
  <c r="CP37" i="185"/>
  <c r="AH7" i="55"/>
  <c r="X15" i="55"/>
  <c r="CK18" i="185"/>
  <c r="CR28" i="185"/>
  <c r="AT4" i="185"/>
  <c r="AT18" i="55"/>
  <c r="BR6" i="55"/>
  <c r="AR8" i="55"/>
  <c r="R21" i="55"/>
  <c r="CT12" i="185"/>
  <c r="AN18" i="185"/>
  <c r="AG16" i="55"/>
  <c r="AT5" i="55"/>
  <c r="BC11" i="55"/>
  <c r="AT4" i="55"/>
  <c r="CO39" i="185"/>
  <c r="BQ20" i="55"/>
  <c r="BD10" i="55"/>
  <c r="O19" i="55"/>
  <c r="AQ5" i="55"/>
  <c r="CP14" i="185"/>
  <c r="AA11" i="55"/>
  <c r="AM8" i="55"/>
  <c r="CO11" i="185"/>
  <c r="BL8" i="55" s="1"/>
  <c r="U8" i="55"/>
  <c r="AO33" i="185"/>
  <c r="O20" i="55"/>
  <c r="AN26" i="185"/>
  <c r="AP38" i="185"/>
  <c r="CK25" i="185"/>
  <c r="BH14" i="55" s="1"/>
  <c r="AJ14" i="55"/>
  <c r="CT37" i="185"/>
  <c r="AS5" i="55"/>
  <c r="BU6" i="55"/>
  <c r="AV12" i="55"/>
  <c r="AM15" i="185"/>
  <c r="H12" i="55" s="1"/>
  <c r="CK24" i="185"/>
  <c r="AQ20" i="55"/>
  <c r="CQ36" i="185"/>
  <c r="AY21" i="55"/>
  <c r="AQ27" i="185"/>
  <c r="L21" i="55" s="1"/>
  <c r="CT10" i="185"/>
  <c r="AT24" i="185"/>
  <c r="V10" i="55"/>
  <c r="CM11" i="185"/>
  <c r="BJ8" i="55" s="1"/>
  <c r="AK8" i="55"/>
  <c r="AU5" i="55"/>
  <c r="U5" i="55"/>
  <c r="BU14" i="55"/>
  <c r="AF7" i="55"/>
  <c r="AN4" i="185"/>
  <c r="BO16" i="55"/>
  <c r="AA17" i="55"/>
  <c r="W21" i="55"/>
  <c r="CM19" i="185"/>
  <c r="O22" i="55"/>
  <c r="AM20" i="185"/>
  <c r="Z14" i="55"/>
  <c r="Y18" i="55"/>
  <c r="CT27" i="185"/>
  <c r="AT29" i="185"/>
  <c r="CL12" i="185"/>
  <c r="AQ34" i="185"/>
  <c r="BC18" i="55"/>
  <c r="CK38" i="185"/>
  <c r="Q4" i="55"/>
  <c r="BF21" i="55"/>
  <c r="AZ6" i="55"/>
  <c r="AR8" i="185"/>
  <c r="M6" i="55" s="1"/>
  <c r="CS18" i="185"/>
  <c r="AX7" i="55"/>
  <c r="AP10" i="185"/>
  <c r="K7" i="55" s="1"/>
  <c r="AO18" i="55"/>
  <c r="CQ31" i="185"/>
  <c r="BN18" i="55" s="1"/>
  <c r="AH12" i="55"/>
  <c r="CS19" i="185"/>
  <c r="AB20" i="55"/>
  <c r="CS16" i="185"/>
  <c r="AH6" i="55"/>
  <c r="AH17" i="55"/>
  <c r="AS19" i="185"/>
  <c r="BR7" i="55"/>
  <c r="AQ15" i="55"/>
  <c r="AS17" i="55"/>
  <c r="AX16" i="55"/>
  <c r="AP28" i="185"/>
  <c r="K16" i="55" s="1"/>
  <c r="BD21" i="55"/>
  <c r="AU11" i="55"/>
  <c r="AT14" i="55"/>
  <c r="AR9" i="55"/>
  <c r="AU17" i="55"/>
  <c r="U17" i="55"/>
  <c r="AG15" i="55"/>
  <c r="S5" i="55"/>
  <c r="AP37" i="185"/>
  <c r="Z9" i="55"/>
  <c r="BT4" i="55"/>
  <c r="Q7" i="55"/>
  <c r="AA12" i="55"/>
  <c r="AT6" i="185"/>
  <c r="CM5" i="185"/>
  <c r="BJ4" i="55" s="1"/>
  <c r="AK4" i="55"/>
  <c r="BD12" i="55"/>
  <c r="AI17" i="55"/>
  <c r="AM30" i="185"/>
  <c r="H17" i="55" s="1"/>
  <c r="AV17" i="55"/>
  <c r="BD17" i="55"/>
  <c r="AI16" i="55"/>
  <c r="AM37" i="185"/>
  <c r="AF16" i="55"/>
  <c r="AR36" i="185"/>
  <c r="AI19" i="55"/>
  <c r="P20" i="55"/>
  <c r="BO8" i="55"/>
  <c r="BG9" i="55"/>
  <c r="Z18" i="55"/>
  <c r="CO20" i="185"/>
  <c r="AU16" i="185"/>
  <c r="AE16" i="55"/>
  <c r="CT7" i="185"/>
  <c r="AH10" i="55"/>
  <c r="BA19" i="55"/>
  <c r="AS32" i="185"/>
  <c r="N19" i="55" s="1"/>
  <c r="CK27" i="185"/>
  <c r="BH21" i="55" s="1"/>
  <c r="AJ21" i="55"/>
  <c r="BG14" i="55"/>
  <c r="AT20" i="185"/>
  <c r="X6" i="55"/>
  <c r="AN36" i="185"/>
  <c r="AV24" i="185"/>
  <c r="BE18" i="55"/>
  <c r="CM25" i="185"/>
  <c r="BJ14" i="55" s="1"/>
  <c r="AK14" i="55"/>
  <c r="CR10" i="185"/>
  <c r="AR19" i="55"/>
  <c r="AT34" i="185"/>
  <c r="BT20" i="55"/>
  <c r="CT24" i="185"/>
  <c r="AS15" i="55"/>
  <c r="CP40" i="185"/>
  <c r="AV17" i="185"/>
  <c r="AQ13" i="185"/>
  <c r="CS36" i="185"/>
  <c r="AF22" i="55"/>
  <c r="CQ25" i="185"/>
  <c r="BN14" i="55" s="1"/>
  <c r="AO14" i="55"/>
  <c r="AB11" i="55"/>
  <c r="AT9" i="55"/>
  <c r="AO29" i="185"/>
  <c r="J20" i="55" s="1"/>
  <c r="AW20" i="55"/>
  <c r="AV27" i="185"/>
  <c r="AN14" i="55"/>
  <c r="CP25" i="185"/>
  <c r="BM14" i="55" s="1"/>
  <c r="CQ33" i="185"/>
  <c r="AN35" i="185"/>
  <c r="I22" i="55" s="1"/>
  <c r="Q19" i="55"/>
  <c r="CN14" i="185"/>
  <c r="AP14" i="185"/>
  <c r="AS11" i="55"/>
  <c r="AM15" i="55"/>
  <c r="CO26" i="185"/>
  <c r="BL15" i="55" s="1"/>
  <c r="AX9" i="55"/>
  <c r="AP12" i="185"/>
  <c r="K9" i="55" s="1"/>
  <c r="CS20" i="185"/>
  <c r="AA9" i="55"/>
  <c r="AO16" i="185"/>
  <c r="CR12" i="185"/>
  <c r="BC4" i="55"/>
  <c r="CP26" i="185"/>
  <c r="BM15" i="55" s="1"/>
  <c r="AN15" i="55"/>
  <c r="AQ22" i="55"/>
  <c r="P11" i="55"/>
  <c r="AP13" i="185"/>
  <c r="AA5" i="55"/>
  <c r="AM14" i="185"/>
  <c r="CK33" i="185"/>
  <c r="BC17" i="55"/>
  <c r="BP12" i="55"/>
  <c r="AO10" i="185"/>
  <c r="J7" i="55" s="1"/>
  <c r="AW7" i="55"/>
  <c r="AI15" i="55"/>
  <c r="AH18" i="55"/>
  <c r="AE15" i="55"/>
  <c r="BD20" i="55"/>
  <c r="CT32" i="185"/>
  <c r="AT35" i="185"/>
  <c r="AK5" i="55"/>
  <c r="CM6" i="185"/>
  <c r="BJ5" i="55" s="1"/>
  <c r="BR9" i="55"/>
  <c r="AU20" i="55"/>
  <c r="BD6" i="55"/>
  <c r="BE9" i="55"/>
  <c r="AP24" i="185"/>
  <c r="CP27" i="185"/>
  <c r="BM21" i="55" s="1"/>
  <c r="AN21" i="55"/>
  <c r="CO31" i="185"/>
  <c r="BL18" i="55" s="1"/>
  <c r="AM18" i="55"/>
  <c r="CM17" i="185"/>
  <c r="O16" i="55"/>
  <c r="V8" i="55"/>
  <c r="AM9" i="55"/>
  <c r="CO12" i="185"/>
  <c r="BL9" i="55" s="1"/>
  <c r="AN17" i="55"/>
  <c r="CP30" i="185"/>
  <c r="BM17" i="55" s="1"/>
  <c r="R20" i="55"/>
  <c r="AT39" i="185"/>
  <c r="BE19" i="55"/>
  <c r="CP18" i="185"/>
  <c r="AQ36" i="185"/>
  <c r="AP27" i="185"/>
  <c r="K21" i="55" s="1"/>
  <c r="AX21" i="55"/>
  <c r="AN24" i="185"/>
  <c r="Z8" i="55"/>
  <c r="AY17" i="55"/>
  <c r="AQ30" i="185"/>
  <c r="L17" i="55" s="1"/>
  <c r="AE10" i="55"/>
  <c r="AV11" i="185"/>
  <c r="AK21" i="55"/>
  <c r="CM27" i="185"/>
  <c r="BJ21" i="55" s="1"/>
  <c r="BR21" i="55"/>
  <c r="AM34" i="185"/>
  <c r="AS11" i="185"/>
  <c r="N8" i="55" s="1"/>
  <c r="BA8" i="55"/>
  <c r="BP16" i="55"/>
  <c r="BA11" i="55"/>
  <c r="AS7" i="185"/>
  <c r="N11" i="55" s="1"/>
  <c r="AI20" i="55"/>
  <c r="CL20" i="185"/>
  <c r="CR31" i="185"/>
  <c r="CL38" i="185"/>
  <c r="AK9" i="55"/>
  <c r="CM12" i="185"/>
  <c r="BJ9" i="55" s="1"/>
  <c r="AM8" i="185"/>
  <c r="H6" i="55" s="1"/>
  <c r="AV6" i="55"/>
  <c r="CL37" i="185"/>
  <c r="BG7" i="55"/>
  <c r="AT6" i="55"/>
  <c r="BE8" i="55"/>
  <c r="BQ12" i="55"/>
  <c r="AG9" i="55"/>
  <c r="U18" i="55"/>
  <c r="AR40" i="185"/>
  <c r="AM25" i="185"/>
  <c r="H14" i="55" s="1"/>
  <c r="AV14" i="55"/>
  <c r="AD20" i="55"/>
  <c r="AS39" i="185"/>
  <c r="T9" i="55"/>
  <c r="CT39" i="185"/>
  <c r="AT10" i="185"/>
  <c r="BQ11" i="55"/>
  <c r="CN39" i="185"/>
  <c r="O6" i="55"/>
  <c r="AP7" i="55"/>
  <c r="AS4" i="55"/>
  <c r="U9" i="55"/>
  <c r="AP31" i="185"/>
  <c r="K18" i="55" s="1"/>
  <c r="AX18" i="55"/>
  <c r="BG11" i="55"/>
  <c r="AP19" i="55"/>
  <c r="R18" i="55"/>
  <c r="CK30" i="185"/>
  <c r="BH17" i="55" s="1"/>
  <c r="AJ17" i="55"/>
  <c r="AD12" i="55"/>
  <c r="BS11" i="55"/>
  <c r="AC18" i="55"/>
  <c r="CM14" i="185"/>
  <c r="CS9" i="185"/>
  <c r="AU10" i="55"/>
  <c r="AU28" i="185"/>
  <c r="Y15" i="55"/>
  <c r="CO40" i="185"/>
  <c r="AU35" i="185"/>
  <c r="Y8" i="55"/>
  <c r="BG19" i="55"/>
  <c r="AO24" i="185"/>
  <c r="BR22" i="55"/>
  <c r="AA6" i="55"/>
  <c r="AN13" i="185"/>
  <c r="P22" i="55"/>
  <c r="AQ8" i="55"/>
  <c r="CL31" i="185"/>
  <c r="AQ16" i="185"/>
  <c r="CS31" i="185"/>
  <c r="AT28" i="185"/>
  <c r="AF15" i="55"/>
  <c r="BU22" i="55"/>
  <c r="AQ9" i="55"/>
  <c r="CS35" i="185"/>
  <c r="Z5" i="55"/>
  <c r="CT28" i="185"/>
  <c r="CK39" i="185"/>
  <c r="AM11" i="55"/>
  <c r="CO7" i="185"/>
  <c r="BL11" i="55" s="1"/>
  <c r="BE15" i="55"/>
  <c r="U21" i="55"/>
  <c r="AR13" i="185"/>
  <c r="AR27" i="185"/>
  <c r="M21" i="55" s="1"/>
  <c r="AZ21" i="55"/>
  <c r="Y6" i="55"/>
  <c r="AK6" i="55"/>
  <c r="CM8" i="185"/>
  <c r="BJ6" i="55" s="1"/>
  <c r="AO11" i="55"/>
  <c r="CQ7" i="185"/>
  <c r="BN11" i="55" s="1"/>
  <c r="AS37" i="185"/>
  <c r="U16" i="55"/>
  <c r="CN38" i="185"/>
  <c r="CP24" i="185"/>
  <c r="BT6" i="55"/>
  <c r="BS5" i="55"/>
  <c r="AV4" i="185"/>
  <c r="CM16" i="185"/>
  <c r="CR20" i="185"/>
  <c r="AI8" i="55"/>
  <c r="BE21" i="55"/>
  <c r="CR29" i="185"/>
  <c r="AX15" i="55"/>
  <c r="AP26" i="185"/>
  <c r="K15" i="55" s="1"/>
  <c r="CR19" i="185"/>
  <c r="CR15" i="185"/>
  <c r="BG18" i="55"/>
  <c r="AP8" i="55"/>
  <c r="AR4" i="55"/>
  <c r="AR5" i="185"/>
  <c r="M4" i="55" s="1"/>
  <c r="AZ4" i="55"/>
  <c r="BA5" i="55"/>
  <c r="AS6" i="185"/>
  <c r="N5" i="55" s="1"/>
  <c r="BS14" i="55"/>
  <c r="AR33" i="185"/>
  <c r="BT12" i="55"/>
  <c r="CN19" i="185"/>
  <c r="BG16" i="55"/>
  <c r="S21" i="55"/>
  <c r="BG6" i="55"/>
  <c r="AU33" i="185"/>
  <c r="CS33" i="185"/>
  <c r="CS37" i="185"/>
  <c r="BU11" i="55"/>
  <c r="AV40" i="185"/>
  <c r="CL4" i="185"/>
  <c r="AM33" i="185"/>
  <c r="CR6" i="185"/>
  <c r="CT35" i="185"/>
  <c r="AE8" i="55"/>
  <c r="AO16" i="55"/>
  <c r="CQ28" i="185"/>
  <c r="BN16" i="55" s="1"/>
  <c r="S20" i="55"/>
  <c r="AZ8" i="55"/>
  <c r="AR11" i="185"/>
  <c r="M8" i="55" s="1"/>
  <c r="AD6" i="55"/>
  <c r="CN40" i="185"/>
  <c r="AY15" i="55"/>
  <c r="AQ26" i="185"/>
  <c r="L15" i="55" s="1"/>
  <c r="CO24" i="185"/>
  <c r="BO5" i="55"/>
  <c r="CT17" i="185"/>
  <c r="CP33" i="185"/>
  <c r="AQ14" i="55"/>
  <c r="AP6" i="185"/>
  <c r="K5" i="55" s="1"/>
  <c r="AX5" i="55"/>
  <c r="AX8" i="55"/>
  <c r="AP11" i="185"/>
  <c r="K8" i="55" s="1"/>
  <c r="AP4" i="185"/>
  <c r="BU8" i="55"/>
  <c r="CS26" i="185"/>
  <c r="AS36" i="185"/>
  <c r="AF4" i="55"/>
  <c r="Z10" i="55"/>
  <c r="AI10" i="55"/>
  <c r="Z19" i="55"/>
  <c r="Y10" i="55"/>
  <c r="AP40" i="185"/>
  <c r="BP20" i="55"/>
  <c r="R7" i="55"/>
  <c r="CR11" i="185"/>
  <c r="AP12" i="55"/>
  <c r="CR13" i="185"/>
  <c r="AU17" i="185"/>
  <c r="CT8" i="185"/>
  <c r="BS21" i="55"/>
  <c r="BF18" i="55"/>
  <c r="CO19" i="185"/>
  <c r="AW5" i="55"/>
  <c r="AO6" i="185"/>
  <c r="J5" i="55" s="1"/>
  <c r="CS10" i="185"/>
  <c r="CM32" i="185"/>
  <c r="BJ19" i="55" s="1"/>
  <c r="AK19" i="55"/>
  <c r="O18" i="55"/>
  <c r="CL27" i="185"/>
  <c r="BI21" i="55" s="1"/>
  <c r="AQ20" i="185"/>
  <c r="AG14" i="55"/>
  <c r="AK16" i="55"/>
  <c r="CM28" i="185"/>
  <c r="BJ16" i="55" s="1"/>
  <c r="CN17" i="185"/>
  <c r="AC10" i="55"/>
  <c r="CO4" i="185"/>
  <c r="AE19" i="55"/>
  <c r="AO7" i="55"/>
  <c r="CQ10" i="185"/>
  <c r="BN7" i="55" s="1"/>
  <c r="W16" i="55"/>
  <c r="CK28" i="185"/>
  <c r="BH16" i="55" s="1"/>
  <c r="AJ16" i="55"/>
  <c r="BF16" i="55"/>
  <c r="CQ17" i="185"/>
  <c r="Y14" i="55"/>
  <c r="CN20" i="185"/>
  <c r="Z17" i="55"/>
  <c r="BD9" i="55"/>
  <c r="AN8" i="185"/>
  <c r="I6" i="55" s="1"/>
  <c r="AR6" i="55"/>
  <c r="AU8" i="185"/>
  <c r="AS35" i="185"/>
  <c r="N22" i="55" s="1"/>
  <c r="BA22" i="55"/>
  <c r="AX12" i="55"/>
  <c r="AP15" i="185"/>
  <c r="K12" i="55" s="1"/>
  <c r="AT9" i="185"/>
  <c r="AZ17" i="55"/>
  <c r="AR30" i="185"/>
  <c r="M17" i="55" s="1"/>
  <c r="BT15" i="55"/>
  <c r="S18" i="55"/>
  <c r="T5" i="55"/>
  <c r="AC6" i="55"/>
  <c r="AC16" i="55"/>
  <c r="CT33" i="185"/>
  <c r="Z20" i="55"/>
  <c r="CP28" i="185"/>
  <c r="BM16" i="55" s="1"/>
  <c r="AN16" i="55"/>
  <c r="AQ39" i="185"/>
  <c r="AO10" i="55"/>
  <c r="CQ9" i="185"/>
  <c r="BN10" i="55" s="1"/>
  <c r="AF21" i="55"/>
  <c r="AT7" i="55"/>
  <c r="BC5" i="55"/>
  <c r="AP15" i="55"/>
  <c r="AP20" i="185"/>
  <c r="BD15" i="55"/>
  <c r="AR39" i="185"/>
  <c r="AR14" i="55"/>
  <c r="AT22" i="55"/>
  <c r="CP15" i="185"/>
  <c r="BM12" i="55" s="1"/>
  <c r="AN12" i="55"/>
  <c r="AO32" i="185"/>
  <c r="J19" i="55" s="1"/>
  <c r="AW19" i="55"/>
  <c r="AA22" i="55"/>
  <c r="BS22" i="55"/>
  <c r="AO20" i="185"/>
  <c r="BB21" i="55"/>
  <c r="BF8" i="55"/>
  <c r="AP18" i="55"/>
  <c r="CP12" i="185"/>
  <c r="BM9" i="55" s="1"/>
  <c r="AN9" i="55"/>
  <c r="BS10" i="55"/>
  <c r="AV16" i="55"/>
  <c r="AM28" i="185"/>
  <c r="H16" i="55" s="1"/>
  <c r="AH19" i="55"/>
  <c r="T15" i="55"/>
  <c r="S4" i="55"/>
  <c r="AU14" i="55"/>
  <c r="AW9" i="55"/>
  <c r="AO12" i="185"/>
  <c r="J9" i="55" s="1"/>
  <c r="CN34" i="185"/>
  <c r="AV7" i="185"/>
  <c r="AR28" i="185"/>
  <c r="M16" i="55" s="1"/>
  <c r="AZ16" i="55"/>
  <c r="AP33" i="185"/>
  <c r="CL26" i="185"/>
  <c r="BO15" i="55"/>
  <c r="CM35" i="185"/>
  <c r="BJ22" i="55" s="1"/>
  <c r="AK22" i="55"/>
  <c r="AE11" i="55"/>
  <c r="CQ40" i="185"/>
  <c r="AV12" i="185"/>
  <c r="AN9" i="185"/>
  <c r="I10" i="55" s="1"/>
  <c r="P12" i="55"/>
  <c r="W12" i="55"/>
  <c r="BT16" i="55"/>
  <c r="AU25" i="185"/>
  <c r="BT14" i="55"/>
  <c r="CT34" i="185"/>
  <c r="CQ20" i="185"/>
  <c r="AB18" i="55"/>
  <c r="AN34" i="185"/>
  <c r="T4" i="55"/>
  <c r="AB15" i="55"/>
  <c r="AE14" i="55"/>
  <c r="AU4" i="185"/>
  <c r="AU38" i="185"/>
  <c r="AG6" i="55"/>
  <c r="CM34" i="185"/>
  <c r="CP4" i="185"/>
  <c r="AR19" i="185"/>
  <c r="Q5" i="55"/>
  <c r="CT16" i="185"/>
  <c r="S14" i="55"/>
  <c r="AM19" i="185"/>
  <c r="AQ6" i="55"/>
  <c r="Y16" i="55"/>
  <c r="AU32" i="185"/>
  <c r="BG8" i="55"/>
  <c r="CS7" i="185"/>
  <c r="U7" i="55"/>
  <c r="S9" i="55"/>
  <c r="CP17" i="185"/>
  <c r="CL8" i="185"/>
  <c r="BI6" i="55" s="1"/>
  <c r="AD21" i="55"/>
  <c r="Y4" i="55"/>
  <c r="CL16" i="185"/>
  <c r="X16" i="55"/>
  <c r="T11" i="55"/>
  <c r="CT15" i="185"/>
  <c r="Z7" i="55"/>
  <c r="CM36" i="185"/>
  <c r="X19" i="55"/>
  <c r="T8" i="55"/>
  <c r="AW12" i="55"/>
  <c r="AO15" i="185"/>
  <c r="J12" i="55" s="1"/>
  <c r="CP34" i="185"/>
  <c r="CL7" i="185"/>
  <c r="BI11" i="55" s="1"/>
  <c r="AR31" i="185"/>
  <c r="M18" i="55" s="1"/>
  <c r="AZ18" i="55"/>
  <c r="CL39" i="185"/>
  <c r="BU5" i="55"/>
  <c r="AP5" i="185"/>
  <c r="K4" i="55" s="1"/>
  <c r="AX4" i="55"/>
  <c r="CL19" i="185"/>
  <c r="BF12" i="55"/>
  <c r="BE10" i="55"/>
  <c r="BO22" i="55"/>
  <c r="BR16" i="55"/>
  <c r="AT19" i="185"/>
  <c r="CT25" i="185"/>
  <c r="AT5" i="185"/>
  <c r="AG18" i="55"/>
  <c r="S8" i="55"/>
  <c r="BG21" i="55"/>
  <c r="V22" i="55"/>
  <c r="AS5" i="185"/>
  <c r="N4" i="55" s="1"/>
  <c r="BA4" i="55"/>
  <c r="CO9" i="185"/>
  <c r="BL10" i="55" s="1"/>
  <c r="AM10" i="55"/>
  <c r="BP22" i="55"/>
  <c r="Q10" i="55"/>
  <c r="BD8" i="55"/>
  <c r="AN39" i="185"/>
  <c r="AM9" i="185"/>
  <c r="H10" i="55" s="1"/>
  <c r="AV10" i="55"/>
  <c r="BF10" i="55"/>
  <c r="BO10" i="55"/>
  <c r="BS12" i="55"/>
  <c r="AT8" i="55"/>
  <c r="CQ8" i="185"/>
  <c r="BN6" i="55" s="1"/>
  <c r="AO6" i="55"/>
  <c r="CQ30" i="185"/>
  <c r="BN17" i="55" s="1"/>
  <c r="AO17" i="55"/>
  <c r="AU19" i="55"/>
  <c r="CR7" i="185"/>
  <c r="U10" i="55"/>
  <c r="AR34" i="185"/>
  <c r="AT40" i="185"/>
  <c r="AR20" i="55"/>
  <c r="AP21" i="55"/>
  <c r="AY8" i="55"/>
  <c r="AQ11" i="185"/>
  <c r="L8" i="55" s="1"/>
  <c r="CQ26" i="185"/>
  <c r="BN15" i="55" s="1"/>
  <c r="AO15" i="55"/>
  <c r="AB7" i="55"/>
  <c r="AS10" i="185"/>
  <c r="N7" i="55" s="1"/>
  <c r="BA7" i="55"/>
  <c r="CL13" i="185"/>
  <c r="AR37" i="185"/>
  <c r="V4" i="55"/>
  <c r="U20" i="55"/>
  <c r="AT16" i="185"/>
  <c r="AG7" i="55"/>
  <c r="AO38" i="185"/>
  <c r="BO14" i="55"/>
  <c r="CP16" i="185"/>
  <c r="AZ15" i="55"/>
  <c r="AR26" i="185"/>
  <c r="M15" i="55" s="1"/>
  <c r="AJ4" i="55"/>
  <c r="CK5" i="185"/>
  <c r="BH4" i="55" s="1"/>
  <c r="AQ25" i="185"/>
  <c r="L14" i="55" s="1"/>
  <c r="AY14" i="55"/>
  <c r="AV6" i="185"/>
  <c r="AH22" i="55"/>
  <c r="AT38" i="185"/>
  <c r="Z21" i="55"/>
  <c r="Y7" i="55"/>
  <c r="AR15" i="185"/>
  <c r="M12" i="55" s="1"/>
  <c r="AZ12" i="55"/>
  <c r="AC11" i="55"/>
  <c r="AP9" i="185"/>
  <c r="K10" i="55" s="1"/>
  <c r="AX10" i="55"/>
  <c r="AV36" i="185"/>
  <c r="V19" i="55"/>
  <c r="BB10" i="55"/>
  <c r="Y12" i="55"/>
  <c r="AS13" i="185"/>
  <c r="CO34" i="185"/>
  <c r="AB10" i="55"/>
  <c r="U11" i="55"/>
  <c r="R10" i="55"/>
  <c r="W6" i="55"/>
  <c r="AM10" i="185"/>
  <c r="H7" i="55" s="1"/>
  <c r="AV7" i="55"/>
  <c r="CS38" i="185"/>
  <c r="AQ17" i="55"/>
  <c r="BB6" i="55"/>
  <c r="BF4" i="55"/>
  <c r="CR26" i="185"/>
  <c r="AD11" i="55"/>
  <c r="AU40" i="185"/>
  <c r="CQ11" i="185"/>
  <c r="BN8" i="55" s="1"/>
  <c r="AO8" i="55"/>
  <c r="AM4" i="55"/>
  <c r="CO5" i="185"/>
  <c r="BL4" i="55" s="1"/>
  <c r="AN19" i="55"/>
  <c r="CP32" i="185"/>
  <c r="BM19" i="55" s="1"/>
  <c r="CO10" i="185"/>
  <c r="BL7" i="55" s="1"/>
  <c r="AM7" i="55"/>
  <c r="BS6" i="55"/>
  <c r="AQ6" i="185"/>
  <c r="L5" i="55" s="1"/>
  <c r="AY5" i="55"/>
  <c r="CS27" i="185"/>
  <c r="CK35" i="185"/>
  <c r="BH22" i="55" s="1"/>
  <c r="AJ22" i="55"/>
  <c r="AO19" i="185"/>
  <c r="S7" i="55"/>
  <c r="AS34" i="185"/>
  <c r="CL28" i="185"/>
  <c r="BI16" i="55" s="1"/>
  <c r="Q15" i="55"/>
  <c r="V12" i="55"/>
  <c r="AO4" i="185"/>
  <c r="AU14" i="185"/>
  <c r="AP10" i="55"/>
  <c r="AA8" i="55"/>
  <c r="Y9" i="55"/>
  <c r="AZ5" i="55"/>
  <c r="AR6" i="185"/>
  <c r="M5" i="55" s="1"/>
  <c r="AL11" i="55"/>
  <c r="CN7" i="185"/>
  <c r="BK11" i="55" s="1"/>
  <c r="CT20" i="185"/>
  <c r="AR15" i="55"/>
  <c r="CR18" i="185"/>
  <c r="AS14" i="185"/>
  <c r="AH8" i="55"/>
  <c r="BR11" i="55"/>
  <c r="CK10" i="185"/>
  <c r="BH7" i="55" s="1"/>
  <c r="AJ7" i="55"/>
  <c r="AT12" i="55"/>
  <c r="R15" i="55"/>
  <c r="BF11" i="55"/>
  <c r="CL6" i="185"/>
  <c r="CR4" i="185"/>
  <c r="CL24" i="185"/>
  <c r="BP21" i="55"/>
  <c r="V6" i="55"/>
  <c r="AU6" i="185"/>
  <c r="AR10" i="185"/>
  <c r="M7" i="55" s="1"/>
  <c r="AZ7" i="55"/>
  <c r="R17" i="55"/>
  <c r="AC12" i="55"/>
  <c r="CM18" i="185"/>
  <c r="AS17" i="185"/>
  <c r="BO12" i="55"/>
  <c r="AB21" i="55"/>
  <c r="AA4" i="55"/>
  <c r="BR5" i="55"/>
  <c r="CL18" i="185"/>
  <c r="AL18" i="55"/>
  <c r="CN31" i="185"/>
  <c r="BK18" i="55" s="1"/>
  <c r="Z4" i="55"/>
  <c r="O4" i="55"/>
  <c r="AU34" i="185"/>
  <c r="CS30" i="185"/>
  <c r="CS15" i="185"/>
  <c r="X21" i="55"/>
  <c r="AR7" i="55"/>
  <c r="AQ19" i="55"/>
  <c r="CT18" i="185"/>
  <c r="CM29" i="185"/>
  <c r="BJ20" i="55" s="1"/>
  <c r="AK20" i="55"/>
  <c r="Q14" i="55"/>
  <c r="X20" i="55"/>
  <c r="BG12" i="55"/>
  <c r="CN16" i="185"/>
  <c r="CN27" i="185"/>
  <c r="BK21" i="55" s="1"/>
  <c r="AL21" i="55"/>
</calcChain>
</file>

<file path=xl/sharedStrings.xml><?xml version="1.0" encoding="utf-8"?>
<sst xmlns="http://schemas.openxmlformats.org/spreadsheetml/2006/main" count="368" uniqueCount="208">
  <si>
    <t>סה"כ</t>
  </si>
  <si>
    <t>סיעוד</t>
  </si>
  <si>
    <t>ילדים</t>
  </si>
  <si>
    <t>אבטלה</t>
  </si>
  <si>
    <t>הבטחת הכנסה</t>
  </si>
  <si>
    <t>תרחיש 15</t>
  </si>
  <si>
    <t>תרחיש 14</t>
  </si>
  <si>
    <t>תרחיש 13</t>
  </si>
  <si>
    <t>תרחיש 12</t>
  </si>
  <si>
    <t>תרחיש 11</t>
  </si>
  <si>
    <t>תרחיש 10</t>
  </si>
  <si>
    <t>תרחיש 9</t>
  </si>
  <si>
    <t>תרחיש 8</t>
  </si>
  <si>
    <t>תרחיש 7</t>
  </si>
  <si>
    <t>תרחיש 6</t>
  </si>
  <si>
    <t>תרחיש 5</t>
  </si>
  <si>
    <t>תרחיש 4</t>
  </si>
  <si>
    <t>תרחיש 3</t>
  </si>
  <si>
    <t>תרחיש 2</t>
  </si>
  <si>
    <t>תרחיש 1</t>
  </si>
  <si>
    <t>גיל פרישה גברים ב-2040</t>
  </si>
  <si>
    <t>הצמדת קצבאות זקנה וילדים לשכר</t>
  </si>
  <si>
    <t>גיל פרישה נשים 
ב-2040</t>
  </si>
  <si>
    <t>הנחות</t>
  </si>
  <si>
    <t>עליית שכר (ממוצע לשנה)</t>
  </si>
  <si>
    <t>תרחיש 0</t>
  </si>
  <si>
    <t>תשלומי ריבית ע"י הממשלה</t>
  </si>
  <si>
    <t>עודף/ גרעון (+/-) תפעולי</t>
  </si>
  <si>
    <t>פרעון קרן ע"י הממשלה</t>
  </si>
  <si>
    <t>מלאי אג"ח ממשלתי (קרן בלבד, לא מהוון)</t>
  </si>
  <si>
    <t>הערות</t>
  </si>
  <si>
    <t>(זהה לתרחיש 2)</t>
  </si>
  <si>
    <t xml:space="preserve"> (זהה לתרחיש 5)</t>
  </si>
  <si>
    <t xml:space="preserve"> (זהה לתרחיש 5+11)</t>
  </si>
  <si>
    <t>התרחיש הסביר</t>
  </si>
  <si>
    <t>המצב הקיים</t>
  </si>
  <si>
    <t>עודף/ גרעון (+/-) שוטף</t>
  </si>
  <si>
    <t>התרחיש הכי פסימי</t>
  </si>
  <si>
    <t>התרחיש הכי אופטימי</t>
  </si>
  <si>
    <t>המצב החוקי הקיים</t>
  </si>
  <si>
    <t>שם התרחיש</t>
  </si>
  <si>
    <t>שינוי שנתי בשיעור התעסוקה 2020-2030</t>
  </si>
  <si>
    <t>צמיחת שכר איטית ללא הצמדה לשכר של קצבאות זו"ש וילדים</t>
  </si>
  <si>
    <t>צמיחת שכר מהירה עם הצמדה לשכר של קצבאות זו"ש וילדים</t>
  </si>
  <si>
    <t>צמיחת שכר איטית עם הצמדה לשכר של קצבאות זו"ש וילדים</t>
  </si>
  <si>
    <t>העלאת גיל פרישה משמעותית + הצמדה לשכר של קצבאות זו"ש וילדים</t>
  </si>
  <si>
    <t>שיעור תעסוקה נמוך בטווח הארוך</t>
  </si>
  <si>
    <t>שיעור תעסוקה גבוה בטווח הארוך</t>
  </si>
  <si>
    <t>ללא הצמדה לשכר של קצבאות זו"ש וילדים</t>
  </si>
  <si>
    <t>עליית שכר שנתית</t>
  </si>
  <si>
    <t>הוצאות שוטפות של הביטוח הלאומי</t>
  </si>
  <si>
    <t xml:space="preserve">צמיחת שכר גבוהה ללא הצמדה לשכר 
של קצבאות זו"ש וילדים                    </t>
  </si>
  <si>
    <t>זיקנה ושאירים</t>
  </si>
  <si>
    <t>אימהות ומזונות</t>
  </si>
  <si>
    <t>אחרים</t>
  </si>
  <si>
    <t>סך ההוצאה מתקציב המדינה (העברות+ריבית וקרן)</t>
  </si>
  <si>
    <t>אחוזי תוצר</t>
  </si>
  <si>
    <t>מיליארדי ₪ במחירי 2019</t>
  </si>
  <si>
    <t>אי העלאת גיל הפרישה + צמיחת שכר נמוכה ללא הצמדה לשכר של קצבאות זו"ש וילדים</t>
  </si>
  <si>
    <t>צמיחת שכר גבוהה ללא הצמדה לשכר של קצבאות זו"ש וילדים</t>
  </si>
  <si>
    <t>הבטחת הכנסה לאוכלוסיות בגיל העבודה</t>
  </si>
  <si>
    <t>סעיף 27 בתקציב המדינה</t>
  </si>
  <si>
    <t>גבייה מהציבור + שיבוב + שיפוי אוצר - הוצאות על קצבאות ביטוחיות</t>
  </si>
  <si>
    <t>סך ההוצאות</t>
  </si>
  <si>
    <t>%</t>
  </si>
  <si>
    <t>סך ההוצאות של הביטוח הלאומי (קצבאות ביטוחיות + לא ביטוחיות + מינהל)</t>
  </si>
  <si>
    <t>סך המלווה לממשלה</t>
  </si>
  <si>
    <t>סטייה מהחוק הקיים (הצמדת קצבאות ותקרת גבייה לשכר )</t>
  </si>
  <si>
    <t>מלאי הקרן (לא מהוון)</t>
  </si>
  <si>
    <t>יכולת המימון השוטפת של הקצבאות הביטוחיות (גבייה מהציבור + שיפוי אוצר + שיבוב  + ריבית - הוצאות על קצבאות ביטוחיות)</t>
  </si>
  <si>
    <t>תרחיש סביר</t>
  </si>
  <si>
    <t>תרחיש מצב חוקי קיים ועליית שכר בינונית</t>
  </si>
  <si>
    <t>תרחיש מצב חוקי קיים ועליית שכר נמוכה</t>
  </si>
  <si>
    <t>סך העברות הממשלה (סעיף 27 בתקציב המדינה + מילואים)</t>
  </si>
  <si>
    <t>תרחיש 16</t>
  </si>
  <si>
    <t>שיעור תעסוקה בהתאם למודל המקרו ארוך הטווח</t>
  </si>
  <si>
    <t>נכות</t>
  </si>
  <si>
    <t>זקנה ושאירים</t>
  </si>
  <si>
    <t>סך העברות הממשלה (סעיף 27 בתקציב המדינה)</t>
  </si>
  <si>
    <t>הגבייה מהציבור + פיצויים צד גי</t>
  </si>
  <si>
    <t>השתתפות תקציב המדינה השוטף</t>
  </si>
  <si>
    <t>אימהות מזונות ומענק אשפוז</t>
  </si>
  <si>
    <t>נפגעי עבודה וזכויות עובדים בפש"ר</t>
  </si>
  <si>
    <t>גמלאות אחרות והוצאות מנהל</t>
  </si>
  <si>
    <t>עליית שכר בינונית</t>
  </si>
  <si>
    <t>גיל הפרישה של נשים עולה בחודש מדי שנה</t>
  </si>
  <si>
    <t xml:space="preserve">ילדים </t>
  </si>
  <si>
    <t>נפגעי עבודה, איבה,
 אסירי ציון ופש"ר</t>
  </si>
  <si>
    <t>תקבולים</t>
  </si>
  <si>
    <t>תשלומים</t>
  </si>
  <si>
    <t>תרחיש 17</t>
  </si>
  <si>
    <t>תרחיש הבסיס</t>
  </si>
  <si>
    <t>שאר הענפים והוצאות מנהל</t>
  </si>
  <si>
    <t>תרחיש 18</t>
  </si>
  <si>
    <t>תשלומי ריבית וקרן מתקציב המדינה</t>
  </si>
  <si>
    <t>מקורות נדרשים נוספים</t>
  </si>
  <si>
    <t>סך ההוצאות: תרחיש הבסיס  (ציר שמאלי)</t>
  </si>
  <si>
    <t>סך ההוצאות: גיל הפרישה של נשים עולה בחודש מדי שנה  (ציר שמאלי)</t>
  </si>
  <si>
    <t>סך ההוצאות: מתווה תזכיר חוק משרד האוצר יוני 2019  (ציר שמאלי)</t>
  </si>
  <si>
    <t>סך ההוצאות: הצמדה של קצבאות זו"ש וילדים לשכר הממוצע  (ציר שמאלי)</t>
  </si>
  <si>
    <t>סך ההוצאות: התכנסות מהירה יותר בשיעורי התעסוקה של גברים חרדים ונשים ערביות (ציר שמאלי)</t>
  </si>
  <si>
    <t>סך ההוצאות: ללא התכנסות בשיעורי התעסוקה של גברים חרדים ונשים ערביות (ציר שמאלי)</t>
  </si>
  <si>
    <t>סך ההוצאות: גיל הפרישה של נשים עולה בחודש מדי שנה (ציר שמאלי)</t>
  </si>
  <si>
    <t>סך ההוצאות: גיל הפרישה נשאר כפי שהוא (ציר שמאלי)</t>
  </si>
  <si>
    <t>סך ההוצאות: התארכות תוחלת החיים (ציר שמאלי)</t>
  </si>
  <si>
    <t>סך ההוצאות: עלייה מתונה יותר בקצב הגידול של הזכאים לשר"מ וקצבת נכות לילדים (ציר שמאלי)</t>
  </si>
  <si>
    <t>תוספת מקורות נדרשת: תרחיש הבסיס (ציר ימני)</t>
  </si>
  <si>
    <t>תוספת מקורות נדרשת: גיל הפרישה של נשים עולה בחודש מדי שנה (ציר ימני)</t>
  </si>
  <si>
    <t>תוספת מקורות נדרשת: מתווה תזכיר חוק משרד האוצר יוני 2019 (ציר ימני)</t>
  </si>
  <si>
    <t>תוספת מקורות נדרשת: הצמדה של קצבאות זו"ש וילדים לשכר הממוצע (ציר ימני)</t>
  </si>
  <si>
    <t>תוספת מקורות נדרשת: ללא התכנסות בשיעורי התעסוקה של גברים חרדים ונשים ערביות (ציר ימני)</t>
  </si>
  <si>
    <t>תוספת מקורות נדרשת: התכנסות מהירה יותר בשיעורי התעסוקה של גברים חרדים ונשים ערביות (ציר ימני)</t>
  </si>
  <si>
    <t>תוספת מקורות נדרשת: עלייה מתונה יותר בקצב הגידול של הזכאים לשר"מ וקצבת נכות לילדים (ציר ימני)</t>
  </si>
  <si>
    <t>תוספת מקורות נדרשת: התארכות תוחלת החיים (ציר ימני)</t>
  </si>
  <si>
    <t>הוצאות מנהל</t>
  </si>
  <si>
    <t>גבייה מהציבור + פיצויים מצד ג'</t>
  </si>
  <si>
    <t>השתתפות תקציב המדינה</t>
  </si>
  <si>
    <t>תשלומי הריבית</t>
  </si>
  <si>
    <t>תשלומי הקרן</t>
  </si>
  <si>
    <t>סך ההוצאות: התרחיש "הסביר" (ציר שמאלי)</t>
  </si>
  <si>
    <t>תוספת מקורות נדרשת: התרחיש "הסביר" (ציר ימני)</t>
  </si>
  <si>
    <t>זקנה ושאירים - תרחיש 11</t>
  </si>
  <si>
    <t>סיעוד - תרחיש 11</t>
  </si>
  <si>
    <t>נכות - תרחיש 11</t>
  </si>
  <si>
    <t>ילדים - תרחיש 11</t>
  </si>
  <si>
    <t>הגבייה מהציבור + פיצויים צד גי - תרחיש 11</t>
  </si>
  <si>
    <t>השתתפות תקציב המדינה השוטף - תרחיש 11</t>
  </si>
  <si>
    <t>תשלומי ריבית וקרן מתקציב המדינה - תרחיש 11</t>
  </si>
  <si>
    <t>ענף</t>
  </si>
  <si>
    <t>אחוזי תוצר 2018</t>
  </si>
  <si>
    <t xml:space="preserve">משתנים רלוונטיים </t>
  </si>
  <si>
    <t>(בסוגריים: משתנים רלוונטיים במבחני רגישות)</t>
  </si>
  <si>
    <t>מספר התושבים מעל גיל פרישה, תוספת הוותק המשוקללת, מספר העולים הזכאים לקצבה מכח חוקים אחרים, מספר הנכים הקשישים, (שכר ריאלי).</t>
  </si>
  <si>
    <t>מספר התושבים לפי 5 קבוצות גיל מעל גיל 65, חלוקת תשלומי קצבאות הסיעוד היום בין אותן קבוצות, שכר ריאלי, מספר העולים שאינם זכאים לקצבת ביטוח לאומי.</t>
  </si>
  <si>
    <t>גודל האוכלוסייה הכללית, השכר הריאלי, קצב גידול מספר הזכאים לשר"מ[1] ולקצבת ילד נכה, מעבר לקצב גידול האוכלוסייה הכללית.</t>
  </si>
  <si>
    <t>מספר הילדים מתחת לגיל 18, מספר התושבים בגיל 21, (שכר ריאלי).</t>
  </si>
  <si>
    <t>אימהות, מזונות ומענק אשפוז</t>
  </si>
  <si>
    <t>מספר הלידות, שכר ריאלי, שיעור השתתפות הנשים בכח העבודה.</t>
  </si>
  <si>
    <t>נפגעי עבודה וזכויות עובדים בפשיטות רגל</t>
  </si>
  <si>
    <t>אוכלוסייה בגילים 25 – 64, שכר ריאלי.</t>
  </si>
  <si>
    <t>שיעור האבטלה, שינויים בשיעור האבטלה במודל המקרו, שכר ריאלי, אוכלוסייה בגילים 25 – 64.</t>
  </si>
  <si>
    <t>הבטחת הכנסה לאוכלוסייה בגילי העבודה</t>
  </si>
  <si>
    <t>שכר ריאלי, אוכלוסייה בגילים 25 – 64.</t>
  </si>
  <si>
    <t>גמלאות אחרות, הוצאות מנהל וגורמי חוץ</t>
  </si>
  <si>
    <t>התוצר הריאלי.</t>
  </si>
  <si>
    <t>המקור: המוסד לביטוח לאומי (2019), הירחון הסטטיסטי (פרק א': כללי), יוני 2019 ועיבודי בנק ישראל.</t>
  </si>
  <si>
    <t>[1] שר"מ (שירותים מיוחדים) היא קצבה נוספת בענף הנכות, מעבר לקצבת הנכות הבסיסית. לקצבה לשירותים מיוחדים זכאים גברים ונשים עד גיל פרישה שמבוטחים בביטוח הלאומי וזקוקים לעזרה רבה של אדם אחר בפעולות היום-יום (לבישה, אכילה, רחצה, ניידות בבית ושליטה על סוגרים) או שהם זקוקים להשגחה מתמדת למניעת סכנה לחייהם או לחיי אחרים.</t>
  </si>
  <si>
    <t>סעיף</t>
  </si>
  <si>
    <t>משתנים רלוונטיים</t>
  </si>
  <si>
    <t>דמי ביטוח לאומי</t>
  </si>
  <si>
    <t>התוצר הריאלי, חלק העבודה בתוצר, הצמדת תקרת ההכנסה החייבת בדמי ביטוח לאומי למדד או לשכר הממוצע.</t>
  </si>
  <si>
    <t>פיצויים מצד ג'</t>
  </si>
  <si>
    <t>תשלומים בענף נפגעי עבודה.</t>
  </si>
  <si>
    <t>השתתפות הממשלה בגבייה</t>
  </si>
  <si>
    <t>שיעור ההשתתפות על-פי חוק, הגבייה מהציבור.</t>
  </si>
  <si>
    <t>מקדם דמוגרפי</t>
  </si>
  <si>
    <t>גודל האוכלוסייה הכללית, מספר התושבים הוותיקים, מספר התושבים הסיעודיים, תשלומי גמלאות זקנה וסיעוד, הצמדה למדד או לשכר.</t>
  </si>
  <si>
    <t>שיפוי אוצר בגין הפחתת דמי ביטוח</t>
  </si>
  <si>
    <t>הגבייה מהציבור.</t>
  </si>
  <si>
    <t>מימון קצבאות על-ידי הממשלה לפי סעיף 9 והסכמים אחרים</t>
  </si>
  <si>
    <t>תשלומים בפועל עבור קצבאות מיוחדות.</t>
  </si>
  <si>
    <t>מענק אשפוז</t>
  </si>
  <si>
    <t>תשלומים בפועל עבור מענק אשפוז יולדות.</t>
  </si>
  <si>
    <t>הכנסות מריבית</t>
  </si>
  <si>
    <t>ריבית השוק בעבר, סכום העודפים בעבר.</t>
  </si>
  <si>
    <t>המקור: המוסד לביטוח לאומי (2019), הירחון הסטטיסטי (פרק א': כללי), יוני 2019, אגף החשב הכללי במשרד האוצר (2019), ביצוע תקציב המדינה לפי תקנות לשנת 2018 ועיבודי בנק ישראל.</t>
  </si>
  <si>
    <t>גברים</t>
  </si>
  <si>
    <t>נשים</t>
  </si>
  <si>
    <t>% ממקבלי קצבת זקנה</t>
  </si>
  <si>
    <t>תוספת ותק של כלל מקבלי הקצבה (% מהקצבה הבסיסית)</t>
  </si>
  <si>
    <t>% המקבלים תוספת ותק בכלל מקבלי הקצבה</t>
  </si>
  <si>
    <t>המקור: המוסד לביטוח לאומי (2018), דוח שנתי 2017, גמלאות – פעילות ומגמות: אזרח ותיק ושאירים</t>
  </si>
  <si>
    <t>הוצאות הביטוח הלאומי</t>
  </si>
  <si>
    <t xml:space="preserve">שנת יציאת המערכת מאיזון </t>
  </si>
  <si>
    <t xml:space="preserve"> 2030 (% תוצר)</t>
  </si>
  <si>
    <t xml:space="preserve"> 2065 (% תוצר)</t>
  </si>
  <si>
    <t>העלאת מהירה של גיל הפרישה לנשים (איור 8)</t>
  </si>
  <si>
    <t>אחרי 2065</t>
  </si>
  <si>
    <t>העלאת מתונה של גיל הפרישה לנשים (איור 8)</t>
  </si>
  <si>
    <t>עלייה מתונה יותר במספר הזכאים לקצבאות נכות (איור 9)</t>
  </si>
  <si>
    <t>התכנסות מהירה יותר בשיעורי התעסוקה של חרדים וערבים (איור 11)</t>
  </si>
  <si>
    <r>
      <t>התרחיש הסביר</t>
    </r>
    <r>
      <rPr>
        <b/>
        <vertAlign val="superscript"/>
        <sz val="11"/>
        <rFont val="David"/>
        <family val="2"/>
      </rPr>
      <t>1</t>
    </r>
    <r>
      <rPr>
        <b/>
        <sz val="11"/>
        <rFont val="David"/>
        <family val="2"/>
      </rPr>
      <t xml:space="preserve"> (איור 12)</t>
    </r>
  </si>
  <si>
    <t>תרחיש הבסיס: הימשכות המצב החוקי הקיים (כלל האיורים)</t>
  </si>
  <si>
    <t>התארכות תוחלת החיים (איור 10)</t>
  </si>
  <si>
    <t>ללא התכנסות בשיעורי התעסוקה של חרדים וערבים (איור 11)</t>
  </si>
  <si>
    <t>הצמדת כלל הקצבאות לקצב הגידול של השכר הממוצע (איור 7)</t>
  </si>
  <si>
    <r>
      <t xml:space="preserve">1 </t>
    </r>
    <r>
      <rPr>
        <sz val="10"/>
        <rFont val="David"/>
        <family val="2"/>
      </rPr>
      <t>תרחיש זה משלב כמה שינויים במצב החוקי הקיים במקביל: שילוב של העלאת גיל פרישה מתונה, גידול מתון יותר במספר הזכאים לקצבת נכות, הצמדת כלל הקצבאות לשכר הממוצע והגדלת תקרת ההכנסה החייבת בדמי ביטוח לאומי – לפירוט ראו סעיף 4.6.</t>
    </r>
  </si>
  <si>
    <t>קבוצת גיל</t>
  </si>
  <si>
    <t>הוצאה לגימלאות סיעוד, ינואר עד אוקטובר 2018 (מיליוני ₪)</t>
  </si>
  <si>
    <t>ממוצע זכאים חודשי, ינואר עד אוקטובר 2018</t>
  </si>
  <si>
    <t>התפלגות ההוצאה לפי גיל</t>
  </si>
  <si>
    <t>התפלגות הזכאים לפי גילים</t>
  </si>
  <si>
    <t>מגיל פרישה עד 75 (כולל)</t>
  </si>
  <si>
    <t>מגיל 76 עד גיל 80 (כולל)</t>
  </si>
  <si>
    <t>מגיל 81 עד גיל 85 (כולל)</t>
  </si>
  <si>
    <t>מגיל 86 עד גיל 89 (כולל)</t>
  </si>
  <si>
    <t>מגיל 90 ומעלה</t>
  </si>
  <si>
    <t>סך הכל</t>
  </si>
  <si>
    <t>Additional sources required: baseline scenario (right scale)</t>
  </si>
  <si>
    <t>Total expenditure: “plausible” scenario (left scale)</t>
  </si>
  <si>
    <t>Additional sources required: “plausible” scenario (right scale)</t>
  </si>
  <si>
    <t>Total expenditure: baseline scenario (left scale)</t>
  </si>
  <si>
    <t>סך ההוצאות: תרחיש הבסיס (ציר שמאלי)</t>
  </si>
  <si>
    <t xml:space="preserve"> תוספת מקורות נדרשת: תרחיש הבסיס (ציר ימני)</t>
  </si>
  <si>
    <t>תוספת מקורות נדרשת: התרחיש "הסביר:" (ציר ימני)</t>
  </si>
  <si>
    <t>שנה</t>
  </si>
  <si>
    <t>מקורות מימון</t>
  </si>
  <si>
    <t>% תוצר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</si>
</sst>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64" formatCode="[$-1010409]d/m/yyyy\ h:mm;@"/>
    <numFmt numFmtId="165" formatCode="0.0"/>
    <numFmt numFmtId="166" formatCode="_ * #,##0_ ;_ * \-#,##0_ ;_ * &quot;-&quot;??_ ;_ @_ "/>
    <numFmt numFmtId="167" formatCode="_ * #,##0.0_ ;_ * \-#,##0.0_ ;_ * &quot;-&quot;??_ ;_ @_ "/>
    <numFmt numFmtId="168" formatCode="0.0%"/>
    <numFmt numFmtId="169" formatCode="General_)"/>
    <numFmt numFmtId="170" formatCode="_-&quot;£&quot;* #,##0_-;\-&quot;£&quot;* #,##0_-;_-&quot;£&quot;* &quot;-&quot;_-;_-@_-"/>
    <numFmt numFmtId="171" formatCode="#.00"/>
    <numFmt numFmtId="172" formatCode="#."/>
    <numFmt numFmtId="173" formatCode="###,###.##"/>
    <numFmt numFmtId="174" formatCode="#,##0.0"/>
  </numFmts>
  <fonts count="62">
    <font>
      <sz val="10"/>
      <name val="Arial"/>
      <family val="2"/>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sz val="10"/>
      <color rgb="FFFF0000"/>
      <name val="Arial"/>
      <family val="2"/>
    </font>
    <font>
      <b/>
      <sz val="10"/>
      <name val="Arial"/>
      <family val="2"/>
    </font>
    <font>
      <b/>
      <sz val="9"/>
      <name val="Switzerland"/>
      <family val="2"/>
      <charset val="177"/>
    </font>
    <font>
      <sz val="7"/>
      <name val="Switzerland"/>
      <family val="2"/>
      <charset val="177"/>
    </font>
    <font>
      <sz val="1"/>
      <color indexed="8"/>
      <name val="Courier"/>
      <family val="3"/>
      <charset val="177"/>
    </font>
    <font>
      <sz val="6"/>
      <name val="SwitzerlandLight"/>
      <family val="2"/>
      <charset val="177"/>
    </font>
    <font>
      <b/>
      <sz val="7"/>
      <name val="Switzerland"/>
      <family val="2"/>
      <charset val="177"/>
    </font>
    <font>
      <b/>
      <sz val="1"/>
      <color indexed="8"/>
      <name val="Courier"/>
      <family val="3"/>
      <charset val="177"/>
    </font>
    <font>
      <b/>
      <sz val="8"/>
      <name val="Switzerland"/>
      <family val="2"/>
      <charset val="177"/>
    </font>
    <font>
      <sz val="12"/>
      <name val="Courier"/>
      <family val="3"/>
      <charset val="177"/>
    </font>
    <font>
      <sz val="6"/>
      <name val="Switzerland"/>
      <family val="2"/>
      <charset val="177"/>
    </font>
    <font>
      <b/>
      <sz val="6"/>
      <name val="Switzerland"/>
      <family val="2"/>
      <charset val="177"/>
    </font>
    <font>
      <sz val="12"/>
      <name val="David"/>
      <family val="2"/>
      <charset val="177"/>
    </font>
    <font>
      <b/>
      <sz val="12"/>
      <name val="David"/>
      <family val="2"/>
      <charset val="177"/>
    </font>
    <font>
      <sz val="10"/>
      <name val="David"/>
      <family val="2"/>
      <charset val="177"/>
    </font>
    <font>
      <sz val="10"/>
      <color theme="1"/>
      <name val="Arial"/>
      <family val="2"/>
      <charset val="177"/>
    </font>
    <font>
      <b/>
      <sz val="6"/>
      <name val="Arial"/>
      <family val="2"/>
    </font>
    <font>
      <sz val="11"/>
      <color theme="1"/>
      <name val="Arial"/>
      <family val="2"/>
      <charset val="177"/>
    </font>
    <font>
      <sz val="9"/>
      <color indexed="57"/>
      <name val="Tahoma (Hebrew)"/>
      <family val="2"/>
      <charset val="177"/>
    </font>
    <font>
      <sz val="9"/>
      <name val="Book Antiqua"/>
      <family val="1"/>
      <charset val="177"/>
    </font>
    <font>
      <b/>
      <sz val="11"/>
      <color indexed="23"/>
      <name val="Tahoma (Hebrew)"/>
      <family val="2"/>
      <charset val="177"/>
    </font>
    <font>
      <b/>
      <sz val="11"/>
      <color indexed="57"/>
      <name val="Tahoma (Hebrew)"/>
      <family val="2"/>
      <charset val="177"/>
    </font>
    <font>
      <b/>
      <sz val="10"/>
      <color indexed="57"/>
      <name val="Tahoma (Hebrew)"/>
      <family val="2"/>
      <charset val="177"/>
    </font>
    <font>
      <sz val="8"/>
      <color indexed="57"/>
      <name val="Tahoma (Hebrew)"/>
      <family val="2"/>
      <charset val="177"/>
    </font>
    <font>
      <b/>
      <sz val="11"/>
      <color indexed="23"/>
      <name val="Tahoma"/>
      <family val="2"/>
    </font>
    <font>
      <sz val="9"/>
      <name val="Tahoma"/>
      <family val="2"/>
    </font>
    <font>
      <sz val="8"/>
      <color indexed="57"/>
      <name val="Tahoma"/>
      <family val="2"/>
    </font>
    <font>
      <sz val="12"/>
      <name val="Book Antiqua"/>
      <family val="1"/>
      <charset val="177"/>
    </font>
    <font>
      <b/>
      <sz val="10"/>
      <name val="David"/>
      <family val="2"/>
      <charset val="177"/>
    </font>
    <font>
      <b/>
      <sz val="9"/>
      <name val="David"/>
      <family val="2"/>
      <charset val="177"/>
    </font>
    <font>
      <b/>
      <sz val="10"/>
      <color rgb="FFFF0000"/>
      <name val="David"/>
      <family val="2"/>
      <charset val="177"/>
    </font>
    <font>
      <b/>
      <sz val="11"/>
      <name val="David"/>
      <family val="2"/>
      <charset val="177"/>
    </font>
    <font>
      <sz val="11"/>
      <color theme="1"/>
      <name val="David"/>
      <family val="2"/>
      <charset val="177"/>
    </font>
    <font>
      <sz val="11"/>
      <name val="David"/>
      <family val="2"/>
      <charset val="177"/>
    </font>
    <font>
      <b/>
      <sz val="11"/>
      <color theme="1"/>
      <name val="David"/>
      <family val="2"/>
      <charset val="177"/>
    </font>
    <font>
      <b/>
      <sz val="11"/>
      <color theme="5"/>
      <name val="David"/>
      <family val="2"/>
      <charset val="177"/>
    </font>
    <font>
      <sz val="10"/>
      <color rgb="FFFF0000"/>
      <name val="David"/>
      <family val="2"/>
      <charset val="177"/>
    </font>
    <font>
      <sz val="9"/>
      <name val="Book Antiqua"/>
      <family val="1"/>
    </font>
    <font>
      <b/>
      <sz val="11"/>
      <color indexed="23"/>
      <name val="Tahoma (Hebrew)"/>
      <family val="2"/>
    </font>
    <font>
      <sz val="9"/>
      <color indexed="57"/>
      <name val="Tahoma (Hebrew)"/>
      <family val="2"/>
    </font>
    <font>
      <b/>
      <sz val="11"/>
      <name val="David"/>
      <family val="2"/>
    </font>
    <font>
      <sz val="11"/>
      <name val="David"/>
      <family val="2"/>
    </font>
    <font>
      <sz val="10"/>
      <name val="David"/>
      <family val="2"/>
    </font>
    <font>
      <sz val="12"/>
      <name val="David"/>
      <family val="2"/>
    </font>
    <font>
      <b/>
      <vertAlign val="superscript"/>
      <sz val="11"/>
      <name val="David"/>
      <family val="2"/>
    </font>
    <font>
      <vertAlign val="superscript"/>
      <sz val="10"/>
      <name val="David"/>
      <family val="2"/>
    </font>
    <font>
      <sz val="11"/>
      <color rgb="FF1F497D"/>
      <name val="Arial"/>
      <family val="2"/>
    </font>
    <font>
      <sz val="11"/>
      <color rgb="FF1F497D"/>
      <name val="Calibri"/>
      <family val="2"/>
    </font>
    <font>
      <b/>
      <sz val="11"/>
      <color rgb="FF1F497D"/>
      <name val="Arial"/>
      <family val="2"/>
    </font>
    <font>
      <b/>
      <sz val="11"/>
      <color rgb="FF1F497D"/>
      <name val="Calibri"/>
      <family val="2"/>
    </font>
    <font>
      <sz val="12"/>
      <name val="Times New Roman"/>
      <family val="1"/>
    </font>
    <font>
      <b/>
      <sz val="12"/>
      <name val="Times New Roman"/>
      <family val="1"/>
    </font>
  </fonts>
  <fills count="4">
    <fill>
      <patternFill patternType="none"/>
    </fill>
    <fill>
      <patternFill patternType="gray125"/>
    </fill>
    <fill>
      <patternFill patternType="solid">
        <fgColor indexed="47"/>
        <bgColor indexed="64"/>
      </patternFill>
    </fill>
    <fill>
      <patternFill patternType="solid">
        <fgColor theme="7" tint="0.59999389629810485"/>
        <bgColor indexed="64"/>
      </patternFill>
    </fill>
  </fills>
  <borders count="22">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right/>
      <top/>
      <bottom style="thin">
        <color indexed="23"/>
      </bottom>
      <diagonal/>
    </border>
    <border>
      <left/>
      <right/>
      <top/>
      <bottom style="medium">
        <color indexed="10"/>
      </bottom>
      <diagonal/>
    </border>
    <border>
      <left style="thin">
        <color indexed="23"/>
      </left>
      <right style="thin">
        <color indexed="23"/>
      </right>
      <top/>
      <bottom style="thin">
        <color indexed="23"/>
      </bottom>
      <diagonal/>
    </border>
  </borders>
  <cellStyleXfs count="49">
    <xf numFmtId="164" fontId="0" fillId="0" borderId="0"/>
    <xf numFmtId="9" fontId="9" fillId="0" borderId="0" applyFont="0" applyFill="0" applyBorder="0" applyAlignment="0" applyProtection="0"/>
    <xf numFmtId="169" fontId="12" fillId="0" borderId="0" applyNumberFormat="0" applyFill="0" applyBorder="0" applyProtection="0"/>
    <xf numFmtId="169" fontId="13" fillId="0" borderId="0" applyNumberFormat="0" applyFill="0" applyBorder="0" applyProtection="0">
      <alignment horizontal="center"/>
    </xf>
    <xf numFmtId="170" fontId="9" fillId="0" borderId="0" applyFont="0" applyFill="0" applyBorder="0" applyAlignment="0" applyProtection="0"/>
    <xf numFmtId="1" fontId="14" fillId="0" borderId="0">
      <protection locked="0"/>
    </xf>
    <xf numFmtId="171" fontId="14" fillId="0" borderId="0">
      <protection locked="0"/>
    </xf>
    <xf numFmtId="169" fontId="15" fillId="0" borderId="0" applyNumberFormat="0" applyFill="0" applyBorder="0" applyProtection="0"/>
    <xf numFmtId="169" fontId="16" fillId="0" borderId="0" applyNumberFormat="0" applyFill="0" applyBorder="0" applyProtection="0">
      <alignment horizontal="centerContinuous"/>
    </xf>
    <xf numFmtId="172" fontId="17" fillId="0" borderId="0">
      <protection locked="0"/>
    </xf>
    <xf numFmtId="172" fontId="17" fillId="0" borderId="0">
      <protection locked="0"/>
    </xf>
    <xf numFmtId="169" fontId="18" fillId="0" borderId="0" applyNumberFormat="0" applyFill="0" applyBorder="0" applyProtection="0"/>
    <xf numFmtId="169" fontId="12" fillId="0" borderId="0" applyNumberFormat="0" applyFill="0" applyBorder="0" applyProtection="0">
      <alignment horizontal="centerContinuous"/>
    </xf>
    <xf numFmtId="164" fontId="8" fillId="0" borderId="0"/>
    <xf numFmtId="164" fontId="9" fillId="0" borderId="0"/>
    <xf numFmtId="164" fontId="8" fillId="0" borderId="0"/>
    <xf numFmtId="169" fontId="19" fillId="0" borderId="0"/>
    <xf numFmtId="164" fontId="8" fillId="0" borderId="0"/>
    <xf numFmtId="169" fontId="16" fillId="0" borderId="0" applyNumberFormat="0" applyFill="0" applyBorder="0" applyProtection="0"/>
    <xf numFmtId="173" fontId="20" fillId="0" borderId="0" applyNumberFormat="0" applyFill="0" applyBorder="0" applyProtection="0"/>
    <xf numFmtId="173" fontId="21" fillId="0" borderId="0" applyNumberFormat="0" applyFill="0" applyBorder="0" applyProtection="0"/>
    <xf numFmtId="164" fontId="7" fillId="0" borderId="0"/>
    <xf numFmtId="0" fontId="7" fillId="0" borderId="0"/>
    <xf numFmtId="0" fontId="25" fillId="0" borderId="0"/>
    <xf numFmtId="9" fontId="25" fillId="0" borderId="0" applyFont="0" applyFill="0" applyBorder="0" applyAlignment="0" applyProtection="0"/>
    <xf numFmtId="43" fontId="25" fillId="0" borderId="0" applyFont="0" applyFill="0" applyBorder="0" applyAlignment="0" applyProtection="0"/>
    <xf numFmtId="169" fontId="26" fillId="0" borderId="0" applyNumberFormat="0" applyBorder="0" applyAlignment="0">
      <alignment horizontal="left" readingOrder="1"/>
    </xf>
    <xf numFmtId="0" fontId="6" fillId="0" borderId="0"/>
    <xf numFmtId="0" fontId="5" fillId="0" borderId="0"/>
    <xf numFmtId="0" fontId="27" fillId="0" borderId="0"/>
    <xf numFmtId="0" fontId="9" fillId="0" borderId="0"/>
    <xf numFmtId="9" fontId="27" fillId="0" borderId="0" applyFont="0" applyFill="0" applyBorder="0" applyAlignment="0" applyProtection="0"/>
    <xf numFmtId="0" fontId="29" fillId="0" borderId="0"/>
    <xf numFmtId="0" fontId="33" fillId="0" borderId="0">
      <alignment horizontal="right" vertical="top" wrapText="1"/>
    </xf>
    <xf numFmtId="0" fontId="28" fillId="2" borderId="18" applyNumberFormat="0">
      <alignment horizontal="center" wrapText="1" readingOrder="2"/>
    </xf>
    <xf numFmtId="0" fontId="30" fillId="0" borderId="0" applyNumberFormat="0" applyFill="0" applyBorder="0" applyProtection="0">
      <alignment horizontal="right" indent="7"/>
    </xf>
    <xf numFmtId="0" fontId="31" fillId="0" borderId="20" applyNumberFormat="0" applyFill="0" applyBorder="0" applyProtection="0">
      <alignment horizontal="right" vertical="center" wrapText="1" indent="7"/>
    </xf>
    <xf numFmtId="0" fontId="32" fillId="0" borderId="0" applyNumberFormat="0" applyFill="0" applyBorder="0" applyProtection="0">
      <alignment horizontal="right" vertical="center" wrapText="1" indent="9"/>
    </xf>
    <xf numFmtId="0" fontId="28" fillId="0" borderId="0" applyNumberFormat="0" applyBorder="0">
      <alignment horizontal="right"/>
    </xf>
    <xf numFmtId="3" fontId="28" fillId="2" borderId="0" applyNumberFormat="0" applyBorder="0">
      <alignment horizontal="right" readingOrder="2"/>
    </xf>
    <xf numFmtId="0" fontId="47" fillId="0" borderId="0"/>
    <xf numFmtId="0" fontId="4" fillId="0" borderId="0"/>
    <xf numFmtId="43" fontId="4" fillId="0" borderId="0" applyFont="0" applyFill="0" applyBorder="0" applyAlignment="0" applyProtection="0"/>
    <xf numFmtId="0" fontId="3" fillId="0" borderId="0"/>
    <xf numFmtId="9" fontId="9"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34">
    <xf numFmtId="164" fontId="0" fillId="0" borderId="0" xfId="0"/>
    <xf numFmtId="164" fontId="11" fillId="0" borderId="0" xfId="0" applyFont="1"/>
    <xf numFmtId="168" fontId="0" fillId="0" borderId="0" xfId="1" applyNumberFormat="1" applyFont="1"/>
    <xf numFmtId="164" fontId="0" fillId="0" borderId="0" xfId="0" applyBorder="1"/>
    <xf numFmtId="2" fontId="0" fillId="0" borderId="0" xfId="0" applyNumberFormat="1"/>
    <xf numFmtId="0" fontId="0" fillId="3" borderId="0" xfId="0" applyNumberFormat="1" applyFill="1"/>
    <xf numFmtId="0" fontId="29" fillId="0" borderId="0" xfId="32" applyAlignment="1">
      <alignment horizontal="right"/>
    </xf>
    <xf numFmtId="164" fontId="38" fillId="0" borderId="11" xfId="0" applyFont="1" applyBorder="1" applyAlignment="1">
      <alignment horizontal="center" wrapText="1"/>
    </xf>
    <xf numFmtId="1" fontId="38" fillId="0" borderId="10" xfId="0" applyNumberFormat="1" applyFont="1" applyBorder="1" applyAlignment="1">
      <alignment horizontal="center"/>
    </xf>
    <xf numFmtId="1" fontId="38" fillId="0" borderId="11" xfId="0" applyNumberFormat="1" applyFont="1" applyBorder="1" applyAlignment="1">
      <alignment horizontal="center"/>
    </xf>
    <xf numFmtId="1" fontId="38" fillId="0" borderId="12" xfId="0" applyNumberFormat="1" applyFont="1" applyBorder="1" applyAlignment="1">
      <alignment horizontal="center"/>
    </xf>
    <xf numFmtId="10" fontId="24" fillId="0" borderId="5" xfId="0" applyNumberFormat="1" applyFont="1" applyBorder="1" applyAlignment="1">
      <alignment horizontal="center"/>
    </xf>
    <xf numFmtId="168" fontId="24" fillId="0" borderId="0" xfId="0" applyNumberFormat="1" applyFont="1" applyBorder="1" applyAlignment="1">
      <alignment horizontal="center"/>
    </xf>
    <xf numFmtId="0" fontId="24" fillId="0" borderId="0" xfId="0" applyNumberFormat="1" applyFont="1" applyBorder="1" applyAlignment="1">
      <alignment horizontal="center"/>
    </xf>
    <xf numFmtId="0" fontId="24" fillId="0" borderId="1" xfId="0" applyNumberFormat="1" applyFont="1" applyBorder="1" applyAlignment="1">
      <alignment horizontal="center"/>
    </xf>
    <xf numFmtId="10" fontId="24" fillId="0" borderId="6" xfId="0" applyNumberFormat="1" applyFont="1" applyBorder="1" applyAlignment="1">
      <alignment horizontal="center"/>
    </xf>
    <xf numFmtId="168" fontId="24" fillId="0" borderId="7" xfId="0" applyNumberFormat="1" applyFont="1" applyBorder="1" applyAlignment="1">
      <alignment horizontal="center"/>
    </xf>
    <xf numFmtId="0" fontId="24" fillId="0" borderId="7" xfId="0" applyNumberFormat="1" applyFont="1" applyBorder="1" applyAlignment="1">
      <alignment horizontal="center"/>
    </xf>
    <xf numFmtId="0" fontId="24" fillId="0" borderId="8" xfId="0" applyNumberFormat="1" applyFont="1" applyBorder="1" applyAlignment="1">
      <alignment horizontal="center"/>
    </xf>
    <xf numFmtId="168" fontId="24" fillId="0" borderId="5" xfId="0" applyNumberFormat="1" applyFont="1" applyBorder="1" applyAlignment="1">
      <alignment horizontal="center"/>
    </xf>
    <xf numFmtId="9" fontId="24" fillId="0" borderId="5" xfId="0" applyNumberFormat="1" applyFont="1" applyBorder="1" applyAlignment="1">
      <alignment horizontal="center"/>
    </xf>
    <xf numFmtId="164" fontId="39" fillId="0" borderId="10" xfId="0" applyFont="1" applyBorder="1" applyAlignment="1">
      <alignment horizontal="center" wrapText="1"/>
    </xf>
    <xf numFmtId="164" fontId="39" fillId="0" borderId="11" xfId="0" applyFont="1" applyBorder="1" applyAlignment="1">
      <alignment horizontal="center" wrapText="1"/>
    </xf>
    <xf numFmtId="164" fontId="39" fillId="0" borderId="12" xfId="0" applyFont="1" applyBorder="1" applyAlignment="1">
      <alignment horizontal="center" wrapText="1"/>
    </xf>
    <xf numFmtId="1" fontId="22" fillId="0" borderId="5" xfId="0" applyNumberFormat="1" applyFont="1" applyBorder="1" applyAlignment="1">
      <alignment horizontal="center"/>
    </xf>
    <xf numFmtId="1" fontId="22" fillId="0" borderId="0" xfId="0" applyNumberFormat="1" applyFont="1" applyBorder="1" applyAlignment="1">
      <alignment horizontal="center"/>
    </xf>
    <xf numFmtId="1" fontId="22" fillId="0" borderId="1" xfId="0" applyNumberFormat="1" applyFont="1" applyBorder="1" applyAlignment="1">
      <alignment horizontal="center"/>
    </xf>
    <xf numFmtId="165" fontId="22" fillId="0" borderId="5" xfId="0" applyNumberFormat="1" applyFont="1" applyBorder="1" applyAlignment="1">
      <alignment horizontal="center"/>
    </xf>
    <xf numFmtId="165" fontId="22" fillId="0" borderId="0" xfId="0" applyNumberFormat="1" applyFont="1" applyBorder="1" applyAlignment="1">
      <alignment horizontal="center"/>
    </xf>
    <xf numFmtId="165" fontId="22" fillId="0" borderId="1" xfId="0" applyNumberFormat="1" applyFont="1" applyBorder="1" applyAlignment="1">
      <alignment horizontal="center"/>
    </xf>
    <xf numFmtId="165" fontId="22" fillId="0" borderId="6" xfId="0" applyNumberFormat="1" applyFont="1" applyBorder="1" applyAlignment="1">
      <alignment horizontal="center"/>
    </xf>
    <xf numFmtId="165" fontId="22" fillId="0" borderId="7" xfId="0" applyNumberFormat="1" applyFont="1" applyBorder="1" applyAlignment="1">
      <alignment horizontal="center"/>
    </xf>
    <xf numFmtId="165" fontId="22" fillId="0" borderId="8" xfId="0" applyNumberFormat="1" applyFont="1" applyBorder="1" applyAlignment="1">
      <alignment horizontal="center"/>
    </xf>
    <xf numFmtId="0" fontId="24" fillId="0" borderId="3" xfId="0" applyNumberFormat="1" applyFont="1" applyBorder="1" applyAlignment="1">
      <alignment horizontal="center"/>
    </xf>
    <xf numFmtId="10" fontId="24" fillId="0" borderId="2" xfId="0" applyNumberFormat="1" applyFont="1" applyBorder="1" applyAlignment="1">
      <alignment horizontal="center"/>
    </xf>
    <xf numFmtId="0" fontId="24" fillId="0" borderId="0" xfId="0" applyNumberFormat="1" applyFont="1" applyBorder="1" applyAlignment="1">
      <alignment horizontal="right"/>
    </xf>
    <xf numFmtId="164" fontId="38" fillId="0" borderId="11" xfId="0" applyFont="1" applyBorder="1" applyAlignment="1">
      <alignment horizontal="right"/>
    </xf>
    <xf numFmtId="164" fontId="38" fillId="0" borderId="9" xfId="0" applyFont="1" applyBorder="1" applyAlignment="1">
      <alignment horizontal="center" wrapText="1"/>
    </xf>
    <xf numFmtId="164" fontId="38" fillId="0" borderId="9" xfId="0" applyFont="1" applyBorder="1" applyAlignment="1">
      <alignment horizontal="center"/>
    </xf>
    <xf numFmtId="0" fontId="24" fillId="0" borderId="14" xfId="0" applyNumberFormat="1" applyFont="1" applyBorder="1" applyAlignment="1">
      <alignment horizontal="center"/>
    </xf>
    <xf numFmtId="0" fontId="24" fillId="0" borderId="15" xfId="0" applyNumberFormat="1" applyFont="1" applyBorder="1" applyAlignment="1">
      <alignment horizontal="center"/>
    </xf>
    <xf numFmtId="1" fontId="22" fillId="0" borderId="6" xfId="0" applyNumberFormat="1" applyFont="1" applyBorder="1" applyAlignment="1">
      <alignment horizontal="center"/>
    </xf>
    <xf numFmtId="1" fontId="22" fillId="0" borderId="7" xfId="0" applyNumberFormat="1" applyFont="1" applyBorder="1" applyAlignment="1">
      <alignment horizontal="center"/>
    </xf>
    <xf numFmtId="1" fontId="22" fillId="0" borderId="8" xfId="0" applyNumberFormat="1" applyFont="1" applyBorder="1" applyAlignment="1">
      <alignment horizontal="center"/>
    </xf>
    <xf numFmtId="165" fontId="22" fillId="0" borderId="2" xfId="0" applyNumberFormat="1" applyFont="1" applyBorder="1" applyAlignment="1">
      <alignment horizontal="center"/>
    </xf>
    <xf numFmtId="165" fontId="22" fillId="0" borderId="3" xfId="0" applyNumberFormat="1" applyFont="1" applyBorder="1" applyAlignment="1">
      <alignment horizontal="center"/>
    </xf>
    <xf numFmtId="165" fontId="22" fillId="0" borderId="4" xfId="0" applyNumberFormat="1" applyFont="1" applyBorder="1" applyAlignment="1">
      <alignment horizontal="center"/>
    </xf>
    <xf numFmtId="168" fontId="24" fillId="0" borderId="3" xfId="0" applyNumberFormat="1" applyFont="1" applyBorder="1" applyAlignment="1">
      <alignment horizontal="center"/>
    </xf>
    <xf numFmtId="0" fontId="24" fillId="0" borderId="4" xfId="0" applyNumberFormat="1" applyFont="1" applyBorder="1" applyAlignment="1">
      <alignment horizontal="center"/>
    </xf>
    <xf numFmtId="0" fontId="24" fillId="0" borderId="13" xfId="0" applyNumberFormat="1" applyFont="1" applyBorder="1" applyAlignment="1">
      <alignment horizontal="center"/>
    </xf>
    <xf numFmtId="1" fontId="22" fillId="0" borderId="2" xfId="0" applyNumberFormat="1" applyFont="1" applyBorder="1" applyAlignment="1">
      <alignment horizontal="center"/>
    </xf>
    <xf numFmtId="1" fontId="22" fillId="0" borderId="3" xfId="0" applyNumberFormat="1" applyFont="1" applyBorder="1" applyAlignment="1">
      <alignment horizontal="center"/>
    </xf>
    <xf numFmtId="1" fontId="22" fillId="0" borderId="4" xfId="0" applyNumberFormat="1" applyFont="1" applyBorder="1" applyAlignment="1">
      <alignment horizontal="center"/>
    </xf>
    <xf numFmtId="164" fontId="0" fillId="0" borderId="0" xfId="0" quotePrefix="1"/>
    <xf numFmtId="0" fontId="24" fillId="0" borderId="0" xfId="0" applyNumberFormat="1" applyFont="1" applyBorder="1" applyAlignment="1">
      <alignment horizontal="center"/>
    </xf>
    <xf numFmtId="164" fontId="38" fillId="0" borderId="11" xfId="0" applyFont="1" applyBorder="1" applyAlignment="1">
      <alignment horizontal="center"/>
    </xf>
    <xf numFmtId="164" fontId="38" fillId="0" borderId="12" xfId="0" applyFont="1" applyBorder="1" applyAlignment="1">
      <alignment horizontal="center"/>
    </xf>
    <xf numFmtId="0" fontId="38" fillId="0" borderId="10" xfId="0" applyNumberFormat="1" applyFont="1" applyBorder="1" applyAlignment="1">
      <alignment horizontal="center"/>
    </xf>
    <xf numFmtId="0" fontId="38" fillId="0" borderId="11" xfId="0" applyNumberFormat="1" applyFont="1" applyBorder="1" applyAlignment="1">
      <alignment horizontal="center"/>
    </xf>
    <xf numFmtId="0" fontId="38" fillId="0" borderId="12" xfId="0" applyNumberFormat="1" applyFont="1" applyBorder="1" applyAlignment="1">
      <alignment horizontal="center"/>
    </xf>
    <xf numFmtId="164" fontId="38" fillId="0" borderId="10" xfId="0" applyFont="1" applyBorder="1" applyAlignment="1">
      <alignment horizontal="center"/>
    </xf>
    <xf numFmtId="0" fontId="38" fillId="0" borderId="11" xfId="0" applyNumberFormat="1" applyFont="1" applyBorder="1" applyAlignment="1"/>
    <xf numFmtId="0" fontId="24" fillId="0" borderId="13" xfId="0" applyNumberFormat="1" applyFont="1" applyBorder="1" applyAlignment="1">
      <alignment horizontal="right"/>
    </xf>
    <xf numFmtId="0" fontId="24" fillId="0" borderId="14" xfId="0" applyNumberFormat="1" applyFont="1" applyBorder="1" applyAlignment="1">
      <alignment horizontal="right"/>
    </xf>
    <xf numFmtId="0" fontId="24" fillId="0" borderId="15" xfId="0" applyNumberFormat="1" applyFont="1" applyBorder="1" applyAlignment="1">
      <alignment horizontal="right"/>
    </xf>
    <xf numFmtId="0" fontId="24" fillId="0" borderId="0" xfId="0" applyNumberFormat="1" applyFont="1" applyBorder="1" applyAlignment="1">
      <alignment horizontal="center"/>
    </xf>
    <xf numFmtId="0" fontId="47" fillId="0" borderId="0" xfId="40" applyAlignment="1">
      <alignment horizontal="right"/>
    </xf>
    <xf numFmtId="0" fontId="47" fillId="0" borderId="0" xfId="40" applyFont="1" applyAlignment="1"/>
    <xf numFmtId="0" fontId="47" fillId="0" borderId="0" xfId="40" applyAlignment="1">
      <alignment horizontal="center"/>
    </xf>
    <xf numFmtId="0" fontId="49" fillId="2" borderId="17" xfId="40" applyNumberFormat="1" applyFont="1" applyFill="1" applyBorder="1" applyAlignment="1">
      <alignment horizontal="right" readingOrder="2"/>
    </xf>
    <xf numFmtId="167" fontId="37" fillId="0" borderId="0" xfId="32" applyNumberFormat="1" applyFont="1" applyAlignment="1">
      <alignment horizontal="right"/>
    </xf>
    <xf numFmtId="0" fontId="47" fillId="0" borderId="0" xfId="40" applyAlignment="1">
      <alignment horizontal="center" wrapText="1"/>
    </xf>
    <xf numFmtId="0" fontId="47" fillId="0" borderId="0" xfId="40" applyAlignment="1"/>
    <xf numFmtId="0" fontId="35" fillId="0" borderId="0" xfId="40" applyFont="1" applyAlignment="1">
      <alignment horizontal="right"/>
    </xf>
    <xf numFmtId="0" fontId="35" fillId="0" borderId="0" xfId="40" applyFont="1" applyAlignment="1">
      <alignment horizontal="center"/>
    </xf>
    <xf numFmtId="3" fontId="49" fillId="0" borderId="17" xfId="40" applyNumberFormat="1" applyFont="1" applyBorder="1" applyAlignment="1">
      <alignment horizontal="right"/>
    </xf>
    <xf numFmtId="0" fontId="36" fillId="0" borderId="0" xfId="40" applyFont="1" applyAlignment="1">
      <alignment horizontal="right"/>
    </xf>
    <xf numFmtId="167" fontId="35" fillId="0" borderId="0" xfId="40" applyNumberFormat="1" applyFont="1" applyAlignment="1">
      <alignment horizontal="right"/>
    </xf>
    <xf numFmtId="165" fontId="47" fillId="0" borderId="0" xfId="40" applyNumberFormat="1" applyAlignment="1"/>
    <xf numFmtId="165" fontId="35" fillId="0" borderId="0" xfId="40" applyNumberFormat="1" applyFont="1" applyAlignment="1">
      <alignment horizontal="right"/>
    </xf>
    <xf numFmtId="165" fontId="0" fillId="0" borderId="0" xfId="1" applyNumberFormat="1" applyFont="1"/>
    <xf numFmtId="165" fontId="10" fillId="0" borderId="0" xfId="0" applyNumberFormat="1" applyFont="1"/>
    <xf numFmtId="43" fontId="35" fillId="0" borderId="0" xfId="40" applyNumberFormat="1" applyFont="1" applyAlignment="1">
      <alignment horizontal="right"/>
    </xf>
    <xf numFmtId="164" fontId="24" fillId="0" borderId="0" xfId="14" applyFont="1"/>
    <xf numFmtId="164" fontId="24" fillId="0" borderId="0" xfId="14" applyFont="1" applyBorder="1"/>
    <xf numFmtId="165" fontId="24" fillId="0" borderId="0" xfId="14" applyNumberFormat="1" applyFont="1" applyBorder="1"/>
    <xf numFmtId="0" fontId="24" fillId="0" borderId="0" xfId="14" applyNumberFormat="1" applyFont="1" applyBorder="1" applyAlignment="1">
      <alignment horizontal="center"/>
    </xf>
    <xf numFmtId="165" fontId="24" fillId="0" borderId="0" xfId="44" applyNumberFormat="1" applyFont="1" applyFill="1" applyBorder="1" applyAlignment="1">
      <alignment horizontal="center" vertical="center" wrapText="1"/>
    </xf>
    <xf numFmtId="164" fontId="23" fillId="0" borderId="0" xfId="14" applyFont="1" applyAlignment="1">
      <alignment horizontal="center" vertical="center" readingOrder="2"/>
    </xf>
    <xf numFmtId="164" fontId="46" fillId="0" borderId="0" xfId="14" applyFont="1" applyFill="1" applyAlignment="1"/>
    <xf numFmtId="165" fontId="24" fillId="0" borderId="0" xfId="14" applyNumberFormat="1" applyFont="1"/>
    <xf numFmtId="165" fontId="24" fillId="0" borderId="9" xfId="44" applyNumberFormat="1" applyFont="1" applyBorder="1" applyAlignment="1">
      <alignment horizontal="center" vertical="center" wrapText="1"/>
    </xf>
    <xf numFmtId="165" fontId="24" fillId="0" borderId="10" xfId="44" applyNumberFormat="1" applyFont="1" applyBorder="1" applyAlignment="1">
      <alignment horizontal="center" vertical="center" wrapText="1"/>
    </xf>
    <xf numFmtId="165" fontId="24" fillId="0" borderId="10" xfId="14" applyNumberFormat="1" applyFont="1" applyBorder="1" applyAlignment="1">
      <alignment horizontal="center" vertical="center" wrapText="1"/>
    </xf>
    <xf numFmtId="165" fontId="24" fillId="0" borderId="6" xfId="44" applyNumberFormat="1" applyFont="1" applyBorder="1" applyAlignment="1">
      <alignment horizontal="center" vertical="center" wrapText="1"/>
    </xf>
    <xf numFmtId="0" fontId="43" fillId="0" borderId="0" xfId="45" applyFont="1" applyBorder="1" applyAlignment="1">
      <alignment horizontal="center"/>
    </xf>
    <xf numFmtId="168" fontId="42" fillId="0" borderId="0" xfId="44" applyNumberFormat="1" applyFont="1" applyBorder="1" applyAlignment="1">
      <alignment horizontal="center"/>
    </xf>
    <xf numFmtId="10" fontId="42" fillId="0" borderId="0" xfId="44" applyNumberFormat="1" applyFont="1" applyBorder="1" applyAlignment="1">
      <alignment horizontal="center"/>
    </xf>
    <xf numFmtId="0" fontId="45" fillId="0" borderId="13" xfId="45" applyFont="1" applyBorder="1" applyAlignment="1">
      <alignment horizontal="right"/>
    </xf>
    <xf numFmtId="0" fontId="41" fillId="0" borderId="14" xfId="45" applyFont="1" applyBorder="1"/>
    <xf numFmtId="0" fontId="43" fillId="0" borderId="7" xfId="45" applyFont="1" applyBorder="1" applyAlignment="1">
      <alignment horizontal="center"/>
    </xf>
    <xf numFmtId="0" fontId="41" fillId="0" borderId="15" xfId="45" applyFont="1" applyBorder="1"/>
    <xf numFmtId="10" fontId="42" fillId="0" borderId="5" xfId="44" applyNumberFormat="1" applyFont="1" applyBorder="1" applyAlignment="1">
      <alignment horizontal="center"/>
    </xf>
    <xf numFmtId="0" fontId="42" fillId="0" borderId="7" xfId="45" applyFont="1" applyBorder="1" applyAlignment="1">
      <alignment horizontal="center"/>
    </xf>
    <xf numFmtId="0" fontId="44" fillId="0" borderId="15" xfId="45" applyFont="1" applyBorder="1"/>
    <xf numFmtId="0" fontId="42" fillId="0" borderId="3" xfId="45" applyFont="1" applyBorder="1" applyAlignment="1">
      <alignment horizontal="center"/>
    </xf>
    <xf numFmtId="168" fontId="42" fillId="0" borderId="3" xfId="44" applyNumberFormat="1" applyFont="1" applyBorder="1" applyAlignment="1">
      <alignment horizontal="center"/>
    </xf>
    <xf numFmtId="10" fontId="42" fillId="0" borderId="2" xfId="44" applyNumberFormat="1" applyFont="1" applyBorder="1" applyAlignment="1">
      <alignment horizontal="center"/>
    </xf>
    <xf numFmtId="0" fontId="44" fillId="0" borderId="13" xfId="45" applyFont="1" applyBorder="1"/>
    <xf numFmtId="0" fontId="42" fillId="0" borderId="0" xfId="45" applyFont="1" applyBorder="1" applyAlignment="1">
      <alignment horizontal="center"/>
    </xf>
    <xf numFmtId="0" fontId="44" fillId="0" borderId="14" xfId="45" applyFont="1" applyBorder="1"/>
    <xf numFmtId="168" fontId="42" fillId="0" borderId="11" xfId="44" applyNumberFormat="1" applyFont="1" applyBorder="1" applyAlignment="1">
      <alignment horizontal="center"/>
    </xf>
    <xf numFmtId="10" fontId="42" fillId="0" borderId="11" xfId="44" applyNumberFormat="1" applyFont="1" applyBorder="1" applyAlignment="1">
      <alignment horizontal="center"/>
    </xf>
    <xf numFmtId="0" fontId="42" fillId="0" borderId="12" xfId="45" applyFont="1" applyBorder="1" applyAlignment="1">
      <alignment horizontal="center"/>
    </xf>
    <xf numFmtId="0" fontId="42" fillId="0" borderId="11" xfId="45" applyFont="1" applyBorder="1" applyAlignment="1">
      <alignment horizontal="center"/>
    </xf>
    <xf numFmtId="168" fontId="42" fillId="0" borderId="7" xfId="44" applyNumberFormat="1" applyFont="1" applyBorder="1" applyAlignment="1">
      <alignment horizontal="center"/>
    </xf>
    <xf numFmtId="10" fontId="42" fillId="0" borderId="7" xfId="44" applyNumberFormat="1" applyFont="1" applyBorder="1" applyAlignment="1">
      <alignment horizontal="center"/>
    </xf>
    <xf numFmtId="0" fontId="44" fillId="0" borderId="13" xfId="45" applyFont="1" applyFill="1" applyBorder="1"/>
    <xf numFmtId="10" fontId="42" fillId="0" borderId="10" xfId="44" applyNumberFormat="1" applyFont="1" applyBorder="1" applyAlignment="1">
      <alignment horizontal="center"/>
    </xf>
    <xf numFmtId="0" fontId="44" fillId="0" borderId="14" xfId="45" applyFont="1" applyFill="1" applyBorder="1"/>
    <xf numFmtId="0" fontId="43" fillId="0" borderId="3" xfId="45" applyFont="1" applyBorder="1" applyAlignment="1">
      <alignment horizontal="center"/>
    </xf>
    <xf numFmtId="0" fontId="41" fillId="0" borderId="13" xfId="45" applyFont="1" applyBorder="1"/>
    <xf numFmtId="164" fontId="24" fillId="0" borderId="13" xfId="14" applyFont="1" applyBorder="1"/>
    <xf numFmtId="0" fontId="38" fillId="0" borderId="4" xfId="14" applyNumberFormat="1" applyFont="1" applyBorder="1" applyAlignment="1">
      <alignment horizontal="center" vertical="center" wrapText="1"/>
    </xf>
    <xf numFmtId="0" fontId="38" fillId="0" borderId="3" xfId="14" applyNumberFormat="1" applyFont="1" applyBorder="1" applyAlignment="1">
      <alignment horizontal="center" vertical="center" wrapText="1"/>
    </xf>
    <xf numFmtId="0" fontId="38" fillId="0" borderId="2" xfId="14" applyNumberFormat="1" applyFont="1" applyBorder="1" applyAlignment="1">
      <alignment horizontal="center" vertical="center" wrapText="1"/>
    </xf>
    <xf numFmtId="0" fontId="38" fillId="0" borderId="12" xfId="14" applyNumberFormat="1" applyFont="1" applyBorder="1" applyAlignment="1">
      <alignment horizontal="center" vertical="center" wrapText="1"/>
    </xf>
    <xf numFmtId="0" fontId="38" fillId="0" borderId="11" xfId="14" applyNumberFormat="1" applyFont="1" applyBorder="1" applyAlignment="1">
      <alignment horizontal="center" vertical="center" wrapText="1"/>
    </xf>
    <xf numFmtId="0" fontId="38" fillId="0" borderId="10" xfId="14" applyNumberFormat="1" applyFont="1" applyBorder="1" applyAlignment="1">
      <alignment horizontal="center" vertical="center" wrapText="1"/>
    </xf>
    <xf numFmtId="164" fontId="24" fillId="0" borderId="9" xfId="14" applyFont="1" applyBorder="1"/>
    <xf numFmtId="164" fontId="24" fillId="0" borderId="12" xfId="14" applyFont="1" applyBorder="1" applyAlignment="1">
      <alignment horizontal="center" vertical="center" wrapText="1"/>
    </xf>
    <xf numFmtId="164" fontId="24" fillId="0" borderId="11" xfId="14" applyFont="1" applyBorder="1" applyAlignment="1">
      <alignment horizontal="center" vertical="center" wrapText="1"/>
    </xf>
    <xf numFmtId="164" fontId="24" fillId="0" borderId="10" xfId="14" applyFont="1" applyBorder="1" applyAlignment="1">
      <alignment horizontal="center" vertical="center" wrapText="1"/>
    </xf>
    <xf numFmtId="164" fontId="40" fillId="0" borderId="5" xfId="14" applyFont="1" applyBorder="1" applyAlignment="1">
      <alignment horizontal="center" wrapText="1"/>
    </xf>
    <xf numFmtId="164" fontId="40" fillId="0" borderId="14" xfId="14" applyFont="1" applyBorder="1" applyAlignment="1">
      <alignment horizontal="center" wrapText="1"/>
    </xf>
    <xf numFmtId="0" fontId="24" fillId="0" borderId="0" xfId="14" applyNumberFormat="1" applyFont="1"/>
    <xf numFmtId="165" fontId="24" fillId="0" borderId="9" xfId="14" applyNumberFormat="1" applyFont="1" applyBorder="1" applyAlignment="1">
      <alignment horizontal="center" vertical="center" wrapText="1"/>
    </xf>
    <xf numFmtId="165" fontId="24" fillId="0" borderId="14" xfId="14" applyNumberFormat="1" applyFont="1" applyBorder="1" applyAlignment="1">
      <alignment horizontal="center" vertical="center" wrapText="1"/>
    </xf>
    <xf numFmtId="165" fontId="24" fillId="0" borderId="5" xfId="14" applyNumberFormat="1" applyFont="1" applyBorder="1" applyAlignment="1">
      <alignment horizontal="center" vertical="center" wrapText="1"/>
    </xf>
    <xf numFmtId="10" fontId="42" fillId="0" borderId="2" xfId="45" applyNumberFormat="1" applyFont="1" applyBorder="1" applyAlignment="1">
      <alignment horizontal="center"/>
    </xf>
    <xf numFmtId="0" fontId="41" fillId="0" borderId="14" xfId="45" applyFont="1" applyBorder="1" applyAlignment="1">
      <alignment horizontal="right"/>
    </xf>
    <xf numFmtId="165" fontId="24" fillId="0" borderId="15" xfId="14" applyNumberFormat="1" applyFont="1" applyBorder="1" applyAlignment="1">
      <alignment horizontal="center" vertical="center" wrapText="1"/>
    </xf>
    <xf numFmtId="165" fontId="24" fillId="0" borderId="6" xfId="14" applyNumberFormat="1" applyFont="1" applyBorder="1" applyAlignment="1">
      <alignment horizontal="center" vertical="center" wrapText="1"/>
    </xf>
    <xf numFmtId="0" fontId="41" fillId="0" borderId="15" xfId="45" applyFont="1" applyBorder="1" applyAlignment="1">
      <alignment horizontal="right"/>
    </xf>
    <xf numFmtId="164" fontId="38" fillId="0" borderId="0" xfId="14" applyFont="1"/>
    <xf numFmtId="165" fontId="24" fillId="0" borderId="13" xfId="14" applyNumberFormat="1" applyFont="1" applyBorder="1" applyAlignment="1">
      <alignment horizontal="center" vertical="center" wrapText="1"/>
    </xf>
    <xf numFmtId="165" fontId="24" fillId="0" borderId="2" xfId="14" applyNumberFormat="1" applyFont="1" applyBorder="1" applyAlignment="1">
      <alignment horizontal="center" vertical="center" wrapText="1"/>
    </xf>
    <xf numFmtId="0" fontId="44" fillId="0" borderId="15" xfId="45" applyFont="1" applyBorder="1" applyAlignment="1">
      <alignment horizontal="right"/>
    </xf>
    <xf numFmtId="1" fontId="24" fillId="0" borderId="2" xfId="14" applyNumberFormat="1" applyFont="1" applyBorder="1" applyAlignment="1">
      <alignment horizontal="center" vertical="center" wrapText="1"/>
    </xf>
    <xf numFmtId="0" fontId="44" fillId="0" borderId="13" xfId="45" applyFont="1" applyBorder="1" applyAlignment="1">
      <alignment horizontal="right"/>
    </xf>
    <xf numFmtId="1" fontId="24" fillId="0" borderId="10" xfId="14" applyNumberFormat="1" applyFont="1" applyBorder="1" applyAlignment="1">
      <alignment horizontal="center" vertical="center" wrapText="1"/>
    </xf>
    <xf numFmtId="0" fontId="44" fillId="0" borderId="9" xfId="45" applyFont="1" applyBorder="1"/>
    <xf numFmtId="1" fontId="24" fillId="0" borderId="5" xfId="14" applyNumberFormat="1" applyFont="1" applyBorder="1" applyAlignment="1">
      <alignment horizontal="center" vertical="center" wrapText="1"/>
    </xf>
    <xf numFmtId="0" fontId="41" fillId="0" borderId="13" xfId="45" applyFont="1" applyBorder="1" applyAlignment="1">
      <alignment horizontal="right"/>
    </xf>
    <xf numFmtId="0" fontId="24" fillId="0" borderId="5" xfId="14" applyNumberFormat="1" applyFont="1" applyFill="1" applyBorder="1" applyAlignment="1">
      <alignment horizontal="center" vertical="center" wrapText="1"/>
    </xf>
    <xf numFmtId="0" fontId="24" fillId="0" borderId="6" xfId="14" applyNumberFormat="1" applyFont="1" applyBorder="1" applyAlignment="1">
      <alignment horizontal="center" vertical="center" wrapText="1"/>
    </xf>
    <xf numFmtId="2" fontId="0" fillId="0" borderId="0" xfId="1" applyNumberFormat="1" applyFont="1"/>
    <xf numFmtId="164" fontId="50" fillId="0" borderId="13" xfId="0" applyFont="1" applyBorder="1" applyAlignment="1">
      <alignment horizontal="center" vertical="center" wrapText="1" readingOrder="2"/>
    </xf>
    <xf numFmtId="164" fontId="50" fillId="0" borderId="15" xfId="0" applyFont="1" applyBorder="1" applyAlignment="1">
      <alignment horizontal="center" vertical="center" wrapText="1" readingOrder="2"/>
    </xf>
    <xf numFmtId="164" fontId="51" fillId="0" borderId="15" xfId="0" applyFont="1" applyBorder="1" applyAlignment="1">
      <alignment horizontal="center" vertical="center" wrapText="1" readingOrder="2"/>
    </xf>
    <xf numFmtId="164" fontId="51" fillId="0" borderId="15" xfId="0" applyFont="1" applyBorder="1" applyAlignment="1">
      <alignment horizontal="justify" vertical="center" wrapText="1" readingOrder="2"/>
    </xf>
    <xf numFmtId="164" fontId="50" fillId="0" borderId="9" xfId="0" applyFont="1" applyBorder="1" applyAlignment="1">
      <alignment horizontal="center" vertical="center" wrapText="1" readingOrder="2"/>
    </xf>
    <xf numFmtId="164" fontId="50" fillId="0" borderId="10" xfId="0" applyFont="1" applyBorder="1" applyAlignment="1">
      <alignment horizontal="center" vertical="center" wrapText="1" readingOrder="2"/>
    </xf>
    <xf numFmtId="164" fontId="53" fillId="0" borderId="9" xfId="0" applyFont="1" applyBorder="1" applyAlignment="1">
      <alignment vertical="center" wrapText="1"/>
    </xf>
    <xf numFmtId="164" fontId="53" fillId="0" borderId="10" xfId="0" applyFont="1" applyBorder="1" applyAlignment="1">
      <alignment horizontal="center" vertical="center" wrapText="1"/>
    </xf>
    <xf numFmtId="164" fontId="53" fillId="0" borderId="9" xfId="0" applyFont="1" applyBorder="1" applyAlignment="1">
      <alignment horizontal="center" vertical="center" wrapText="1"/>
    </xf>
    <xf numFmtId="164" fontId="50" fillId="0" borderId="6" xfId="0" applyFont="1" applyBorder="1" applyAlignment="1">
      <alignment horizontal="center" vertical="center" wrapText="1"/>
    </xf>
    <xf numFmtId="164" fontId="50" fillId="0" borderId="15" xfId="0" applyFont="1" applyBorder="1" applyAlignment="1">
      <alignment horizontal="center" vertical="center" wrapText="1"/>
    </xf>
    <xf numFmtId="0" fontId="56" fillId="0" borderId="9" xfId="46" applyFont="1" applyBorder="1" applyAlignment="1">
      <alignment horizontal="right" vertical="center" wrapText="1" readingOrder="2"/>
    </xf>
    <xf numFmtId="0" fontId="56" fillId="0" borderId="10" xfId="46" applyFont="1" applyBorder="1" applyAlignment="1">
      <alignment horizontal="right" vertical="center" wrapText="1" readingOrder="2"/>
    </xf>
    <xf numFmtId="0" fontId="1" fillId="0" borderId="0" xfId="46"/>
    <xf numFmtId="0" fontId="56" fillId="0" borderId="0" xfId="46" applyFont="1" applyFill="1" applyBorder="1" applyAlignment="1">
      <alignment horizontal="right" vertical="center" wrapText="1" readingOrder="2"/>
    </xf>
    <xf numFmtId="0" fontId="56" fillId="0" borderId="15" xfId="46" applyFont="1" applyBorder="1" applyAlignment="1">
      <alignment horizontal="right" vertical="center" readingOrder="2"/>
    </xf>
    <xf numFmtId="3" fontId="57" fillId="0" borderId="6" xfId="46" applyNumberFormat="1" applyFont="1" applyBorder="1" applyAlignment="1">
      <alignment horizontal="right" vertical="center" readingOrder="2"/>
    </xf>
    <xf numFmtId="166" fontId="0" fillId="0" borderId="0" xfId="47" applyNumberFormat="1" applyFont="1"/>
    <xf numFmtId="9" fontId="0" fillId="0" borderId="0" xfId="48" applyFont="1"/>
    <xf numFmtId="0" fontId="58" fillId="0" borderId="15" xfId="46" applyFont="1" applyBorder="1" applyAlignment="1">
      <alignment horizontal="right" vertical="center" readingOrder="2"/>
    </xf>
    <xf numFmtId="3" fontId="59" fillId="0" borderId="6" xfId="46" applyNumberFormat="1" applyFont="1" applyBorder="1" applyAlignment="1">
      <alignment horizontal="right" vertical="center" readingOrder="2"/>
    </xf>
    <xf numFmtId="3" fontId="1" fillId="0" borderId="0" xfId="46" applyNumberFormat="1"/>
    <xf numFmtId="164" fontId="61" fillId="0" borderId="0" xfId="0" applyFont="1" applyAlignment="1">
      <alignment horizontal="justify" vertical="center" readingOrder="1"/>
    </xf>
    <xf numFmtId="164" fontId="0" fillId="0" borderId="0" xfId="0" applyAlignment="1">
      <alignment horizontal="center"/>
    </xf>
    <xf numFmtId="164" fontId="60" fillId="0" borderId="0" xfId="0" applyFont="1" applyAlignment="1">
      <alignment horizontal="justify" vertical="center" readingOrder="1"/>
    </xf>
    <xf numFmtId="164" fontId="60" fillId="0" borderId="0" xfId="0" applyFont="1" applyAlignment="1">
      <alignment horizontal="justify" vertical="center" readingOrder="1"/>
    </xf>
    <xf numFmtId="164" fontId="0" fillId="0" borderId="0" xfId="0" applyAlignment="1">
      <alignment readingOrder="1"/>
    </xf>
    <xf numFmtId="164" fontId="60" fillId="0" borderId="0" xfId="0" applyFont="1" applyAlignment="1">
      <alignment readingOrder="1"/>
    </xf>
    <xf numFmtId="0" fontId="49" fillId="2" borderId="17" xfId="40" applyNumberFormat="1" applyFont="1" applyFill="1" applyBorder="1" applyAlignment="1">
      <alignment horizontal="right" readingOrder="2"/>
    </xf>
    <xf numFmtId="0" fontId="48" fillId="0" borderId="0" xfId="40" applyNumberFormat="1" applyFont="1" applyBorder="1" applyAlignment="1">
      <alignment horizontal="right" indent="7"/>
    </xf>
    <xf numFmtId="174" fontId="49" fillId="2" borderId="21" xfId="40" applyNumberFormat="1" applyFont="1" applyFill="1" applyBorder="1" applyAlignment="1">
      <alignment horizontal="center" wrapText="1" readingOrder="2"/>
    </xf>
    <xf numFmtId="165" fontId="51" fillId="0" borderId="6" xfId="1" applyNumberFormat="1" applyFont="1" applyBorder="1" applyAlignment="1">
      <alignment horizontal="center" vertical="center" wrapText="1" readingOrder="2"/>
    </xf>
    <xf numFmtId="165" fontId="53" fillId="0" borderId="6" xfId="0" applyNumberFormat="1" applyFont="1" applyBorder="1" applyAlignment="1">
      <alignment horizontal="center" vertical="center" wrapText="1"/>
    </xf>
    <xf numFmtId="165" fontId="53" fillId="0" borderId="15" xfId="0" applyNumberFormat="1" applyFont="1" applyBorder="1" applyAlignment="1">
      <alignment horizontal="center" vertical="center" wrapText="1"/>
    </xf>
    <xf numFmtId="165" fontId="51" fillId="0" borderId="6" xfId="0" applyNumberFormat="1" applyFont="1" applyBorder="1" applyAlignment="1">
      <alignment horizontal="center" vertical="center" wrapText="1"/>
    </xf>
    <xf numFmtId="165" fontId="51" fillId="0" borderId="15" xfId="0" applyNumberFormat="1" applyFont="1" applyBorder="1" applyAlignment="1">
      <alignment horizontal="center" vertical="center" wrapText="1"/>
    </xf>
    <xf numFmtId="1" fontId="51" fillId="0" borderId="15" xfId="0" applyNumberFormat="1" applyFont="1" applyBorder="1" applyAlignment="1">
      <alignment horizontal="center" vertical="center" wrapText="1"/>
    </xf>
    <xf numFmtId="1" fontId="53" fillId="0" borderId="6" xfId="0" applyNumberFormat="1" applyFont="1" applyBorder="1" applyAlignment="1">
      <alignment horizontal="center" vertical="center" wrapText="1"/>
    </xf>
    <xf numFmtId="1" fontId="53" fillId="0" borderId="15" xfId="0" applyNumberFormat="1" applyFont="1" applyBorder="1" applyAlignment="1">
      <alignment horizontal="center" vertical="center" wrapText="1"/>
    </xf>
    <xf numFmtId="164" fontId="53" fillId="0" borderId="15" xfId="0" applyFont="1" applyBorder="1" applyAlignment="1">
      <alignment vertical="center" wrapText="1" readingOrder="2"/>
    </xf>
    <xf numFmtId="1" fontId="49" fillId="2" borderId="16" xfId="40" applyNumberFormat="1" applyFont="1" applyFill="1" applyBorder="1" applyAlignment="1">
      <alignment horizontal="right" readingOrder="2"/>
    </xf>
    <xf numFmtId="0" fontId="47" fillId="0" borderId="0" xfId="40" applyBorder="1" applyAlignment="1">
      <alignment horizontal="right" readingOrder="2"/>
    </xf>
    <xf numFmtId="0" fontId="49" fillId="2" borderId="18" xfId="40" applyNumberFormat="1" applyFont="1" applyFill="1" applyBorder="1" applyAlignment="1">
      <alignment horizontal="center" wrapText="1" readingOrder="2"/>
    </xf>
    <xf numFmtId="0" fontId="34" fillId="0" borderId="19" xfId="40" applyFont="1" applyBorder="1" applyAlignment="1">
      <alignment horizontal="center" readingOrder="2"/>
    </xf>
    <xf numFmtId="164" fontId="38" fillId="0" borderId="11" xfId="14" applyFont="1" applyBorder="1" applyAlignment="1">
      <alignment horizontal="center"/>
    </xf>
    <xf numFmtId="164" fontId="38" fillId="0" borderId="12" xfId="14" applyFont="1" applyBorder="1" applyAlignment="1">
      <alignment horizontal="center"/>
    </xf>
    <xf numFmtId="0" fontId="38" fillId="0" borderId="10" xfId="14" applyNumberFormat="1" applyFont="1" applyBorder="1" applyAlignment="1">
      <alignment horizontal="center" vertical="center" wrapText="1"/>
    </xf>
    <xf numFmtId="0" fontId="38" fillId="0" borderId="11" xfId="14" applyNumberFormat="1" applyFont="1" applyBorder="1" applyAlignment="1">
      <alignment horizontal="center" vertical="center" wrapText="1"/>
    </xf>
    <xf numFmtId="0" fontId="38" fillId="0" borderId="12" xfId="14" applyNumberFormat="1" applyFont="1" applyBorder="1" applyAlignment="1">
      <alignment horizontal="center" vertical="center" wrapText="1"/>
    </xf>
    <xf numFmtId="0" fontId="24" fillId="0" borderId="0" xfId="14" applyNumberFormat="1" applyFont="1" applyBorder="1" applyAlignment="1">
      <alignment horizontal="center"/>
    </xf>
    <xf numFmtId="164" fontId="23" fillId="0" borderId="0" xfId="14" applyFont="1" applyAlignment="1">
      <alignment horizontal="center" wrapText="1"/>
    </xf>
    <xf numFmtId="164" fontId="23" fillId="0" borderId="0" xfId="14" applyFont="1" applyAlignment="1">
      <alignment horizontal="center"/>
    </xf>
    <xf numFmtId="0" fontId="38" fillId="0" borderId="2" xfId="14" applyNumberFormat="1" applyFont="1" applyBorder="1" applyAlignment="1">
      <alignment horizontal="center" vertical="center" wrapText="1"/>
    </xf>
    <xf numFmtId="0" fontId="38" fillId="0" borderId="3" xfId="14" applyNumberFormat="1" applyFont="1" applyBorder="1" applyAlignment="1">
      <alignment horizontal="center" vertical="center" wrapText="1"/>
    </xf>
    <xf numFmtId="0" fontId="38" fillId="0" borderId="4" xfId="14" applyNumberFormat="1" applyFont="1" applyBorder="1" applyAlignment="1">
      <alignment horizontal="center" vertical="center" wrapText="1"/>
    </xf>
    <xf numFmtId="0" fontId="38" fillId="0" borderId="10" xfId="0" applyNumberFormat="1" applyFont="1" applyBorder="1" applyAlignment="1">
      <alignment horizontal="center" wrapText="1"/>
    </xf>
    <xf numFmtId="0" fontId="38" fillId="0" borderId="11" xfId="0" applyNumberFormat="1" applyFont="1" applyBorder="1" applyAlignment="1">
      <alignment horizontal="center" wrapText="1"/>
    </xf>
    <xf numFmtId="0" fontId="38" fillId="0" borderId="12" xfId="0" applyNumberFormat="1" applyFont="1" applyBorder="1" applyAlignment="1">
      <alignment horizontal="center" wrapText="1"/>
    </xf>
    <xf numFmtId="0" fontId="38" fillId="0" borderId="10" xfId="0" applyNumberFormat="1" applyFont="1" applyBorder="1" applyAlignment="1">
      <alignment horizontal="center"/>
    </xf>
    <xf numFmtId="0" fontId="38" fillId="0" borderId="11" xfId="0" applyNumberFormat="1" applyFont="1" applyBorder="1" applyAlignment="1">
      <alignment horizontal="center"/>
    </xf>
    <xf numFmtId="164" fontId="38" fillId="0" borderId="10" xfId="0" applyFont="1" applyBorder="1" applyAlignment="1">
      <alignment horizontal="center"/>
    </xf>
    <xf numFmtId="164" fontId="38" fillId="0" borderId="11" xfId="0" applyFont="1" applyBorder="1" applyAlignment="1">
      <alignment horizontal="center"/>
    </xf>
    <xf numFmtId="164" fontId="38" fillId="0" borderId="12" xfId="0" applyFont="1" applyBorder="1" applyAlignment="1">
      <alignment horizontal="center"/>
    </xf>
    <xf numFmtId="164" fontId="0" fillId="0" borderId="0" xfId="0" applyAlignment="1">
      <alignment readingOrder="2"/>
    </xf>
    <xf numFmtId="164" fontId="60" fillId="0" borderId="0" xfId="0" applyFont="1" applyAlignment="1">
      <alignment horizontal="justify" vertical="center" readingOrder="1"/>
    </xf>
    <xf numFmtId="164" fontId="0" fillId="0" borderId="0" xfId="0" applyAlignment="1">
      <alignment readingOrder="1"/>
    </xf>
    <xf numFmtId="164" fontId="50" fillId="0" borderId="13" xfId="0" applyFont="1" applyBorder="1" applyAlignment="1">
      <alignment horizontal="center" vertical="center" wrapText="1" readingOrder="2"/>
    </xf>
    <xf numFmtId="164" fontId="50" fillId="0" borderId="15" xfId="0" applyFont="1" applyBorder="1" applyAlignment="1">
      <alignment horizontal="center" vertical="center" wrapText="1" readingOrder="2"/>
    </xf>
    <xf numFmtId="164" fontId="52" fillId="0" borderId="3" xfId="0" applyFont="1" applyBorder="1" applyAlignment="1">
      <alignment horizontal="right" vertical="center" readingOrder="2"/>
    </xf>
    <xf numFmtId="164" fontId="0" fillId="0" borderId="0" xfId="0" applyAlignment="1">
      <alignment horizontal="right" vertical="top" wrapText="1"/>
    </xf>
    <xf numFmtId="164" fontId="52" fillId="0" borderId="3" xfId="0" applyFont="1" applyBorder="1" applyAlignment="1">
      <alignment horizontal="right" wrapText="1"/>
    </xf>
    <xf numFmtId="164" fontId="52" fillId="0" borderId="0" xfId="0" applyFont="1" applyAlignment="1">
      <alignment horizontal="right" wrapText="1"/>
    </xf>
    <xf numFmtId="164" fontId="50" fillId="0" borderId="13" xfId="0" applyFont="1" applyBorder="1" applyAlignment="1">
      <alignment horizontal="center" vertical="center" wrapText="1"/>
    </xf>
    <xf numFmtId="164" fontId="50" fillId="0" borderId="14" xfId="0" applyFont="1" applyBorder="1" applyAlignment="1">
      <alignment horizontal="center" vertical="center" wrapText="1"/>
    </xf>
    <xf numFmtId="164" fontId="50" fillId="0" borderId="15" xfId="0" applyFont="1" applyBorder="1" applyAlignment="1">
      <alignment horizontal="center" vertical="center" wrapText="1"/>
    </xf>
    <xf numFmtId="164" fontId="55" fillId="0" borderId="3" xfId="0" applyFont="1" applyBorder="1" applyAlignment="1">
      <alignment horizontal="right" vertical="center" wrapText="1" readingOrder="2"/>
    </xf>
    <xf numFmtId="164" fontId="55" fillId="0" borderId="0" xfId="0" applyFont="1" applyAlignment="1">
      <alignment horizontal="right" vertical="center" wrapText="1" readingOrder="2"/>
    </xf>
  </cellXfs>
  <cellStyles count="49">
    <cellStyle name="Base" xfId="2"/>
    <cellStyle name="Col_head" xfId="3"/>
    <cellStyle name="Comma 2" xfId="25"/>
    <cellStyle name="Comma 3" xfId="42"/>
    <cellStyle name="Comma 4" xfId="47"/>
    <cellStyle name="Currency [0] _רוסים" xfId="4"/>
    <cellStyle name="Date" xfId="5"/>
    <cellStyle name="eara" xfId="33"/>
    <cellStyle name="Fixed" xfId="6"/>
    <cellStyle name="Foot" xfId="7"/>
    <cellStyle name="Head" xfId="8"/>
    <cellStyle name="Heading1" xfId="9"/>
    <cellStyle name="Heading2" xfId="10"/>
    <cellStyle name="kot" xfId="34"/>
    <cellStyle name="kot0" xfId="35"/>
    <cellStyle name="kot1" xfId="36"/>
    <cellStyle name="kot2" xfId="37"/>
    <cellStyle name="koty" xfId="39"/>
    <cellStyle name="Mida" xfId="11"/>
    <cellStyle name="Name" xfId="12"/>
    <cellStyle name="Normal" xfId="0" builtinId="0"/>
    <cellStyle name="Normal 10" xfId="29"/>
    <cellStyle name="Normal 11" xfId="32"/>
    <cellStyle name="Normal 12" xfId="40"/>
    <cellStyle name="Normal 13" xfId="41"/>
    <cellStyle name="Normal 14" xfId="43"/>
    <cellStyle name="Normal 15" xfId="46"/>
    <cellStyle name="Normal 2" xfId="13"/>
    <cellStyle name="Normal 2 2" xfId="14"/>
    <cellStyle name="Normal 2 3" xfId="30"/>
    <cellStyle name="Normal 3" xfId="15"/>
    <cellStyle name="Normal 3 2" xfId="21"/>
    <cellStyle name="Normal 4" xfId="16"/>
    <cellStyle name="Normal 5" xfId="17"/>
    <cellStyle name="Normal 6" xfId="22"/>
    <cellStyle name="Normal 6 2" xfId="45"/>
    <cellStyle name="Normal 7" xfId="23"/>
    <cellStyle name="Normal 8" xfId="27"/>
    <cellStyle name="Normal 9" xfId="28"/>
    <cellStyle name="Percent" xfId="1" builtinId="5"/>
    <cellStyle name="Percent 2" xfId="24"/>
    <cellStyle name="Percent 2 2" xfId="44"/>
    <cellStyle name="Percent 3" xfId="31"/>
    <cellStyle name="Percent 4" xfId="48"/>
    <cellStyle name="Sub_head" xfId="18"/>
    <cellStyle name="tavla" xfId="38"/>
    <cellStyle name="Text" xfId="19"/>
    <cellStyle name="Total 2" xfId="20"/>
    <cellStyle name="Total_e" xfId="26"/>
  </cellStyles>
  <dxfs count="4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0.xml"/><Relationship Id="rId18" Type="http://schemas.openxmlformats.org/officeDocument/2006/relationships/worksheet" Target="worksheets/sheet15.xml"/><Relationship Id="rId26" Type="http://schemas.openxmlformats.org/officeDocument/2006/relationships/externalLink" Target="externalLinks/externalLink5.xml"/><Relationship Id="rId3" Type="http://schemas.openxmlformats.org/officeDocument/2006/relationships/chartsheet" Target="chartsheets/sheet1.xml"/><Relationship Id="rId21" Type="http://schemas.openxmlformats.org/officeDocument/2006/relationships/worksheet" Target="worksheets/sheet18.xml"/><Relationship Id="rId34" Type="http://schemas.openxmlformats.org/officeDocument/2006/relationships/customXml" Target="../customXml/item3.xml"/><Relationship Id="rId7" Type="http://schemas.openxmlformats.org/officeDocument/2006/relationships/worksheet" Target="worksheets/sheet6.xml"/><Relationship Id="rId12" Type="http://schemas.openxmlformats.org/officeDocument/2006/relationships/worksheet" Target="worksheets/sheet9.xml"/><Relationship Id="rId17" Type="http://schemas.openxmlformats.org/officeDocument/2006/relationships/worksheet" Target="worksheets/sheet14.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worksheet" Target="worksheets/sheet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8.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4.xml"/><Relationship Id="rId15" Type="http://schemas.openxmlformats.org/officeDocument/2006/relationships/worksheet" Target="worksheets/sheet12.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7.xml"/><Relationship Id="rId19" Type="http://schemas.openxmlformats.org/officeDocument/2006/relationships/worksheet" Target="worksheets/sheet16.xml"/><Relationship Id="rId31"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chartsheet" Target="chartsheets/sheet3.xml"/><Relationship Id="rId14" Type="http://schemas.openxmlformats.org/officeDocument/2006/relationships/worksheet" Target="worksheets/sheet11.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 Id="rId8"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53149606299213E-2"/>
          <c:y val="5.6181488343368842E-2"/>
          <c:w val="0.90039129483814528"/>
          <c:h val="0.72989848695383663"/>
        </c:manualLayout>
      </c:layout>
      <c:lineChart>
        <c:grouping val="standard"/>
        <c:varyColors val="0"/>
        <c:ser>
          <c:idx val="0"/>
          <c:order val="0"/>
          <c:tx>
            <c:strRef>
              <c:f>'איור 2'!$B$1</c:f>
              <c:strCache>
                <c:ptCount val="1"/>
                <c:pt idx="0">
                  <c:v>תקבולים</c:v>
                </c:pt>
              </c:strCache>
            </c:strRef>
          </c:tx>
          <c:spPr>
            <a:ln w="28575" cap="rnd">
              <a:solidFill>
                <a:schemeClr val="accent1"/>
              </a:solidFill>
              <a:round/>
            </a:ln>
            <a:effectLst/>
          </c:spPr>
          <c:marker>
            <c:symbol val="none"/>
          </c:marker>
          <c:cat>
            <c:numRef>
              <c:f>'איור 2'!$A$2:$A$23</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'איור 2'!$B$2:$B$23</c:f>
              <c:numCache>
                <c:formatCode>0.0</c:formatCode>
                <c:ptCount val="22"/>
                <c:pt idx="0">
                  <c:v>8.8330525832975564</c:v>
                </c:pt>
                <c:pt idx="1">
                  <c:v>8.7596834640061267</c:v>
                </c:pt>
                <c:pt idx="2">
                  <c:v>8.7405399134032749</c:v>
                </c:pt>
                <c:pt idx="3">
                  <c:v>8.4990495460679849</c:v>
                </c:pt>
                <c:pt idx="4">
                  <c:v>9.2741866807635613</c:v>
                </c:pt>
                <c:pt idx="5">
                  <c:v>9.4120865104836611</c:v>
                </c:pt>
                <c:pt idx="6">
                  <c:v>9.2928639977565872</c:v>
                </c:pt>
                <c:pt idx="7">
                  <c:v>8.8092081893132654</c:v>
                </c:pt>
                <c:pt idx="8">
                  <c:v>8.7354227481789355</c:v>
                </c:pt>
                <c:pt idx="9">
                  <c:v>8.5549685709786569</c:v>
                </c:pt>
                <c:pt idx="10">
                  <c:v>8.3413577360382369</c:v>
                </c:pt>
                <c:pt idx="11">
                  <c:v>8.4121962336686629</c:v>
                </c:pt>
                <c:pt idx="12">
                  <c:v>8.3343091518257033</c:v>
                </c:pt>
                <c:pt idx="13">
                  <c:v>8.0765337600136959</c:v>
                </c:pt>
                <c:pt idx="14">
                  <c:v>8.2280426366175217</c:v>
                </c:pt>
                <c:pt idx="15">
                  <c:v>8.1040129822960356</c:v>
                </c:pt>
                <c:pt idx="16">
                  <c:v>7.8511707795225307</c:v>
                </c:pt>
                <c:pt idx="17">
                  <c:v>7.707183466518214</c:v>
                </c:pt>
                <c:pt idx="18">
                  <c:v>7.7111088686373552</c:v>
                </c:pt>
                <c:pt idx="19">
                  <c:v>7.9185859683441864</c:v>
                </c:pt>
                <c:pt idx="20">
                  <c:v>8.232151056796214</c:v>
                </c:pt>
                <c:pt idx="21">
                  <c:v>8.376271791414915</c:v>
                </c:pt>
              </c:numCache>
            </c:numRef>
          </c:val>
          <c:smooth val="0"/>
          <c:extLst>
            <c:ext xmlns:c16="http://schemas.microsoft.com/office/drawing/2014/chart" uri="{C3380CC4-5D6E-409C-BE32-E72D297353CC}">
              <c16:uniqueId val="{00000000-BDFB-4B3E-9620-963E8F1FED4C}"/>
            </c:ext>
          </c:extLst>
        </c:ser>
        <c:ser>
          <c:idx val="1"/>
          <c:order val="1"/>
          <c:tx>
            <c:strRef>
              <c:f>'איור 2'!$C$1</c:f>
              <c:strCache>
                <c:ptCount val="1"/>
                <c:pt idx="0">
                  <c:v>תשלומים</c:v>
                </c:pt>
              </c:strCache>
            </c:strRef>
          </c:tx>
          <c:spPr>
            <a:ln w="28575" cap="rnd">
              <a:solidFill>
                <a:schemeClr val="accent2"/>
              </a:solidFill>
              <a:round/>
            </a:ln>
            <a:effectLst/>
          </c:spPr>
          <c:marker>
            <c:symbol val="none"/>
          </c:marker>
          <c:cat>
            <c:numRef>
              <c:f>'איור 2'!$A$2:$A$23</c:f>
              <c:numCache>
                <c:formatCode>General</c:formatCode>
                <c:ptCount val="22"/>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numCache>
            </c:numRef>
          </c:cat>
          <c:val>
            <c:numRef>
              <c:f>'איור 2'!$C$2:$C$23</c:f>
              <c:numCache>
                <c:formatCode>0.0</c:formatCode>
                <c:ptCount val="22"/>
                <c:pt idx="0">
                  <c:v>6.9337569617241694</c:v>
                </c:pt>
                <c:pt idx="1">
                  <c:v>7.1080326958990829</c:v>
                </c:pt>
                <c:pt idx="2">
                  <c:v>7.1179209898942926</c:v>
                </c:pt>
                <c:pt idx="3">
                  <c:v>7.0298863792691968</c:v>
                </c:pt>
                <c:pt idx="4">
                  <c:v>7.8704744424362536</c:v>
                </c:pt>
                <c:pt idx="5">
                  <c:v>7.7681574972003951</c:v>
                </c:pt>
                <c:pt idx="6">
                  <c:v>7.4024231746807789</c:v>
                </c:pt>
                <c:pt idx="7">
                  <c:v>6.7757600467162202</c:v>
                </c:pt>
                <c:pt idx="8">
                  <c:v>6.5145422118321985</c:v>
                </c:pt>
                <c:pt idx="9">
                  <c:v>6.3986164680634072</c:v>
                </c:pt>
                <c:pt idx="10">
                  <c:v>6.172317788888642</c:v>
                </c:pt>
                <c:pt idx="11">
                  <c:v>6.1971484924826088</c:v>
                </c:pt>
                <c:pt idx="12">
                  <c:v>6.5102846814360431</c:v>
                </c:pt>
                <c:pt idx="13">
                  <c:v>6.4815385840289466</c:v>
                </c:pt>
                <c:pt idx="14">
                  <c:v>6.4151509182403847</c:v>
                </c:pt>
                <c:pt idx="15">
                  <c:v>6.457534532295325</c:v>
                </c:pt>
                <c:pt idx="16">
                  <c:v>6.290294520878227</c:v>
                </c:pt>
                <c:pt idx="17">
                  <c:v>6.1728390904521682</c:v>
                </c:pt>
                <c:pt idx="18">
                  <c:v>6.1058367968956286</c:v>
                </c:pt>
                <c:pt idx="19">
                  <c:v>6.0244892523356839</c:v>
                </c:pt>
                <c:pt idx="20">
                  <c:v>6.3902229610432295</c:v>
                </c:pt>
                <c:pt idx="21">
                  <c:v>6.4512924821398769</c:v>
                </c:pt>
              </c:numCache>
            </c:numRef>
          </c:val>
          <c:smooth val="0"/>
          <c:extLst>
            <c:ext xmlns:c16="http://schemas.microsoft.com/office/drawing/2014/chart" uri="{C3380CC4-5D6E-409C-BE32-E72D297353CC}">
              <c16:uniqueId val="{00000001-BDFB-4B3E-9620-963E8F1FED4C}"/>
            </c:ext>
          </c:extLst>
        </c:ser>
        <c:dLbls>
          <c:showLegendKey val="0"/>
          <c:showVal val="0"/>
          <c:showCatName val="0"/>
          <c:showSerName val="0"/>
          <c:showPercent val="0"/>
          <c:showBubbleSize val="0"/>
        </c:dLbls>
        <c:smooth val="0"/>
        <c:axId val="711643472"/>
        <c:axId val="711636256"/>
      </c:lineChart>
      <c:dateAx>
        <c:axId val="71164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711636256"/>
        <c:crosses val="autoZero"/>
        <c:auto val="0"/>
        <c:lblOffset val="100"/>
        <c:baseTimeUnit val="days"/>
      </c:dateAx>
      <c:valAx>
        <c:axId val="711636256"/>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711643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noFill/>
      <a:round/>
    </a:ln>
    <a:effectLst/>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0"/>
          <c:order val="0"/>
          <c:tx>
            <c:strRef>
              <c:f>איורים!$C$28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איורים!$BQ$28:$BW$28</c:f>
            </c:numRef>
          </c:val>
          <c:smooth val="0"/>
          <c:extLst>
            <c:ext xmlns:c16="http://schemas.microsoft.com/office/drawing/2014/chart" uri="{C3380CC4-5D6E-409C-BE32-E72D297353CC}">
              <c16:uniqueId val="{00000000-5582-4A12-975D-06910DBA84FD}"/>
            </c:ext>
          </c:extLst>
        </c:ser>
        <c:ser>
          <c:idx val="1"/>
          <c:order val="1"/>
          <c:tx>
            <c:strRef>
              <c:f>איורים!$C$33</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איורים!$BQ$33:$BW$33</c:f>
            </c:numRef>
          </c:val>
          <c:smooth val="0"/>
          <c:extLst>
            <c:ext xmlns:c16="http://schemas.microsoft.com/office/drawing/2014/chart" uri="{C3380CC4-5D6E-409C-BE32-E72D297353CC}">
              <c16:uniqueId val="{00000001-5582-4A12-975D-06910DBA84FD}"/>
            </c:ext>
          </c:extLst>
        </c:ser>
        <c:ser>
          <c:idx val="2"/>
          <c:order val="2"/>
          <c:tx>
            <c:strRef>
              <c:f>איורים!$C$34</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איורים!$BQ$34:$BW$34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5582-4A12-975D-06910DBA84FD}"/>
            </c:ext>
          </c:extLst>
        </c:ser>
        <c:ser>
          <c:idx val="3"/>
          <c:order val="3"/>
          <c:tx>
            <c:strRef>
              <c:f>איורים!$C$31</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איורים!$BQ$31:$BW$31</c:f>
            </c:numRef>
          </c:val>
          <c:smooth val="0"/>
          <c:extLst>
            <c:ext xmlns:c16="http://schemas.microsoft.com/office/drawing/2014/chart" uri="{C3380CC4-5D6E-409C-BE32-E72D297353CC}">
              <c16:uniqueId val="{00000003-5582-4A12-975D-06910DBA84FD}"/>
            </c:ext>
          </c:extLst>
        </c:ser>
        <c:ser>
          <c:idx val="4"/>
          <c:order val="4"/>
          <c:tx>
            <c:strRef>
              <c:f>איורים!$C$35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איורים!$BQ$35:$BW$35</c:f>
            </c:numRef>
          </c:val>
          <c:smooth val="0"/>
          <c:extLst>
            <c:ext xmlns:c16="http://schemas.microsoft.com/office/drawing/2014/chart" uri="{C3380CC4-5D6E-409C-BE32-E72D297353CC}">
              <c16:uniqueId val="{00000004-5582-4A12-975D-06910DBA84FD}"/>
            </c:ext>
          </c:extLst>
        </c:ser>
        <c:ser>
          <c:idx val="5"/>
          <c:order val="5"/>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איורים!$BQ$27:$BW$27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5582-4A12-975D-06910DBA84FD}"/>
            </c:ext>
          </c:extLst>
        </c:ser>
        <c:ser>
          <c:idx val="6"/>
          <c:order val="6"/>
          <c:tx>
            <c:strRef>
              <c:f>איורים!$C$36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איורים!$BQ$36:$BW$36</c:f>
            </c:numRef>
          </c:val>
          <c:smooth val="0"/>
          <c:extLst>
            <c:ext xmlns:c16="http://schemas.microsoft.com/office/drawing/2014/chart" uri="{C3380CC4-5D6E-409C-BE32-E72D297353CC}">
              <c16:uniqueId val="{00000006-5582-4A12-975D-06910DBA84FD}"/>
            </c:ext>
          </c:extLst>
        </c:ser>
        <c:ser>
          <c:idx val="7"/>
          <c:order val="7"/>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איורים!$BQ$29:$BW$29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5582-4A12-975D-06910DBA84FD}"/>
            </c:ext>
          </c:extLst>
        </c:ser>
        <c:ser>
          <c:idx val="8"/>
          <c:order val="8"/>
          <c:tx>
            <c:strRef>
              <c:f>איורים!$C$37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איורים!$BQ$37:$BW$37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5582-4A12-975D-06910DBA84FD}"/>
            </c:ext>
          </c:extLst>
        </c:ser>
        <c:ser>
          <c:idx val="9"/>
          <c:order val="9"/>
          <c:tx>
            <c:strRef>
              <c:f>איורים!$C$32</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איורים!$BQ$32:$BW$32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5582-4A12-975D-06910DBA84FD}"/>
            </c:ext>
          </c:extLst>
        </c:ser>
        <c:ser>
          <c:idx val="10"/>
          <c:order val="10"/>
          <c:tx>
            <c:strRef>
              <c:f>איורים!$C$25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איורים!$BQ$25:$BW$25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5582-4A12-975D-06910DBA84FD}"/>
            </c:ext>
          </c:extLst>
        </c:ser>
        <c:ser>
          <c:idx val="11"/>
          <c:order val="11"/>
          <c:tx>
            <c:strRef>
              <c:f>איורים!$C$38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איורים!$BQ$38:$BW$38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5582-4A12-975D-06910DBA84FD}"/>
            </c:ext>
          </c:extLst>
        </c:ser>
        <c:ser>
          <c:idx val="12"/>
          <c:order val="12"/>
          <c:tx>
            <c:strRef>
              <c:f>איורים!$C$39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איורים!$BQ$39:$BW$39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5582-4A12-975D-06910DBA84FD}"/>
            </c:ext>
          </c:extLst>
        </c:ser>
        <c:ser>
          <c:idx val="13"/>
          <c:order val="13"/>
          <c:tx>
            <c:strRef>
              <c:f>איורים!$C$26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איורים!$BQ$26:$BW$26</c:f>
            </c:numRef>
          </c:val>
          <c:smooth val="0"/>
          <c:extLst>
            <c:ext xmlns:c16="http://schemas.microsoft.com/office/drawing/2014/chart" uri="{C3380CC4-5D6E-409C-BE32-E72D297353CC}">
              <c16:uniqueId val="{0000000D-5582-4A12-975D-06910DBA84FD}"/>
            </c:ext>
          </c:extLst>
        </c:ser>
        <c:ser>
          <c:idx val="14"/>
          <c:order val="14"/>
          <c:tx>
            <c:strRef>
              <c:f>איורים!$C$40</c:f>
              <c:strCache>
                <c:ptCount val="1"/>
                <c:pt idx="0">
                  <c:v>שיעור תעסוקה בהתאם למודל המקרו ארוך הטווח</c:v>
                </c:pt>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איורים!$BQ$40:$BW$40</c:f>
            </c:numRef>
          </c:val>
          <c:smooth val="0"/>
          <c:extLst>
            <c:ext xmlns:c16="http://schemas.microsoft.com/office/drawing/2014/chart" uri="{C3380CC4-5D6E-409C-BE32-E72D297353CC}">
              <c16:uniqueId val="{0000000E-5582-4A12-975D-06910DBA84FD}"/>
            </c:ext>
          </c:extLst>
        </c:ser>
        <c:ser>
          <c:idx val="15"/>
          <c:order val="15"/>
          <c:tx>
            <c:strRef>
              <c:f>איורים!$C$30</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איורים!$BQ$30:$BW$30</c:f>
            </c:numRef>
          </c:val>
          <c:smooth val="0"/>
          <c:extLst>
            <c:ext xmlns:c16="http://schemas.microsoft.com/office/drawing/2014/chart" uri="{C3380CC4-5D6E-409C-BE32-E72D297353CC}">
              <c16:uniqueId val="{0000000F-5582-4A12-975D-06910DBA84FD}"/>
            </c:ext>
          </c:extLst>
        </c:ser>
        <c:dLbls>
          <c:showLegendKey val="0"/>
          <c:showVal val="0"/>
          <c:showCatName val="0"/>
          <c:showSerName val="0"/>
          <c:showPercent val="0"/>
          <c:showBubbleSize val="0"/>
        </c:dLbls>
        <c:smooth val="0"/>
        <c:axId val="207105408"/>
        <c:axId val="207123584"/>
      </c:lineChart>
      <c:catAx>
        <c:axId val="207105408"/>
        <c:scaling>
          <c:orientation val="minMax"/>
        </c:scaling>
        <c:delete val="0"/>
        <c:axPos val="b"/>
        <c:numFmt formatCode="General" sourceLinked="1"/>
        <c:majorTickMark val="out"/>
        <c:minorTickMark val="none"/>
        <c:tickLblPos val="low"/>
        <c:crossAx val="207123584"/>
        <c:crosses val="autoZero"/>
        <c:auto val="1"/>
        <c:lblAlgn val="ctr"/>
        <c:lblOffset val="100"/>
        <c:noMultiLvlLbl val="0"/>
      </c:catAx>
      <c:valAx>
        <c:axId val="207123584"/>
        <c:scaling>
          <c:orientation val="minMax"/>
          <c:max val="8.5"/>
          <c:min val="5.5"/>
        </c:scaling>
        <c:delete val="0"/>
        <c:axPos val="l"/>
        <c:majorGridlines/>
        <c:numFmt formatCode="0.0" sourceLinked="0"/>
        <c:majorTickMark val="out"/>
        <c:minorTickMark val="none"/>
        <c:tickLblPos val="low"/>
        <c:crossAx val="20710540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0"/>
          <c:order val="0"/>
          <c:tx>
            <c:strRef>
              <c:f>איורים!$C$28</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איורים!$AM$28:$AS$28</c:f>
            </c:numRef>
          </c:val>
          <c:smooth val="0"/>
          <c:extLst>
            <c:ext xmlns:c16="http://schemas.microsoft.com/office/drawing/2014/chart" uri="{C3380CC4-5D6E-409C-BE32-E72D297353CC}">
              <c16:uniqueId val="{00000000-53E9-41E0-806A-FA173E7612E4}"/>
            </c:ext>
          </c:extLst>
        </c:ser>
        <c:ser>
          <c:idx val="1"/>
          <c:order val="1"/>
          <c:tx>
            <c:strRef>
              <c:f>איורים!$C$33</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איורים!$AM$33:$AS$33</c:f>
            </c:numRef>
          </c:val>
          <c:smooth val="0"/>
          <c:extLst>
            <c:ext xmlns:c16="http://schemas.microsoft.com/office/drawing/2014/chart" uri="{C3380CC4-5D6E-409C-BE32-E72D297353CC}">
              <c16:uniqueId val="{00000001-53E9-41E0-806A-FA173E7612E4}"/>
            </c:ext>
          </c:extLst>
        </c:ser>
        <c:ser>
          <c:idx val="2"/>
          <c:order val="2"/>
          <c:tx>
            <c:strRef>
              <c:f>איורים!$C$34</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איורים!$AM$34:$AS$34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53E9-41E0-806A-FA173E7612E4}"/>
            </c:ext>
          </c:extLst>
        </c:ser>
        <c:ser>
          <c:idx val="3"/>
          <c:order val="3"/>
          <c:tx>
            <c:strRef>
              <c:f>איורים!$C$31</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איורים!$AM$31:$AS$31</c:f>
            </c:numRef>
          </c:val>
          <c:smooth val="0"/>
          <c:extLst>
            <c:ext xmlns:c16="http://schemas.microsoft.com/office/drawing/2014/chart" uri="{C3380CC4-5D6E-409C-BE32-E72D297353CC}">
              <c16:uniqueId val="{00000003-53E9-41E0-806A-FA173E7612E4}"/>
            </c:ext>
          </c:extLst>
        </c:ser>
        <c:ser>
          <c:idx val="4"/>
          <c:order val="4"/>
          <c:tx>
            <c:strRef>
              <c:f>איורים!$C$35</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איורים!$AM$35:$AS$35</c:f>
            </c:numRef>
          </c:val>
          <c:smooth val="0"/>
          <c:extLst>
            <c:ext xmlns:c16="http://schemas.microsoft.com/office/drawing/2014/chart" uri="{C3380CC4-5D6E-409C-BE32-E72D297353CC}">
              <c16:uniqueId val="{00000004-53E9-41E0-806A-FA173E7612E4}"/>
            </c:ext>
          </c:extLst>
        </c:ser>
        <c:ser>
          <c:idx val="5"/>
          <c:order val="5"/>
          <c:tx>
            <c:strRef>
              <c:f>איורים!$C$27</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איורים!$AM$27:$AS$27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53E9-41E0-806A-FA173E7612E4}"/>
            </c:ext>
          </c:extLst>
        </c:ser>
        <c:ser>
          <c:idx val="6"/>
          <c:order val="6"/>
          <c:tx>
            <c:strRef>
              <c:f>איורים!$C$36</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איורים!$AM$36:$AS$36</c:f>
            </c:numRef>
          </c:val>
          <c:smooth val="0"/>
          <c:extLst>
            <c:ext xmlns:c16="http://schemas.microsoft.com/office/drawing/2014/chart" uri="{C3380CC4-5D6E-409C-BE32-E72D297353CC}">
              <c16:uniqueId val="{00000006-53E9-41E0-806A-FA173E7612E4}"/>
            </c:ext>
          </c:extLst>
        </c:ser>
        <c:ser>
          <c:idx val="7"/>
          <c:order val="7"/>
          <c:tx>
            <c:strRef>
              <c:f>איורים!$C$29</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איורים!$AM$29:$AS$29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53E9-41E0-806A-FA173E7612E4}"/>
            </c:ext>
          </c:extLst>
        </c:ser>
        <c:ser>
          <c:idx val="8"/>
          <c:order val="8"/>
          <c:tx>
            <c:strRef>
              <c:f>איורים!$C$37</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איורים!$AM$37:$AS$37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53E9-41E0-806A-FA173E7612E4}"/>
            </c:ext>
          </c:extLst>
        </c:ser>
        <c:ser>
          <c:idx val="9"/>
          <c:order val="9"/>
          <c:tx>
            <c:strRef>
              <c:f>איורים!$C$32</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איורים!$AM$32:$AS$32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53E9-41E0-806A-FA173E7612E4}"/>
            </c:ext>
          </c:extLst>
        </c:ser>
        <c:ser>
          <c:idx val="10"/>
          <c:order val="10"/>
          <c:tx>
            <c:strRef>
              <c:f>איורים!$C$25</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איורים!$AM$25:$AS$25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53E9-41E0-806A-FA173E7612E4}"/>
            </c:ext>
          </c:extLst>
        </c:ser>
        <c:ser>
          <c:idx val="11"/>
          <c:order val="11"/>
          <c:tx>
            <c:strRef>
              <c:f>איורים!$C$38</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איורים!$AM$38:$AS$38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53E9-41E0-806A-FA173E7612E4}"/>
            </c:ext>
          </c:extLst>
        </c:ser>
        <c:ser>
          <c:idx val="12"/>
          <c:order val="12"/>
          <c:tx>
            <c:strRef>
              <c:f>איורים!$C$39</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איורים!$AM$39:$AS$39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53E9-41E0-806A-FA173E7612E4}"/>
            </c:ext>
          </c:extLst>
        </c:ser>
        <c:ser>
          <c:idx val="13"/>
          <c:order val="13"/>
          <c:tx>
            <c:strRef>
              <c:f>איורים!$C$26</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איורים!$AM$26:$AS$26</c:f>
            </c:numRef>
          </c:val>
          <c:smooth val="0"/>
          <c:extLst>
            <c:ext xmlns:c16="http://schemas.microsoft.com/office/drawing/2014/chart" uri="{C3380CC4-5D6E-409C-BE32-E72D297353CC}">
              <c16:uniqueId val="{0000000D-53E9-41E0-806A-FA173E7612E4}"/>
            </c:ext>
          </c:extLst>
        </c:ser>
        <c:ser>
          <c:idx val="14"/>
          <c:order val="14"/>
          <c:tx>
            <c:strRef>
              <c:f>איורים!$C$40</c:f>
              <c:strCache>
                <c:ptCount val="1"/>
                <c:pt idx="0">
                  <c:v>שיעור תעסוקה בהתאם למודל המקרו ארוך הטווח</c:v>
                </c:pt>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איורים!$AM$40:$AS$40</c:f>
            </c:numRef>
          </c:val>
          <c:smooth val="0"/>
          <c:extLst>
            <c:ext xmlns:c16="http://schemas.microsoft.com/office/drawing/2014/chart" uri="{C3380CC4-5D6E-409C-BE32-E72D297353CC}">
              <c16:uniqueId val="{0000000E-53E9-41E0-806A-FA173E7612E4}"/>
            </c:ext>
          </c:extLst>
        </c:ser>
        <c:ser>
          <c:idx val="15"/>
          <c:order val="15"/>
          <c:tx>
            <c:strRef>
              <c:f>איורים!$C$30</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איורים!$AM$30:$AS$30</c:f>
            </c:numRef>
          </c:val>
          <c:smooth val="0"/>
          <c:extLst>
            <c:ext xmlns:c16="http://schemas.microsoft.com/office/drawing/2014/chart" uri="{C3380CC4-5D6E-409C-BE32-E72D297353CC}">
              <c16:uniqueId val="{0000000F-53E9-41E0-806A-FA173E7612E4}"/>
            </c:ext>
          </c:extLst>
        </c:ser>
        <c:dLbls>
          <c:showLegendKey val="0"/>
          <c:showVal val="0"/>
          <c:showCatName val="0"/>
          <c:showSerName val="0"/>
          <c:showPercent val="0"/>
          <c:showBubbleSize val="0"/>
        </c:dLbls>
        <c:smooth val="0"/>
        <c:axId val="207198080"/>
        <c:axId val="207199616"/>
      </c:lineChart>
      <c:catAx>
        <c:axId val="207198080"/>
        <c:scaling>
          <c:orientation val="minMax"/>
        </c:scaling>
        <c:delete val="0"/>
        <c:axPos val="b"/>
        <c:numFmt formatCode="General" sourceLinked="1"/>
        <c:majorTickMark val="out"/>
        <c:minorTickMark val="none"/>
        <c:tickLblPos val="low"/>
        <c:crossAx val="207199616"/>
        <c:crosses val="autoZero"/>
        <c:auto val="1"/>
        <c:lblAlgn val="ctr"/>
        <c:lblOffset val="100"/>
        <c:noMultiLvlLbl val="0"/>
      </c:catAx>
      <c:valAx>
        <c:axId val="207199616"/>
        <c:scaling>
          <c:orientation val="minMax"/>
          <c:max val="2"/>
          <c:min val="-1"/>
        </c:scaling>
        <c:delete val="0"/>
        <c:axPos val="l"/>
        <c:majorGridlines/>
        <c:numFmt formatCode="0.0" sourceLinked="1"/>
        <c:majorTickMark val="out"/>
        <c:minorTickMark val="none"/>
        <c:tickLblPos val="low"/>
        <c:crossAx val="20719808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0"/>
          <c:order val="0"/>
          <c:tx>
            <c:strRef>
              <c:f>איורים!$C$28</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איורים!$CK$28:$CQ$28</c:f>
            </c:numRef>
          </c:val>
          <c:smooth val="0"/>
          <c:extLst>
            <c:ext xmlns:c16="http://schemas.microsoft.com/office/drawing/2014/chart" uri="{C3380CC4-5D6E-409C-BE32-E72D297353CC}">
              <c16:uniqueId val="{00000000-1E70-4B55-87B2-AC2EC153631A}"/>
            </c:ext>
          </c:extLst>
        </c:ser>
        <c:ser>
          <c:idx val="1"/>
          <c:order val="1"/>
          <c:tx>
            <c:strRef>
              <c:f>איורים!$C$33</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איורים!$CK$33:$CQ$33</c:f>
            </c:numRef>
          </c:val>
          <c:smooth val="0"/>
          <c:extLst>
            <c:ext xmlns:c16="http://schemas.microsoft.com/office/drawing/2014/chart" uri="{C3380CC4-5D6E-409C-BE32-E72D297353CC}">
              <c16:uniqueId val="{00000001-1E70-4B55-87B2-AC2EC153631A}"/>
            </c:ext>
          </c:extLst>
        </c:ser>
        <c:ser>
          <c:idx val="2"/>
          <c:order val="2"/>
          <c:tx>
            <c:strRef>
              <c:f>איורים!$C$34</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איורים!$CK$34:$CQ$34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1E70-4B55-87B2-AC2EC153631A}"/>
            </c:ext>
          </c:extLst>
        </c:ser>
        <c:ser>
          <c:idx val="3"/>
          <c:order val="3"/>
          <c:tx>
            <c:strRef>
              <c:f>איורים!$C$31</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איורים!$CK$31:$CQ$31</c:f>
            </c:numRef>
          </c:val>
          <c:smooth val="0"/>
          <c:extLst>
            <c:ext xmlns:c16="http://schemas.microsoft.com/office/drawing/2014/chart" uri="{C3380CC4-5D6E-409C-BE32-E72D297353CC}">
              <c16:uniqueId val="{00000003-1E70-4B55-87B2-AC2EC153631A}"/>
            </c:ext>
          </c:extLst>
        </c:ser>
        <c:ser>
          <c:idx val="4"/>
          <c:order val="4"/>
          <c:tx>
            <c:strRef>
              <c:f>איורים!$C$35</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איורים!$CK$35:$CQ$35</c:f>
            </c:numRef>
          </c:val>
          <c:smooth val="0"/>
          <c:extLst>
            <c:ext xmlns:c16="http://schemas.microsoft.com/office/drawing/2014/chart" uri="{C3380CC4-5D6E-409C-BE32-E72D297353CC}">
              <c16:uniqueId val="{00000004-1E70-4B55-87B2-AC2EC153631A}"/>
            </c:ext>
          </c:extLst>
        </c:ser>
        <c:ser>
          <c:idx val="5"/>
          <c:order val="5"/>
          <c:tx>
            <c:strRef>
              <c:f>איורים!$C$27</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איורים!$CK$27:$CQ$27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1E70-4B55-87B2-AC2EC153631A}"/>
            </c:ext>
          </c:extLst>
        </c:ser>
        <c:ser>
          <c:idx val="6"/>
          <c:order val="6"/>
          <c:tx>
            <c:strRef>
              <c:f>איורים!$C$36</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איורים!$CK$36:$CQ$36</c:f>
            </c:numRef>
          </c:val>
          <c:smooth val="0"/>
          <c:extLst>
            <c:ext xmlns:c16="http://schemas.microsoft.com/office/drawing/2014/chart" uri="{C3380CC4-5D6E-409C-BE32-E72D297353CC}">
              <c16:uniqueId val="{00000006-1E70-4B55-87B2-AC2EC153631A}"/>
            </c:ext>
          </c:extLst>
        </c:ser>
        <c:ser>
          <c:idx val="7"/>
          <c:order val="7"/>
          <c:tx>
            <c:strRef>
              <c:f>איורים!$C$29</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איורים!$CK$29:$CQ$29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1E70-4B55-87B2-AC2EC153631A}"/>
            </c:ext>
          </c:extLst>
        </c:ser>
        <c:ser>
          <c:idx val="8"/>
          <c:order val="8"/>
          <c:tx>
            <c:strRef>
              <c:f>איורים!$C$37</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איורים!$CK$37:$CQ$37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1E70-4B55-87B2-AC2EC153631A}"/>
            </c:ext>
          </c:extLst>
        </c:ser>
        <c:ser>
          <c:idx val="9"/>
          <c:order val="9"/>
          <c:tx>
            <c:strRef>
              <c:f>איורים!$C$32</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איורים!$CK$32:$CQ$32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1E70-4B55-87B2-AC2EC153631A}"/>
            </c:ext>
          </c:extLst>
        </c:ser>
        <c:ser>
          <c:idx val="10"/>
          <c:order val="10"/>
          <c:tx>
            <c:strRef>
              <c:f>איורים!$C$25</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איורים!$CK$25:$CQ$25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1E70-4B55-87B2-AC2EC153631A}"/>
            </c:ext>
          </c:extLst>
        </c:ser>
        <c:ser>
          <c:idx val="11"/>
          <c:order val="11"/>
          <c:tx>
            <c:strRef>
              <c:f>איורים!$C$38</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איורים!$CK$38:$CQ$38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1E70-4B55-87B2-AC2EC153631A}"/>
            </c:ext>
          </c:extLst>
        </c:ser>
        <c:ser>
          <c:idx val="12"/>
          <c:order val="12"/>
          <c:tx>
            <c:strRef>
              <c:f>איורים!$C$39</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איורים!$CK$39:$CQ$39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1E70-4B55-87B2-AC2EC153631A}"/>
            </c:ext>
          </c:extLst>
        </c:ser>
        <c:ser>
          <c:idx val="13"/>
          <c:order val="13"/>
          <c:tx>
            <c:strRef>
              <c:f>איורים!$C$26</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איורים!$CK$26:$CQ$26</c:f>
            </c:numRef>
          </c:val>
          <c:smooth val="0"/>
          <c:extLst>
            <c:ext xmlns:c16="http://schemas.microsoft.com/office/drawing/2014/chart" uri="{C3380CC4-5D6E-409C-BE32-E72D297353CC}">
              <c16:uniqueId val="{0000000D-1E70-4B55-87B2-AC2EC153631A}"/>
            </c:ext>
          </c:extLst>
        </c:ser>
        <c:ser>
          <c:idx val="14"/>
          <c:order val="14"/>
          <c:tx>
            <c:strRef>
              <c:f>איורים!$C$40</c:f>
              <c:strCache>
                <c:ptCount val="1"/>
                <c:pt idx="0">
                  <c:v>שיעור תעסוקה בהתאם למודל המקרו ארוך הטווח</c:v>
                </c:pt>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איורים!$CK$40:$CQ$40</c:f>
            </c:numRef>
          </c:val>
          <c:smooth val="0"/>
          <c:extLst>
            <c:ext xmlns:c16="http://schemas.microsoft.com/office/drawing/2014/chart" uri="{C3380CC4-5D6E-409C-BE32-E72D297353CC}">
              <c16:uniqueId val="{0000000E-1E70-4B55-87B2-AC2EC153631A}"/>
            </c:ext>
          </c:extLst>
        </c:ser>
        <c:ser>
          <c:idx val="15"/>
          <c:order val="15"/>
          <c:tx>
            <c:strRef>
              <c:f>איורים!$C$30</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איורים!$CK$30:$CQ$30</c:f>
            </c:numRef>
          </c:val>
          <c:smooth val="0"/>
          <c:extLst>
            <c:ext xmlns:c16="http://schemas.microsoft.com/office/drawing/2014/chart" uri="{C3380CC4-5D6E-409C-BE32-E72D297353CC}">
              <c16:uniqueId val="{0000000F-1E70-4B55-87B2-AC2EC153631A}"/>
            </c:ext>
          </c:extLst>
        </c:ser>
        <c:dLbls>
          <c:showLegendKey val="0"/>
          <c:showVal val="0"/>
          <c:showCatName val="0"/>
          <c:showSerName val="0"/>
          <c:showPercent val="0"/>
          <c:showBubbleSize val="0"/>
        </c:dLbls>
        <c:smooth val="0"/>
        <c:axId val="206835712"/>
        <c:axId val="206837248"/>
      </c:lineChart>
      <c:catAx>
        <c:axId val="206835712"/>
        <c:scaling>
          <c:orientation val="minMax"/>
        </c:scaling>
        <c:delete val="0"/>
        <c:axPos val="b"/>
        <c:numFmt formatCode="General" sourceLinked="1"/>
        <c:majorTickMark val="out"/>
        <c:minorTickMark val="none"/>
        <c:tickLblPos val="low"/>
        <c:crossAx val="206837248"/>
        <c:crosses val="autoZero"/>
        <c:auto val="1"/>
        <c:lblAlgn val="ctr"/>
        <c:lblOffset val="100"/>
        <c:noMultiLvlLbl val="0"/>
      </c:catAx>
      <c:valAx>
        <c:axId val="206837248"/>
        <c:scaling>
          <c:orientation val="minMax"/>
          <c:max val="7"/>
          <c:min val="4"/>
        </c:scaling>
        <c:delete val="0"/>
        <c:axPos val="l"/>
        <c:majorGridlines/>
        <c:numFmt formatCode="0.0" sourceLinked="1"/>
        <c:majorTickMark val="out"/>
        <c:minorTickMark val="none"/>
        <c:tickLblPos val="low"/>
        <c:crossAx val="206835712"/>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0"/>
          <c:order val="0"/>
          <c:tx>
            <c:strRef>
              <c:f>איורים!$C$28</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איורים!$BG$28:$BM$28</c:f>
            </c:numRef>
          </c:val>
          <c:smooth val="0"/>
          <c:extLst>
            <c:ext xmlns:c16="http://schemas.microsoft.com/office/drawing/2014/chart" uri="{C3380CC4-5D6E-409C-BE32-E72D297353CC}">
              <c16:uniqueId val="{00000000-8754-4E4E-967E-A4E10652E5AE}"/>
            </c:ext>
          </c:extLst>
        </c:ser>
        <c:ser>
          <c:idx val="1"/>
          <c:order val="1"/>
          <c:tx>
            <c:strRef>
              <c:f>איורים!$C$33</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איורים!$BG$33:$BM$33</c:f>
            </c:numRef>
          </c:val>
          <c:smooth val="0"/>
          <c:extLst>
            <c:ext xmlns:c16="http://schemas.microsoft.com/office/drawing/2014/chart" uri="{C3380CC4-5D6E-409C-BE32-E72D297353CC}">
              <c16:uniqueId val="{00000001-8754-4E4E-967E-A4E10652E5AE}"/>
            </c:ext>
          </c:extLst>
        </c:ser>
        <c:ser>
          <c:idx val="2"/>
          <c:order val="2"/>
          <c:tx>
            <c:strRef>
              <c:f>איורים!$C$34</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איורים!$BG$34:$BM$34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8754-4E4E-967E-A4E10652E5AE}"/>
            </c:ext>
          </c:extLst>
        </c:ser>
        <c:ser>
          <c:idx val="3"/>
          <c:order val="3"/>
          <c:tx>
            <c:strRef>
              <c:f>איורים!$C$31</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איורים!$BG$31:$BM$31</c:f>
            </c:numRef>
          </c:val>
          <c:smooth val="0"/>
          <c:extLst>
            <c:ext xmlns:c16="http://schemas.microsoft.com/office/drawing/2014/chart" uri="{C3380CC4-5D6E-409C-BE32-E72D297353CC}">
              <c16:uniqueId val="{00000003-8754-4E4E-967E-A4E10652E5AE}"/>
            </c:ext>
          </c:extLst>
        </c:ser>
        <c:ser>
          <c:idx val="4"/>
          <c:order val="4"/>
          <c:tx>
            <c:strRef>
              <c:f>איורים!$C$35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איורים!$BG$35:$BM$35</c:f>
            </c:numRef>
          </c:val>
          <c:smooth val="0"/>
          <c:extLst>
            <c:ext xmlns:c16="http://schemas.microsoft.com/office/drawing/2014/chart" uri="{C3380CC4-5D6E-409C-BE32-E72D297353CC}">
              <c16:uniqueId val="{00000004-8754-4E4E-967E-A4E10652E5AE}"/>
            </c:ext>
          </c:extLst>
        </c:ser>
        <c:ser>
          <c:idx val="5"/>
          <c:order val="5"/>
          <c:tx>
            <c:strRef>
              <c:f>איורים!$C$27</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איורים!$BG$27:$BM$27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8754-4E4E-967E-A4E10652E5AE}"/>
            </c:ext>
          </c:extLst>
        </c:ser>
        <c:ser>
          <c:idx val="6"/>
          <c:order val="6"/>
          <c:tx>
            <c:strRef>
              <c:f>איורים!$C$36</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איורים!$BG$36:$BM$36</c:f>
            </c:numRef>
          </c:val>
          <c:smooth val="0"/>
          <c:extLst>
            <c:ext xmlns:c16="http://schemas.microsoft.com/office/drawing/2014/chart" uri="{C3380CC4-5D6E-409C-BE32-E72D297353CC}">
              <c16:uniqueId val="{00000006-8754-4E4E-967E-A4E10652E5AE}"/>
            </c:ext>
          </c:extLst>
        </c:ser>
        <c:ser>
          <c:idx val="7"/>
          <c:order val="7"/>
          <c:tx>
            <c:strRef>
              <c:f>איורים!$C$29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איורים!$BG$29:$BM$29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8754-4E4E-967E-A4E10652E5AE}"/>
            </c:ext>
          </c:extLst>
        </c:ser>
        <c:ser>
          <c:idx val="8"/>
          <c:order val="8"/>
          <c:tx>
            <c:strRef>
              <c:f>איורים!$C$37</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איורים!$BG$37:$BM$37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8754-4E4E-967E-A4E10652E5AE}"/>
            </c:ext>
          </c:extLst>
        </c:ser>
        <c:ser>
          <c:idx val="9"/>
          <c:order val="9"/>
          <c:tx>
            <c:strRef>
              <c:f>איורים!$C$32</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איורים!$BG$32:$BM$32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8754-4E4E-967E-A4E10652E5AE}"/>
            </c:ext>
          </c:extLst>
        </c:ser>
        <c:ser>
          <c:idx val="10"/>
          <c:order val="10"/>
          <c:tx>
            <c:strRef>
              <c:f>איורים!$C$25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איורים!$BG$25:$BM$25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8754-4E4E-967E-A4E10652E5AE}"/>
            </c:ext>
          </c:extLst>
        </c:ser>
        <c:ser>
          <c:idx val="11"/>
          <c:order val="11"/>
          <c:tx>
            <c:strRef>
              <c:f>איורים!$C$38</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איורים!$BG$38:$BM$38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8754-4E4E-967E-A4E10652E5AE}"/>
            </c:ext>
          </c:extLst>
        </c:ser>
        <c:ser>
          <c:idx val="12"/>
          <c:order val="12"/>
          <c:tx>
            <c:strRef>
              <c:f>איורים!$C$39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איורים!$BG$39:$BM$39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8754-4E4E-967E-A4E10652E5AE}"/>
            </c:ext>
          </c:extLst>
        </c:ser>
        <c:ser>
          <c:idx val="13"/>
          <c:order val="13"/>
          <c:tx>
            <c:strRef>
              <c:f>איורים!$C$26</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איורים!$BG$26:$BM$26</c:f>
            </c:numRef>
          </c:val>
          <c:smooth val="0"/>
          <c:extLst>
            <c:ext xmlns:c16="http://schemas.microsoft.com/office/drawing/2014/chart" uri="{C3380CC4-5D6E-409C-BE32-E72D297353CC}">
              <c16:uniqueId val="{0000000D-8754-4E4E-967E-A4E10652E5AE}"/>
            </c:ext>
          </c:extLst>
        </c:ser>
        <c:ser>
          <c:idx val="14"/>
          <c:order val="14"/>
          <c:tx>
            <c:strRef>
              <c:f>איורים!$C$40</c:f>
              <c:strCache>
                <c:ptCount val="1"/>
                <c:pt idx="0">
                  <c:v>שיעור תעסוקה בהתאם למודל המקרו ארוך הטווח</c:v>
                </c:pt>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איורים!$BG$40:$BM$40</c:f>
            </c:numRef>
          </c:val>
          <c:smooth val="0"/>
          <c:extLst>
            <c:ext xmlns:c16="http://schemas.microsoft.com/office/drawing/2014/chart" uri="{C3380CC4-5D6E-409C-BE32-E72D297353CC}">
              <c16:uniqueId val="{0000000E-8754-4E4E-967E-A4E10652E5AE}"/>
            </c:ext>
          </c:extLst>
        </c:ser>
        <c:ser>
          <c:idx val="15"/>
          <c:order val="15"/>
          <c:tx>
            <c:strRef>
              <c:f>איורים!$C$30</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איורים!$BG$30:$BM$30</c:f>
            </c:numRef>
          </c:val>
          <c:smooth val="0"/>
          <c:extLst>
            <c:ext xmlns:c16="http://schemas.microsoft.com/office/drawing/2014/chart" uri="{C3380CC4-5D6E-409C-BE32-E72D297353CC}">
              <c16:uniqueId val="{0000000F-8754-4E4E-967E-A4E10652E5AE}"/>
            </c:ext>
          </c:extLst>
        </c:ser>
        <c:dLbls>
          <c:showLegendKey val="0"/>
          <c:showVal val="0"/>
          <c:showCatName val="0"/>
          <c:showSerName val="0"/>
          <c:showPercent val="0"/>
          <c:showBubbleSize val="0"/>
        </c:dLbls>
        <c:smooth val="0"/>
        <c:axId val="206919168"/>
        <c:axId val="206920704"/>
      </c:lineChart>
      <c:catAx>
        <c:axId val="206919168"/>
        <c:scaling>
          <c:orientation val="minMax"/>
        </c:scaling>
        <c:delete val="0"/>
        <c:axPos val="b"/>
        <c:numFmt formatCode="General" sourceLinked="1"/>
        <c:majorTickMark val="out"/>
        <c:minorTickMark val="none"/>
        <c:tickLblPos val="low"/>
        <c:crossAx val="206920704"/>
        <c:crosses val="autoZero"/>
        <c:auto val="1"/>
        <c:lblAlgn val="ctr"/>
        <c:lblOffset val="100"/>
        <c:noMultiLvlLbl val="0"/>
      </c:catAx>
      <c:valAx>
        <c:axId val="206920704"/>
        <c:scaling>
          <c:orientation val="minMax"/>
        </c:scaling>
        <c:delete val="0"/>
        <c:axPos val="l"/>
        <c:majorGridlines/>
        <c:numFmt formatCode="0" sourceLinked="0"/>
        <c:majorTickMark val="out"/>
        <c:minorTickMark val="none"/>
        <c:tickLblPos val="low"/>
        <c:crossAx val="206919168"/>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0"/>
          <c:order val="0"/>
          <c:tx>
            <c:strRef>
              <c:f>איורים!$C$28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איורים!$CA$28:$CG$28</c:f>
            </c:numRef>
          </c:val>
          <c:smooth val="0"/>
          <c:extLst>
            <c:ext xmlns:c16="http://schemas.microsoft.com/office/drawing/2014/chart" uri="{C3380CC4-5D6E-409C-BE32-E72D297353CC}">
              <c16:uniqueId val="{00000000-35CA-4E60-AF9D-768B257C0F66}"/>
            </c:ext>
          </c:extLst>
        </c:ser>
        <c:ser>
          <c:idx val="1"/>
          <c:order val="1"/>
          <c:tx>
            <c:strRef>
              <c:f>איורים!$C$33</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איורים!$CA$33:$CG$33</c:f>
            </c:numRef>
          </c:val>
          <c:smooth val="0"/>
          <c:extLst>
            <c:ext xmlns:c16="http://schemas.microsoft.com/office/drawing/2014/chart" uri="{C3380CC4-5D6E-409C-BE32-E72D297353CC}">
              <c16:uniqueId val="{00000001-35CA-4E60-AF9D-768B257C0F66}"/>
            </c:ext>
          </c:extLst>
        </c:ser>
        <c:ser>
          <c:idx val="2"/>
          <c:order val="2"/>
          <c:tx>
            <c:strRef>
              <c:f>איורים!$C$34</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איורים!$CA$34:$CG$34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35CA-4E60-AF9D-768B257C0F66}"/>
            </c:ext>
          </c:extLst>
        </c:ser>
        <c:ser>
          <c:idx val="3"/>
          <c:order val="3"/>
          <c:tx>
            <c:strRef>
              <c:f>איורים!$C$31</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איורים!$CA$31:$CG$31</c:f>
            </c:numRef>
          </c:val>
          <c:smooth val="0"/>
          <c:extLst>
            <c:ext xmlns:c16="http://schemas.microsoft.com/office/drawing/2014/chart" uri="{C3380CC4-5D6E-409C-BE32-E72D297353CC}">
              <c16:uniqueId val="{00000003-35CA-4E60-AF9D-768B257C0F66}"/>
            </c:ext>
          </c:extLst>
        </c:ser>
        <c:ser>
          <c:idx val="4"/>
          <c:order val="4"/>
          <c:tx>
            <c:strRef>
              <c:f>איורים!$C$35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איורים!$CA$35:$CG$35</c:f>
            </c:numRef>
          </c:val>
          <c:smooth val="0"/>
          <c:extLst>
            <c:ext xmlns:c16="http://schemas.microsoft.com/office/drawing/2014/chart" uri="{C3380CC4-5D6E-409C-BE32-E72D297353CC}">
              <c16:uniqueId val="{00000004-35CA-4E60-AF9D-768B257C0F66}"/>
            </c:ext>
          </c:extLst>
        </c:ser>
        <c:ser>
          <c:idx val="5"/>
          <c:order val="5"/>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איורים!$CA$27:$CG$27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35CA-4E60-AF9D-768B257C0F66}"/>
            </c:ext>
          </c:extLst>
        </c:ser>
        <c:ser>
          <c:idx val="6"/>
          <c:order val="6"/>
          <c:tx>
            <c:strRef>
              <c:f>איורים!$C$36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איורים!$CA$36:$CG$36</c:f>
            </c:numRef>
          </c:val>
          <c:smooth val="0"/>
          <c:extLst>
            <c:ext xmlns:c16="http://schemas.microsoft.com/office/drawing/2014/chart" uri="{C3380CC4-5D6E-409C-BE32-E72D297353CC}">
              <c16:uniqueId val="{00000006-35CA-4E60-AF9D-768B257C0F66}"/>
            </c:ext>
          </c:extLst>
        </c:ser>
        <c:ser>
          <c:idx val="7"/>
          <c:order val="7"/>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איורים!$CA$29:$CG$29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35CA-4E60-AF9D-768B257C0F66}"/>
            </c:ext>
          </c:extLst>
        </c:ser>
        <c:ser>
          <c:idx val="8"/>
          <c:order val="8"/>
          <c:tx>
            <c:strRef>
              <c:f>איורים!$C$37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איורים!$CA$37:$CG$37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35CA-4E60-AF9D-768B257C0F66}"/>
            </c:ext>
          </c:extLst>
        </c:ser>
        <c:ser>
          <c:idx val="9"/>
          <c:order val="9"/>
          <c:tx>
            <c:strRef>
              <c:f>איורים!$C$32</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איורים!$CA$32:$CG$32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35CA-4E60-AF9D-768B257C0F66}"/>
            </c:ext>
          </c:extLst>
        </c:ser>
        <c:ser>
          <c:idx val="10"/>
          <c:order val="10"/>
          <c:tx>
            <c:strRef>
              <c:f>איורים!$C$25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איורים!$CA$25:$CG$25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35CA-4E60-AF9D-768B257C0F66}"/>
            </c:ext>
          </c:extLst>
        </c:ser>
        <c:ser>
          <c:idx val="11"/>
          <c:order val="11"/>
          <c:tx>
            <c:strRef>
              <c:f>איורים!$C$38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איורים!$CA$38:$CG$38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B-35CA-4E60-AF9D-768B257C0F66}"/>
            </c:ext>
          </c:extLst>
        </c:ser>
        <c:ser>
          <c:idx val="12"/>
          <c:order val="12"/>
          <c:tx>
            <c:strRef>
              <c:f>איורים!$C$39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איורים!$CA$39:$CG$39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35CA-4E60-AF9D-768B257C0F66}"/>
            </c:ext>
          </c:extLst>
        </c:ser>
        <c:ser>
          <c:idx val="13"/>
          <c:order val="13"/>
          <c:tx>
            <c:strRef>
              <c:f>איורים!$C$26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איורים!$CA$26:$CG$26</c:f>
            </c:numRef>
          </c:val>
          <c:smooth val="0"/>
          <c:extLst>
            <c:ext xmlns:c16="http://schemas.microsoft.com/office/drawing/2014/chart" uri="{C3380CC4-5D6E-409C-BE32-E72D297353CC}">
              <c16:uniqueId val="{0000000D-35CA-4E60-AF9D-768B257C0F66}"/>
            </c:ext>
          </c:extLst>
        </c:ser>
        <c:ser>
          <c:idx val="14"/>
          <c:order val="14"/>
          <c:tx>
            <c:strRef>
              <c:f>איורים!$C$40</c:f>
              <c:strCache>
                <c:ptCount val="1"/>
                <c:pt idx="0">
                  <c:v>שיעור תעסוקה בהתאם למודל המקרו ארוך הטווח</c:v>
                </c:pt>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איורים!$CA$40:$CG$40</c:f>
            </c:numRef>
          </c:val>
          <c:smooth val="0"/>
          <c:extLst>
            <c:ext xmlns:c16="http://schemas.microsoft.com/office/drawing/2014/chart" uri="{C3380CC4-5D6E-409C-BE32-E72D297353CC}">
              <c16:uniqueId val="{0000000E-35CA-4E60-AF9D-768B257C0F66}"/>
            </c:ext>
          </c:extLst>
        </c:ser>
        <c:ser>
          <c:idx val="15"/>
          <c:order val="15"/>
          <c:tx>
            <c:strRef>
              <c:f>איורים!$C$30</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איורים!$CA$30:$CG$30</c:f>
            </c:numRef>
          </c:val>
          <c:smooth val="0"/>
          <c:extLst>
            <c:ext xmlns:c16="http://schemas.microsoft.com/office/drawing/2014/chart" uri="{C3380CC4-5D6E-409C-BE32-E72D297353CC}">
              <c16:uniqueId val="{0000000F-35CA-4E60-AF9D-768B257C0F66}"/>
            </c:ext>
          </c:extLst>
        </c:ser>
        <c:dLbls>
          <c:showLegendKey val="0"/>
          <c:showVal val="0"/>
          <c:showCatName val="0"/>
          <c:showSerName val="0"/>
          <c:showPercent val="0"/>
          <c:showBubbleSize val="0"/>
        </c:dLbls>
        <c:smooth val="0"/>
        <c:axId val="207525760"/>
        <c:axId val="207527296"/>
      </c:lineChart>
      <c:catAx>
        <c:axId val="207525760"/>
        <c:scaling>
          <c:orientation val="minMax"/>
        </c:scaling>
        <c:delete val="0"/>
        <c:axPos val="b"/>
        <c:numFmt formatCode="General" sourceLinked="1"/>
        <c:majorTickMark val="out"/>
        <c:minorTickMark val="none"/>
        <c:tickLblPos val="low"/>
        <c:crossAx val="207527296"/>
        <c:crosses val="autoZero"/>
        <c:auto val="1"/>
        <c:lblAlgn val="ctr"/>
        <c:lblOffset val="100"/>
        <c:noMultiLvlLbl val="0"/>
      </c:catAx>
      <c:valAx>
        <c:axId val="207527296"/>
        <c:scaling>
          <c:orientation val="minMax"/>
        </c:scaling>
        <c:delete val="0"/>
        <c:axPos val="l"/>
        <c:majorGridlines/>
        <c:numFmt formatCode="0.0" sourceLinked="0"/>
        <c:majorTickMark val="out"/>
        <c:minorTickMark val="none"/>
        <c:tickLblPos val="low"/>
        <c:crossAx val="207525760"/>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הוצאות שוטפות ביטוח לאומי </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33529854386613644"/>
        </c:manualLayout>
      </c:layout>
      <c:lineChart>
        <c:grouping val="standard"/>
        <c:varyColors val="0"/>
        <c:ser>
          <c:idx val="13"/>
          <c:order val="0"/>
          <c:tx>
            <c:strRef>
              <c:f>איורים!$C$26</c:f>
              <c:strCache>
                <c:ptCount val="1"/>
              </c:strCache>
            </c:strRef>
          </c:tx>
          <c:spPr>
            <a:ln>
              <a:solidFill>
                <a:schemeClr val="accent3">
                  <a:lumMod val="60000"/>
                  <a:lumOff val="40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איורים!$BQ$26:$BW$26</c:f>
            </c:numRef>
          </c:val>
          <c:smooth val="0"/>
          <c:extLst>
            <c:ext xmlns:c16="http://schemas.microsoft.com/office/drawing/2014/chart" uri="{C3380CC4-5D6E-409C-BE32-E72D297353CC}">
              <c16:uniqueId val="{00000000-DBF1-4CBF-966B-DC3EF670646D}"/>
            </c:ext>
          </c:extLst>
        </c:ser>
        <c:ser>
          <c:idx val="14"/>
          <c:order val="1"/>
          <c:tx>
            <c:strRef>
              <c:f>איורים!$C$40</c:f>
              <c:strCache>
                <c:ptCount val="1"/>
                <c:pt idx="0">
                  <c:v>שיעור תעסוקה בהתאם למודל המקרו ארוך הטווח</c:v>
                </c:pt>
              </c:strCache>
            </c:strRef>
          </c:tx>
          <c:spPr>
            <a:ln>
              <a:solidFill>
                <a:schemeClr val="accent6">
                  <a:lumMod val="75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איורים!$BQ$40:$BW$40</c:f>
            </c:numRef>
          </c:val>
          <c:smooth val="0"/>
          <c:extLst>
            <c:ext xmlns:c16="http://schemas.microsoft.com/office/drawing/2014/chart" uri="{C3380CC4-5D6E-409C-BE32-E72D297353CC}">
              <c16:uniqueId val="{00000001-DBF1-4CBF-966B-DC3EF670646D}"/>
            </c:ext>
          </c:extLst>
        </c:ser>
        <c:ser>
          <c:idx val="15"/>
          <c:order val="2"/>
          <c:tx>
            <c:strRef>
              <c:f>איורים!$C$30</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איורים!$BQ$30:$BW$30</c:f>
            </c:numRef>
          </c:val>
          <c:smooth val="0"/>
          <c:extLst>
            <c:ext xmlns:c16="http://schemas.microsoft.com/office/drawing/2014/chart" uri="{C3380CC4-5D6E-409C-BE32-E72D297353CC}">
              <c16:uniqueId val="{00000002-DBF1-4CBF-966B-DC3EF670646D}"/>
            </c:ext>
          </c:extLst>
        </c:ser>
        <c:dLbls>
          <c:showLegendKey val="0"/>
          <c:showVal val="0"/>
          <c:showCatName val="0"/>
          <c:showSerName val="0"/>
          <c:showPercent val="0"/>
          <c:showBubbleSize val="0"/>
        </c:dLbls>
        <c:marker val="1"/>
        <c:smooth val="0"/>
        <c:axId val="207885056"/>
        <c:axId val="207886592"/>
      </c:lineChart>
      <c:catAx>
        <c:axId val="207885056"/>
        <c:scaling>
          <c:orientation val="minMax"/>
        </c:scaling>
        <c:delete val="0"/>
        <c:axPos val="b"/>
        <c:numFmt formatCode="General" sourceLinked="1"/>
        <c:majorTickMark val="out"/>
        <c:minorTickMark val="none"/>
        <c:tickLblPos val="low"/>
        <c:crossAx val="207886592"/>
        <c:crosses val="autoZero"/>
        <c:auto val="1"/>
        <c:lblAlgn val="ctr"/>
        <c:lblOffset val="100"/>
        <c:noMultiLvlLbl val="0"/>
      </c:catAx>
      <c:valAx>
        <c:axId val="207886592"/>
        <c:scaling>
          <c:orientation val="minMax"/>
          <c:max val="8.5"/>
          <c:min val="5.5"/>
        </c:scaling>
        <c:delete val="0"/>
        <c:axPos val="l"/>
        <c:majorGridlines/>
        <c:numFmt formatCode="0.0" sourceLinked="1"/>
        <c:majorTickMark val="out"/>
        <c:minorTickMark val="none"/>
        <c:tickLblPos val="low"/>
        <c:crossAx val="207885056"/>
        <c:crosses val="autoZero"/>
        <c:crossBetween val="between"/>
      </c:valAx>
    </c:plotArea>
    <c:legend>
      <c:legendPos val="b"/>
      <c:layout>
        <c:manualLayout>
          <c:xMode val="edge"/>
          <c:yMode val="edge"/>
          <c:x val="0.36820254729597518"/>
          <c:y val="0.68527323142578656"/>
          <c:w val="0.30791521310764375"/>
          <c:h val="0.27959365464610075"/>
        </c:manualLayout>
      </c:layout>
      <c:overlay val="0"/>
      <c:txPr>
        <a:bodyPr/>
        <a:lstStyle/>
        <a:p>
          <a:pPr>
            <a:defRPr sz="1200">
              <a:latin typeface="David" pitchFamily="34" charset="-79"/>
              <a:cs typeface="David" pitchFamily="34" charset="-79"/>
            </a:defRPr>
          </a:pPr>
          <a:endParaRPr lang="he-IL"/>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1"/>
          <c:order val="0"/>
          <c:tx>
            <c:strRef>
              <c:f>איורים!$C$33</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איורים!$BQ$33:$BW$33</c:f>
            </c:numRef>
          </c:val>
          <c:smooth val="0"/>
          <c:extLst>
            <c:ext xmlns:c16="http://schemas.microsoft.com/office/drawing/2014/chart" uri="{C3380CC4-5D6E-409C-BE32-E72D297353CC}">
              <c16:uniqueId val="{00000000-9774-4118-942C-70E1D0112CE0}"/>
            </c:ext>
          </c:extLst>
        </c:ser>
        <c:ser>
          <c:idx val="2"/>
          <c:order val="1"/>
          <c:tx>
            <c:strRef>
              <c:f>איורים!$C$34</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איורים!$BQ$34:$BW$34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9774-4118-942C-70E1D0112CE0}"/>
            </c:ext>
          </c:extLst>
        </c:ser>
        <c:ser>
          <c:idx val="3"/>
          <c:order val="2"/>
          <c:tx>
            <c:strRef>
              <c:f>איורים!$C$31</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איורים!$BQ$31:$BW$31</c:f>
            </c:numRef>
          </c:val>
          <c:smooth val="0"/>
          <c:extLst>
            <c:ext xmlns:c16="http://schemas.microsoft.com/office/drawing/2014/chart" uri="{C3380CC4-5D6E-409C-BE32-E72D297353CC}">
              <c16:uniqueId val="{00000002-9774-4118-942C-70E1D0112CE0}"/>
            </c:ext>
          </c:extLst>
        </c:ser>
        <c:dLbls>
          <c:showLegendKey val="0"/>
          <c:showVal val="0"/>
          <c:showCatName val="0"/>
          <c:showSerName val="0"/>
          <c:showPercent val="0"/>
          <c:showBubbleSize val="0"/>
        </c:dLbls>
        <c:smooth val="0"/>
        <c:axId val="207926400"/>
        <c:axId val="207927936"/>
      </c:lineChart>
      <c:catAx>
        <c:axId val="207926400"/>
        <c:scaling>
          <c:orientation val="minMax"/>
        </c:scaling>
        <c:delete val="0"/>
        <c:axPos val="b"/>
        <c:numFmt formatCode="General" sourceLinked="1"/>
        <c:majorTickMark val="out"/>
        <c:minorTickMark val="none"/>
        <c:tickLblPos val="low"/>
        <c:crossAx val="207927936"/>
        <c:crosses val="autoZero"/>
        <c:auto val="1"/>
        <c:lblAlgn val="ctr"/>
        <c:lblOffset val="100"/>
        <c:noMultiLvlLbl val="0"/>
      </c:catAx>
      <c:valAx>
        <c:axId val="207927936"/>
        <c:scaling>
          <c:orientation val="minMax"/>
          <c:max val="8.5"/>
          <c:min val="5.5"/>
        </c:scaling>
        <c:delete val="0"/>
        <c:axPos val="l"/>
        <c:majorGridlines/>
        <c:numFmt formatCode="0.0" sourceLinked="0"/>
        <c:majorTickMark val="out"/>
        <c:minorTickMark val="none"/>
        <c:tickLblPos val="low"/>
        <c:crossAx val="207926400"/>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1"/>
          <c:order val="0"/>
          <c:tx>
            <c:strRef>
              <c:f>איורים!$C$33</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איורים!$AM$33:$AS$33</c:f>
            </c:numRef>
          </c:val>
          <c:smooth val="0"/>
          <c:extLst>
            <c:ext xmlns:c16="http://schemas.microsoft.com/office/drawing/2014/chart" uri="{C3380CC4-5D6E-409C-BE32-E72D297353CC}">
              <c16:uniqueId val="{00000000-7653-405D-9BE1-CA7AEC1D26E9}"/>
            </c:ext>
          </c:extLst>
        </c:ser>
        <c:ser>
          <c:idx val="2"/>
          <c:order val="1"/>
          <c:tx>
            <c:strRef>
              <c:f>איורים!$C$34</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איורים!$AM$34:$AS$34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7653-405D-9BE1-CA7AEC1D26E9}"/>
            </c:ext>
          </c:extLst>
        </c:ser>
        <c:ser>
          <c:idx val="3"/>
          <c:order val="2"/>
          <c:tx>
            <c:strRef>
              <c:f>איורים!$C$31</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איורים!$AM$31:$AS$31</c:f>
            </c:numRef>
          </c:val>
          <c:smooth val="0"/>
          <c:extLst>
            <c:ext xmlns:c16="http://schemas.microsoft.com/office/drawing/2014/chart" uri="{C3380CC4-5D6E-409C-BE32-E72D297353CC}">
              <c16:uniqueId val="{00000002-7653-405D-9BE1-CA7AEC1D26E9}"/>
            </c:ext>
          </c:extLst>
        </c:ser>
        <c:dLbls>
          <c:showLegendKey val="0"/>
          <c:showVal val="0"/>
          <c:showCatName val="0"/>
          <c:showSerName val="0"/>
          <c:showPercent val="0"/>
          <c:showBubbleSize val="0"/>
        </c:dLbls>
        <c:smooth val="0"/>
        <c:axId val="207701120"/>
        <c:axId val="207702656"/>
      </c:lineChart>
      <c:catAx>
        <c:axId val="207701120"/>
        <c:scaling>
          <c:orientation val="minMax"/>
        </c:scaling>
        <c:delete val="0"/>
        <c:axPos val="b"/>
        <c:numFmt formatCode="General" sourceLinked="1"/>
        <c:majorTickMark val="out"/>
        <c:minorTickMark val="none"/>
        <c:tickLblPos val="low"/>
        <c:crossAx val="207702656"/>
        <c:crosses val="autoZero"/>
        <c:auto val="1"/>
        <c:lblAlgn val="ctr"/>
        <c:lblOffset val="100"/>
        <c:noMultiLvlLbl val="0"/>
      </c:catAx>
      <c:valAx>
        <c:axId val="207702656"/>
        <c:scaling>
          <c:orientation val="minMax"/>
          <c:max val="2"/>
          <c:min val="-1"/>
        </c:scaling>
        <c:delete val="0"/>
        <c:axPos val="l"/>
        <c:majorGridlines/>
        <c:numFmt formatCode="0.0" sourceLinked="1"/>
        <c:majorTickMark val="out"/>
        <c:minorTickMark val="none"/>
        <c:tickLblPos val="low"/>
        <c:crossAx val="20770112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1"/>
          <c:order val="0"/>
          <c:tx>
            <c:strRef>
              <c:f>איורים!$C$33</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איורים!$CK$33:$CQ$33</c:f>
            </c:numRef>
          </c:val>
          <c:smooth val="0"/>
          <c:extLst>
            <c:ext xmlns:c16="http://schemas.microsoft.com/office/drawing/2014/chart" uri="{C3380CC4-5D6E-409C-BE32-E72D297353CC}">
              <c16:uniqueId val="{00000000-FBFE-41FB-B26B-2D246B45D654}"/>
            </c:ext>
          </c:extLst>
        </c:ser>
        <c:ser>
          <c:idx val="2"/>
          <c:order val="1"/>
          <c:tx>
            <c:strRef>
              <c:f>איורים!$C$34</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איורים!$CK$34:$CQ$34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FBFE-41FB-B26B-2D246B45D654}"/>
            </c:ext>
          </c:extLst>
        </c:ser>
        <c:ser>
          <c:idx val="3"/>
          <c:order val="2"/>
          <c:tx>
            <c:strRef>
              <c:f>איורים!$C$31</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איורים!$CK$31:$CQ$31</c:f>
            </c:numRef>
          </c:val>
          <c:smooth val="0"/>
          <c:extLst>
            <c:ext xmlns:c16="http://schemas.microsoft.com/office/drawing/2014/chart" uri="{C3380CC4-5D6E-409C-BE32-E72D297353CC}">
              <c16:uniqueId val="{00000002-FBFE-41FB-B26B-2D246B45D654}"/>
            </c:ext>
          </c:extLst>
        </c:ser>
        <c:dLbls>
          <c:showLegendKey val="0"/>
          <c:showVal val="0"/>
          <c:showCatName val="0"/>
          <c:showSerName val="0"/>
          <c:showPercent val="0"/>
          <c:showBubbleSize val="0"/>
        </c:dLbls>
        <c:smooth val="0"/>
        <c:axId val="207742080"/>
        <c:axId val="207743616"/>
      </c:lineChart>
      <c:catAx>
        <c:axId val="207742080"/>
        <c:scaling>
          <c:orientation val="minMax"/>
        </c:scaling>
        <c:delete val="0"/>
        <c:axPos val="b"/>
        <c:numFmt formatCode="General" sourceLinked="1"/>
        <c:majorTickMark val="out"/>
        <c:minorTickMark val="none"/>
        <c:tickLblPos val="low"/>
        <c:crossAx val="207743616"/>
        <c:crosses val="autoZero"/>
        <c:auto val="1"/>
        <c:lblAlgn val="ctr"/>
        <c:lblOffset val="100"/>
        <c:noMultiLvlLbl val="0"/>
      </c:catAx>
      <c:valAx>
        <c:axId val="207743616"/>
        <c:scaling>
          <c:orientation val="minMax"/>
          <c:max val="7"/>
          <c:min val="4"/>
        </c:scaling>
        <c:delete val="0"/>
        <c:axPos val="l"/>
        <c:majorGridlines/>
        <c:numFmt formatCode="0.0" sourceLinked="1"/>
        <c:majorTickMark val="out"/>
        <c:minorTickMark val="none"/>
        <c:tickLblPos val="low"/>
        <c:crossAx val="207742080"/>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1"/>
          <c:order val="0"/>
          <c:tx>
            <c:strRef>
              <c:f>איורים!$C$33</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איורים!$BG$33:$BM$33</c:f>
            </c:numRef>
          </c:val>
          <c:smooth val="0"/>
          <c:extLst>
            <c:ext xmlns:c16="http://schemas.microsoft.com/office/drawing/2014/chart" uri="{C3380CC4-5D6E-409C-BE32-E72D297353CC}">
              <c16:uniqueId val="{00000000-A74D-452F-A338-49B5335C1FF0}"/>
            </c:ext>
          </c:extLst>
        </c:ser>
        <c:ser>
          <c:idx val="2"/>
          <c:order val="1"/>
          <c:tx>
            <c:strRef>
              <c:f>איורים!$C$34</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איורים!$BG$34:$BM$34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A74D-452F-A338-49B5335C1FF0}"/>
            </c:ext>
          </c:extLst>
        </c:ser>
        <c:ser>
          <c:idx val="3"/>
          <c:order val="2"/>
          <c:tx>
            <c:strRef>
              <c:f>איורים!$C$31</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איורים!$BG$31:$BM$31</c:f>
            </c:numRef>
          </c:val>
          <c:smooth val="0"/>
          <c:extLst>
            <c:ext xmlns:c16="http://schemas.microsoft.com/office/drawing/2014/chart" uri="{C3380CC4-5D6E-409C-BE32-E72D297353CC}">
              <c16:uniqueId val="{00000002-A74D-452F-A338-49B5335C1FF0}"/>
            </c:ext>
          </c:extLst>
        </c:ser>
        <c:dLbls>
          <c:showLegendKey val="0"/>
          <c:showVal val="0"/>
          <c:showCatName val="0"/>
          <c:showSerName val="0"/>
          <c:showPercent val="0"/>
          <c:showBubbleSize val="0"/>
        </c:dLbls>
        <c:smooth val="0"/>
        <c:axId val="207778944"/>
        <c:axId val="207780480"/>
      </c:lineChart>
      <c:catAx>
        <c:axId val="207778944"/>
        <c:scaling>
          <c:orientation val="minMax"/>
        </c:scaling>
        <c:delete val="0"/>
        <c:axPos val="b"/>
        <c:numFmt formatCode="General" sourceLinked="1"/>
        <c:majorTickMark val="out"/>
        <c:minorTickMark val="none"/>
        <c:tickLblPos val="low"/>
        <c:crossAx val="207780480"/>
        <c:crosses val="autoZero"/>
        <c:auto val="1"/>
        <c:lblAlgn val="ctr"/>
        <c:lblOffset val="100"/>
        <c:noMultiLvlLbl val="0"/>
      </c:catAx>
      <c:valAx>
        <c:axId val="207780480"/>
        <c:scaling>
          <c:orientation val="minMax"/>
          <c:max val="40"/>
        </c:scaling>
        <c:delete val="0"/>
        <c:axPos val="l"/>
        <c:majorGridlines/>
        <c:numFmt formatCode="0" sourceLinked="0"/>
        <c:majorTickMark val="out"/>
        <c:minorTickMark val="none"/>
        <c:tickLblPos val="low"/>
        <c:crossAx val="2077789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803311315785772"/>
          <c:y val="2.5323490813648295E-2"/>
          <c:w val="0.48965555957119289"/>
          <c:h val="0.92241601049868771"/>
        </c:manualLayout>
      </c:layout>
      <c:barChart>
        <c:barDir val="col"/>
        <c:grouping val="stacked"/>
        <c:varyColors val="0"/>
        <c:ser>
          <c:idx val="4"/>
          <c:order val="0"/>
          <c:tx>
            <c:strRef>
              <c:f>'נתונים איור 4'!$E$4</c:f>
              <c:strCache>
                <c:ptCount val="1"/>
                <c:pt idx="0">
                  <c:v>זיקנה ושאירים</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תשלומים</c:v>
              </c:pt>
            </c:strLit>
          </c:cat>
          <c:val>
            <c:numRef>
              <c:f>'נתונים איור 4'!$E$5</c:f>
              <c:numCache>
                <c:formatCode>_ * #,##0.0_ ;_ * \-#,##0.0_ ;_ * "-"??_ ;_ @_ </c:formatCode>
                <c:ptCount val="1"/>
                <c:pt idx="0">
                  <c:v>2.5121847893234572</c:v>
                </c:pt>
              </c:numCache>
            </c:numRef>
          </c:val>
          <c:extLst>
            <c:ext xmlns:c16="http://schemas.microsoft.com/office/drawing/2014/chart" uri="{C3380CC4-5D6E-409C-BE32-E72D297353CC}">
              <c16:uniqueId val="{00000000-2368-4E0A-9625-F5B9E23CAA3D}"/>
            </c:ext>
          </c:extLst>
        </c:ser>
        <c:ser>
          <c:idx val="5"/>
          <c:order val="1"/>
          <c:tx>
            <c:strRef>
              <c:f>'נתונים איור 4'!$J$4</c:f>
              <c:strCache>
                <c:ptCount val="1"/>
                <c:pt idx="0">
                  <c:v>נכות</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תשלומים</c:v>
              </c:pt>
            </c:strLit>
          </c:cat>
          <c:val>
            <c:numRef>
              <c:f>'נתונים איור 4'!$J$5</c:f>
              <c:numCache>
                <c:formatCode>_ * #,##0.0_ ;_ * \-#,##0.0_ ;_ * "-"??_ ;_ @_ </c:formatCode>
                <c:ptCount val="1"/>
                <c:pt idx="0">
                  <c:v>1.3065366619119838</c:v>
                </c:pt>
              </c:numCache>
            </c:numRef>
          </c:val>
          <c:extLst>
            <c:ext xmlns:c16="http://schemas.microsoft.com/office/drawing/2014/chart" uri="{C3380CC4-5D6E-409C-BE32-E72D297353CC}">
              <c16:uniqueId val="{00000001-2368-4E0A-9625-F5B9E23CAA3D}"/>
            </c:ext>
          </c:extLst>
        </c:ser>
        <c:ser>
          <c:idx val="6"/>
          <c:order val="2"/>
          <c:tx>
            <c:strRef>
              <c:f>'נתונים איור 4'!$H$4</c:f>
              <c:strCache>
                <c:ptCount val="1"/>
                <c:pt idx="0">
                  <c:v>ילדים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תשלומים</c:v>
              </c:pt>
            </c:strLit>
          </c:cat>
          <c:val>
            <c:numRef>
              <c:f>'נתונים איור 4'!$H$5</c:f>
              <c:numCache>
                <c:formatCode>_ * #,##0.0_ ;_ * \-#,##0.0_ ;_ * "-"??_ ;_ @_ </c:formatCode>
                <c:ptCount val="1"/>
                <c:pt idx="0">
                  <c:v>0.63453876319123892</c:v>
                </c:pt>
              </c:numCache>
            </c:numRef>
          </c:val>
          <c:extLst>
            <c:ext xmlns:c16="http://schemas.microsoft.com/office/drawing/2014/chart" uri="{C3380CC4-5D6E-409C-BE32-E72D297353CC}">
              <c16:uniqueId val="{00000002-2368-4E0A-9625-F5B9E23CAA3D}"/>
            </c:ext>
          </c:extLst>
        </c:ser>
        <c:ser>
          <c:idx val="7"/>
          <c:order val="3"/>
          <c:tx>
            <c:strRef>
              <c:f>'נתונים איור 4'!$I$4</c:f>
              <c:strCache>
                <c:ptCount val="1"/>
                <c:pt idx="0">
                  <c:v>אימהות ומזונות</c:v>
                </c:pt>
              </c:strCache>
            </c:strRef>
          </c:tx>
          <c:spPr>
            <a:solidFill>
              <a:schemeClr val="accent2">
                <a:lumMod val="60000"/>
              </a:schemeClr>
            </a:solidFill>
            <a:ln>
              <a:noFill/>
            </a:ln>
            <a:effectLst/>
          </c:spPr>
          <c:invertIfNegative val="0"/>
          <c:dLbls>
            <c:dLbl>
              <c:idx val="0"/>
              <c:layout>
                <c:manualLayout>
                  <c:x val="4.089688705574507E-3"/>
                  <c:y val="0"/>
                </c:manualLayout>
              </c:layout>
              <c:showLegendKey val="0"/>
              <c:showVal val="1"/>
              <c:showCatName val="0"/>
              <c:showSerName val="1"/>
              <c:showPercent val="0"/>
              <c:showBubbleSize val="0"/>
              <c:separator>:</c:separator>
              <c:extLst>
                <c:ext xmlns:c15="http://schemas.microsoft.com/office/drawing/2012/chart" uri="{CE6537A1-D6FC-4f65-9D91-7224C49458BB}"/>
                <c:ext xmlns:c16="http://schemas.microsoft.com/office/drawing/2014/chart" uri="{C3380CC4-5D6E-409C-BE32-E72D297353CC}">
                  <c16:uniqueId val="{0000005A-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0"/>
              </c:ext>
            </c:extLst>
          </c:dLbls>
          <c:cat>
            <c:strLit>
              <c:ptCount val="1"/>
              <c:pt idx="0">
                <c:v>תשלומים</c:v>
              </c:pt>
            </c:strLit>
          </c:cat>
          <c:val>
            <c:numRef>
              <c:f>'נתונים איור 4'!$I$5</c:f>
              <c:numCache>
                <c:formatCode>_ * #,##0.0_ ;_ * \-#,##0.0_ ;_ * "-"??_ ;_ @_ </c:formatCode>
                <c:ptCount val="1"/>
                <c:pt idx="0">
                  <c:v>0.60427846309008293</c:v>
                </c:pt>
              </c:numCache>
            </c:numRef>
          </c:val>
          <c:extLst>
            <c:ext xmlns:c16="http://schemas.microsoft.com/office/drawing/2014/chart" uri="{C3380CC4-5D6E-409C-BE32-E72D297353CC}">
              <c16:uniqueId val="{00000003-2368-4E0A-9625-F5B9E23CAA3D}"/>
            </c:ext>
          </c:extLst>
        </c:ser>
        <c:ser>
          <c:idx val="8"/>
          <c:order val="4"/>
          <c:tx>
            <c:strRef>
              <c:f>'נתונים איור 4'!$F$4</c:f>
              <c:strCache>
                <c:ptCount val="1"/>
                <c:pt idx="0">
                  <c:v>סיעוד</c:v>
                </c:pt>
              </c:strCache>
            </c:strRef>
          </c:tx>
          <c:spPr>
            <a:solidFill>
              <a:schemeClr val="accent3">
                <a:lumMod val="60000"/>
              </a:schemeClr>
            </a:solidFill>
            <a:ln>
              <a:noFill/>
            </a:ln>
            <a:effectLst/>
          </c:spPr>
          <c:invertIfNegative val="0"/>
          <c:dLbls>
            <c:dLbl>
              <c:idx val="0"/>
              <c:layout>
                <c:manualLayout>
                  <c:x val="-1.3630864510666561E-3"/>
                  <c:y val="-2.0864380051089804E-3"/>
                </c:manualLayout>
              </c:layout>
              <c:showLegendKey val="0"/>
              <c:showVal val="1"/>
              <c:showCatName val="0"/>
              <c:showSerName val="1"/>
              <c:showPercent val="0"/>
              <c:showBubbleSize val="0"/>
              <c:separator>:</c:separator>
              <c:extLst>
                <c:ext xmlns:c15="http://schemas.microsoft.com/office/drawing/2012/chart" uri="{CE6537A1-D6FC-4f65-9D91-7224C49458BB}"/>
                <c:ext xmlns:c16="http://schemas.microsoft.com/office/drawing/2014/chart" uri="{C3380CC4-5D6E-409C-BE32-E72D297353CC}">
                  <c16:uniqueId val="{00000059-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0"/>
              </c:ext>
            </c:extLst>
          </c:dLbls>
          <c:cat>
            <c:strLit>
              <c:ptCount val="1"/>
              <c:pt idx="0">
                <c:v>תשלומים</c:v>
              </c:pt>
            </c:strLit>
          </c:cat>
          <c:val>
            <c:numRef>
              <c:f>'נתונים איור 4'!$F$5</c:f>
              <c:numCache>
                <c:formatCode>_ * #,##0.0_ ;_ * \-#,##0.0_ ;_ * "-"??_ ;_ @_ </c:formatCode>
                <c:ptCount val="1"/>
                <c:pt idx="0">
                  <c:v>0.52801029296161639</c:v>
                </c:pt>
              </c:numCache>
            </c:numRef>
          </c:val>
          <c:extLst>
            <c:ext xmlns:c16="http://schemas.microsoft.com/office/drawing/2014/chart" uri="{C3380CC4-5D6E-409C-BE32-E72D297353CC}">
              <c16:uniqueId val="{00000004-2368-4E0A-9625-F5B9E23CAA3D}"/>
            </c:ext>
          </c:extLst>
        </c:ser>
        <c:ser>
          <c:idx val="9"/>
          <c:order val="5"/>
          <c:tx>
            <c:strRef>
              <c:f>'נתונים איור 4'!$K$4</c:f>
              <c:strCache>
                <c:ptCount val="1"/>
                <c:pt idx="0">
                  <c:v>נפגעי עבודה, איבה,
 אסירי ציון ופש"ר</c:v>
                </c:pt>
              </c:strCache>
            </c:strRef>
          </c:tx>
          <c:spPr>
            <a:solidFill>
              <a:schemeClr val="accent4">
                <a:lumMod val="60000"/>
              </a:schemeClr>
            </a:solidFill>
            <a:ln>
              <a:noFill/>
            </a:ln>
            <a:effectLst/>
          </c:spPr>
          <c:invertIfNegative val="0"/>
          <c:dLbls>
            <c:dLbl>
              <c:idx val="0"/>
              <c:layout>
                <c:manualLayout>
                  <c:x val="-1.3629791129729217E-3"/>
                  <c:y val="2.0864380051089804E-3"/>
                </c:manualLayout>
              </c:layout>
              <c:showLegendKey val="0"/>
              <c:showVal val="1"/>
              <c:showCatName val="0"/>
              <c:showSerName val="1"/>
              <c:showPercent val="0"/>
              <c:showBubbleSize val="0"/>
              <c:separator>:</c:separator>
              <c:extLst>
                <c:ext xmlns:c15="http://schemas.microsoft.com/office/drawing/2012/chart" uri="{CE6537A1-D6FC-4f65-9D91-7224C49458BB}"/>
                <c:ext xmlns:c16="http://schemas.microsoft.com/office/drawing/2014/chart" uri="{C3380CC4-5D6E-409C-BE32-E72D297353CC}">
                  <c16:uniqueId val="{00000058-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תשלומים</c:v>
              </c:pt>
            </c:strLit>
          </c:cat>
          <c:val>
            <c:numRef>
              <c:f>'נתונים איור 4'!$K$5</c:f>
              <c:numCache>
                <c:formatCode>_ * #,##0.0_ ;_ * \-#,##0.0_ ;_ * "-"??_ ;_ @_ </c:formatCode>
                <c:ptCount val="1"/>
                <c:pt idx="0">
                  <c:v>0.45397401808783588</c:v>
                </c:pt>
              </c:numCache>
            </c:numRef>
          </c:val>
          <c:extLst>
            <c:ext xmlns:c16="http://schemas.microsoft.com/office/drawing/2014/chart" uri="{C3380CC4-5D6E-409C-BE32-E72D297353CC}">
              <c16:uniqueId val="{00000005-2368-4E0A-9625-F5B9E23CAA3D}"/>
            </c:ext>
          </c:extLst>
        </c:ser>
        <c:ser>
          <c:idx val="10"/>
          <c:order val="6"/>
          <c:tx>
            <c:strRef>
              <c:f>'נתונים איור 4'!$L$4</c:f>
              <c:strCache>
                <c:ptCount val="1"/>
                <c:pt idx="0">
                  <c:v>אבטלה</c:v>
                </c:pt>
              </c:strCache>
            </c:strRef>
          </c:tx>
          <c:spPr>
            <a:solidFill>
              <a:schemeClr val="accent5">
                <a:lumMod val="60000"/>
              </a:schemeClr>
            </a:solidFill>
            <a:ln>
              <a:noFill/>
            </a:ln>
            <a:effectLst/>
          </c:spPr>
          <c:invertIfNegative val="0"/>
          <c:dLbls>
            <c:dLbl>
              <c:idx val="0"/>
              <c:layout>
                <c:manualLayout>
                  <c:x val="-0.17039922364503626"/>
                  <c:y val="4.1728760102179218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7-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1"/>
              <c:pt idx="0">
                <c:v>תשלומים</c:v>
              </c:pt>
            </c:strLit>
          </c:cat>
          <c:val>
            <c:numRef>
              <c:f>'נתונים איור 4'!$L$5</c:f>
              <c:numCache>
                <c:formatCode>_ * #,##0.0_ ;_ * \-#,##0.0_ ;_ * "-"??_ ;_ @_ </c:formatCode>
                <c:ptCount val="1"/>
                <c:pt idx="0">
                  <c:v>0.2613194019620958</c:v>
                </c:pt>
              </c:numCache>
            </c:numRef>
          </c:val>
          <c:extLst>
            <c:ext xmlns:c16="http://schemas.microsoft.com/office/drawing/2014/chart" uri="{C3380CC4-5D6E-409C-BE32-E72D297353CC}">
              <c16:uniqueId val="{00000006-2368-4E0A-9625-F5B9E23CAA3D}"/>
            </c:ext>
          </c:extLst>
        </c:ser>
        <c:ser>
          <c:idx val="11"/>
          <c:order val="7"/>
          <c:tx>
            <c:strRef>
              <c:f>'נתונים איור 4'!$G$4</c:f>
              <c:strCache>
                <c:ptCount val="1"/>
                <c:pt idx="0">
                  <c:v>הבטחת הכנסה</c:v>
                </c:pt>
              </c:strCache>
            </c:strRef>
          </c:tx>
          <c:spPr>
            <a:solidFill>
              <a:schemeClr val="accent6">
                <a:lumMod val="60000"/>
              </a:schemeClr>
            </a:solidFill>
            <a:ln>
              <a:noFill/>
            </a:ln>
            <a:effectLst/>
          </c:spPr>
          <c:invertIfNegative val="0"/>
          <c:dLbls>
            <c:dLbl>
              <c:idx val="0"/>
              <c:layout>
                <c:manualLayout>
                  <c:x val="-0.17312539654716957"/>
                  <c:y val="-8.3457520204359217E-3"/>
                </c:manualLayout>
              </c:layout>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extLst>
                <c:ext xmlns:c15="http://schemas.microsoft.com/office/drawing/2012/chart" uri="{CE6537A1-D6FC-4f65-9D91-7224C49458BB}"/>
                <c:ext xmlns:c16="http://schemas.microsoft.com/office/drawing/2014/chart" uri="{C3380CC4-5D6E-409C-BE32-E72D297353CC}">
                  <c16:uniqueId val="{00000056-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תשלומים</c:v>
              </c:pt>
            </c:strLit>
          </c:cat>
          <c:val>
            <c:numRef>
              <c:f>'נתונים איור 4'!$G$5</c:f>
              <c:numCache>
                <c:formatCode>_ * #,##0.0_ ;_ * \-#,##0.0_ ;_ * "-"??_ ;_ @_ </c:formatCode>
                <c:ptCount val="1"/>
                <c:pt idx="0">
                  <c:v>0.14598802962232585</c:v>
                </c:pt>
              </c:numCache>
            </c:numRef>
          </c:val>
          <c:extLst>
            <c:ext xmlns:c16="http://schemas.microsoft.com/office/drawing/2014/chart" uri="{C3380CC4-5D6E-409C-BE32-E72D297353CC}">
              <c16:uniqueId val="{00000007-2368-4E0A-9625-F5B9E23CAA3D}"/>
            </c:ext>
          </c:extLst>
        </c:ser>
        <c:ser>
          <c:idx val="12"/>
          <c:order val="8"/>
          <c:tx>
            <c:strRef>
              <c:f>'נתונים איור 4'!$M$4</c:f>
              <c:strCache>
                <c:ptCount val="1"/>
                <c:pt idx="0">
                  <c:v>הוצאות מנהל</c:v>
                </c:pt>
              </c:strCache>
            </c:strRef>
          </c:tx>
          <c:spPr>
            <a:solidFill>
              <a:schemeClr val="accent1">
                <a:lumMod val="80000"/>
                <a:lumOff val="20000"/>
              </a:schemeClr>
            </a:solidFill>
            <a:ln>
              <a:noFill/>
            </a:ln>
            <a:effectLst/>
          </c:spPr>
          <c:invertIfNegative val="0"/>
          <c:dLbls>
            <c:dLbl>
              <c:idx val="0"/>
              <c:layout>
                <c:manualLayout>
                  <c:x val="-0.17176220275800919"/>
                  <c:y val="-2.2950818056198821E-2"/>
                </c:manualLayout>
              </c:layout>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1"/>
              <c:showPercent val="0"/>
              <c:showBubbleSize val="0"/>
              <c:separator>:</c:separator>
              <c:extLst>
                <c:ext xmlns:c15="http://schemas.microsoft.com/office/drawing/2012/chart" uri="{CE6537A1-D6FC-4f65-9D91-7224C49458BB}"/>
                <c:ext xmlns:c16="http://schemas.microsoft.com/office/drawing/2014/chart" uri="{C3380CC4-5D6E-409C-BE32-E72D297353CC}">
                  <c16:uniqueId val="{00000055-2368-4E0A-9625-F5B9E23CAA3D}"/>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dLblPos val="ctr"/>
            <c:showLegendKey val="0"/>
            <c:showVal val="1"/>
            <c:showCatName val="0"/>
            <c:showSerName val="1"/>
            <c:showPercent val="0"/>
            <c:showBubbleSize val="0"/>
            <c:separator>:</c:separator>
            <c:showLeaderLines val="0"/>
            <c:extLst>
              <c:ext xmlns:c15="http://schemas.microsoft.com/office/drawing/2012/chart" uri="{CE6537A1-D6FC-4f65-9D91-7224C49458BB}">
                <c15:showLeaderLines val="0"/>
              </c:ext>
            </c:extLst>
          </c:dLbls>
          <c:cat>
            <c:strLit>
              <c:ptCount val="1"/>
              <c:pt idx="0">
                <c:v>תשלומים</c:v>
              </c:pt>
            </c:strLit>
          </c:cat>
          <c:val>
            <c:numRef>
              <c:f>'נתונים איור 4'!$M$5</c:f>
              <c:numCache>
                <c:formatCode>_ * #,##0.0_ ;_ * \-#,##0.0_ ;_ * "-"??_ ;_ @_ </c:formatCode>
                <c:ptCount val="1"/>
                <c:pt idx="0">
                  <c:v>0.15128308800872978</c:v>
                </c:pt>
              </c:numCache>
            </c:numRef>
          </c:val>
          <c:extLst>
            <c:ext xmlns:c16="http://schemas.microsoft.com/office/drawing/2014/chart" uri="{C3380CC4-5D6E-409C-BE32-E72D297353CC}">
              <c16:uniqueId val="{00000008-2368-4E0A-9625-F5B9E23CAA3D}"/>
            </c:ext>
          </c:extLst>
        </c:ser>
        <c:dLbls>
          <c:showLegendKey val="0"/>
          <c:showVal val="0"/>
          <c:showCatName val="0"/>
          <c:showSerName val="0"/>
          <c:showPercent val="0"/>
          <c:showBubbleSize val="0"/>
        </c:dLbls>
        <c:gapWidth val="150"/>
        <c:overlap val="100"/>
        <c:axId val="270421480"/>
        <c:axId val="270421808"/>
      </c:barChart>
      <c:catAx>
        <c:axId val="27042148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70421808"/>
        <c:crosses val="autoZero"/>
        <c:auto val="1"/>
        <c:lblAlgn val="ctr"/>
        <c:lblOffset val="100"/>
        <c:noMultiLvlLbl val="0"/>
      </c:catAx>
      <c:valAx>
        <c:axId val="270421808"/>
        <c:scaling>
          <c:orientation val="minMax"/>
          <c:max val="9"/>
        </c:scaling>
        <c:delete val="1"/>
        <c:axPos val="r"/>
        <c:majorGridlines>
          <c:spPr>
            <a:ln w="9525" cap="flat" cmpd="sng" algn="ctr">
              <a:solidFill>
                <a:schemeClr val="tx1">
                  <a:lumMod val="15000"/>
                  <a:lumOff val="85000"/>
                </a:schemeClr>
              </a:solidFill>
              <a:prstDash val="solid"/>
              <a:round/>
            </a:ln>
            <a:effectLst/>
          </c:spPr>
        </c:majorGridlines>
        <c:numFmt formatCode="_(* #,##0_);_(* \(#,##0\);_(* &quot;-&quot;_);_(@_)" sourceLinked="0"/>
        <c:majorTickMark val="none"/>
        <c:minorTickMark val="none"/>
        <c:tickLblPos val="nextTo"/>
        <c:crossAx val="2704214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1400">
          <a:solidFill>
            <a:schemeClr val="bg1"/>
          </a:solidFill>
          <a:latin typeface="David" panose="020E0502060401010101" pitchFamily="34" charset="-79"/>
          <a:cs typeface="David" panose="020E0502060401010101" pitchFamily="34" charset="-79"/>
        </a:defRPr>
      </a:pPr>
      <a:endParaRPr lang="he-IL"/>
    </a:p>
  </c:txPr>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1"/>
          <c:order val="0"/>
          <c:tx>
            <c:strRef>
              <c:f>איורים!$C$33</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איורים!$CA$33:$CG$33</c:f>
            </c:numRef>
          </c:val>
          <c:smooth val="0"/>
          <c:extLst>
            <c:ext xmlns:c16="http://schemas.microsoft.com/office/drawing/2014/chart" uri="{C3380CC4-5D6E-409C-BE32-E72D297353CC}">
              <c16:uniqueId val="{00000000-A662-458F-99A1-A07C9876BF91}"/>
            </c:ext>
          </c:extLst>
        </c:ser>
        <c:ser>
          <c:idx val="2"/>
          <c:order val="1"/>
          <c:tx>
            <c:strRef>
              <c:f>איורים!$C$34</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איורים!$CA$34:$CG$34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A662-458F-99A1-A07C9876BF91}"/>
            </c:ext>
          </c:extLst>
        </c:ser>
        <c:ser>
          <c:idx val="3"/>
          <c:order val="2"/>
          <c:tx>
            <c:strRef>
              <c:f>איורים!$C$31</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איורים!$CA$31:$CG$31</c:f>
            </c:numRef>
          </c:val>
          <c:smooth val="0"/>
          <c:extLst>
            <c:ext xmlns:c16="http://schemas.microsoft.com/office/drawing/2014/chart" uri="{C3380CC4-5D6E-409C-BE32-E72D297353CC}">
              <c16:uniqueId val="{00000002-A662-458F-99A1-A07C9876BF91}"/>
            </c:ext>
          </c:extLst>
        </c:ser>
        <c:dLbls>
          <c:showLegendKey val="0"/>
          <c:showVal val="0"/>
          <c:showCatName val="0"/>
          <c:showSerName val="0"/>
          <c:showPercent val="0"/>
          <c:showBubbleSize val="0"/>
        </c:dLbls>
        <c:smooth val="0"/>
        <c:axId val="208213120"/>
        <c:axId val="208214656"/>
      </c:lineChart>
      <c:catAx>
        <c:axId val="208213120"/>
        <c:scaling>
          <c:orientation val="minMax"/>
        </c:scaling>
        <c:delete val="0"/>
        <c:axPos val="b"/>
        <c:numFmt formatCode="General" sourceLinked="1"/>
        <c:majorTickMark val="out"/>
        <c:minorTickMark val="none"/>
        <c:tickLblPos val="low"/>
        <c:crossAx val="208214656"/>
        <c:crosses val="autoZero"/>
        <c:auto val="1"/>
        <c:lblAlgn val="ctr"/>
        <c:lblOffset val="100"/>
        <c:noMultiLvlLbl val="0"/>
      </c:catAx>
      <c:valAx>
        <c:axId val="208214656"/>
        <c:scaling>
          <c:orientation val="minMax"/>
        </c:scaling>
        <c:delete val="0"/>
        <c:axPos val="l"/>
        <c:majorGridlines/>
        <c:numFmt formatCode="0.0" sourceLinked="0"/>
        <c:majorTickMark val="out"/>
        <c:minorTickMark val="none"/>
        <c:tickLblPos val="low"/>
        <c:crossAx val="208213120"/>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4"/>
          <c:order val="0"/>
          <c:tx>
            <c:strRef>
              <c:f>איורים!$C$35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איורים!$BQ$35:$BW$35</c:f>
            </c:numRef>
          </c:val>
          <c:smooth val="0"/>
          <c:extLst>
            <c:ext xmlns:c16="http://schemas.microsoft.com/office/drawing/2014/chart" uri="{C3380CC4-5D6E-409C-BE32-E72D297353CC}">
              <c16:uniqueId val="{00000000-EB8E-47AE-AB79-421FB0A168F1}"/>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איורים!$BQ$27:$BW$27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B8E-47AE-AB79-421FB0A168F1}"/>
            </c:ext>
          </c:extLst>
        </c:ser>
        <c:ser>
          <c:idx val="6"/>
          <c:order val="2"/>
          <c:tx>
            <c:strRef>
              <c:f>איורים!$C$36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איורים!$BQ$36:$BW$36</c:f>
            </c:numRef>
          </c:val>
          <c:smooth val="0"/>
          <c:extLst>
            <c:ext xmlns:c16="http://schemas.microsoft.com/office/drawing/2014/chart" uri="{C3380CC4-5D6E-409C-BE32-E72D297353CC}">
              <c16:uniqueId val="{00000002-EB8E-47AE-AB79-421FB0A168F1}"/>
            </c:ext>
          </c:extLst>
        </c:ser>
        <c:dLbls>
          <c:showLegendKey val="0"/>
          <c:showVal val="0"/>
          <c:showCatName val="0"/>
          <c:showSerName val="0"/>
          <c:showPercent val="0"/>
          <c:showBubbleSize val="0"/>
        </c:dLbls>
        <c:smooth val="0"/>
        <c:axId val="208258176"/>
        <c:axId val="208259712"/>
      </c:lineChart>
      <c:catAx>
        <c:axId val="208258176"/>
        <c:scaling>
          <c:orientation val="minMax"/>
        </c:scaling>
        <c:delete val="0"/>
        <c:axPos val="b"/>
        <c:numFmt formatCode="General" sourceLinked="1"/>
        <c:majorTickMark val="out"/>
        <c:minorTickMark val="none"/>
        <c:tickLblPos val="low"/>
        <c:crossAx val="208259712"/>
        <c:crosses val="autoZero"/>
        <c:auto val="1"/>
        <c:lblAlgn val="ctr"/>
        <c:lblOffset val="100"/>
        <c:noMultiLvlLbl val="0"/>
      </c:catAx>
      <c:valAx>
        <c:axId val="208259712"/>
        <c:scaling>
          <c:orientation val="minMax"/>
          <c:max val="8.5"/>
          <c:min val="5.5"/>
        </c:scaling>
        <c:delete val="0"/>
        <c:axPos val="l"/>
        <c:majorGridlines/>
        <c:numFmt formatCode="0.0" sourceLinked="0"/>
        <c:majorTickMark val="out"/>
        <c:minorTickMark val="none"/>
        <c:tickLblPos val="low"/>
        <c:crossAx val="208258176"/>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4"/>
          <c:order val="0"/>
          <c:tx>
            <c:strRef>
              <c:f>איורים!$C$35</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איורים!$AM$35:$AS$35</c:f>
            </c:numRef>
          </c:val>
          <c:smooth val="0"/>
          <c:extLst>
            <c:ext xmlns:c16="http://schemas.microsoft.com/office/drawing/2014/chart" uri="{C3380CC4-5D6E-409C-BE32-E72D297353CC}">
              <c16:uniqueId val="{00000000-C1B9-4C53-84A6-34F1A710E415}"/>
            </c:ext>
          </c:extLst>
        </c:ser>
        <c:ser>
          <c:idx val="5"/>
          <c:order val="1"/>
          <c:tx>
            <c:strRef>
              <c:f>איורים!$C$27</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איורים!$AM$27:$AS$27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1B9-4C53-84A6-34F1A710E415}"/>
            </c:ext>
          </c:extLst>
        </c:ser>
        <c:ser>
          <c:idx val="6"/>
          <c:order val="2"/>
          <c:tx>
            <c:strRef>
              <c:f>איורים!$C$36</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איורים!$AM$36:$AS$36</c:f>
            </c:numRef>
          </c:val>
          <c:smooth val="0"/>
          <c:extLst>
            <c:ext xmlns:c16="http://schemas.microsoft.com/office/drawing/2014/chart" uri="{C3380CC4-5D6E-409C-BE32-E72D297353CC}">
              <c16:uniqueId val="{00000002-C1B9-4C53-84A6-34F1A710E415}"/>
            </c:ext>
          </c:extLst>
        </c:ser>
        <c:dLbls>
          <c:showLegendKey val="0"/>
          <c:showVal val="0"/>
          <c:showCatName val="0"/>
          <c:showSerName val="0"/>
          <c:showPercent val="0"/>
          <c:showBubbleSize val="0"/>
        </c:dLbls>
        <c:smooth val="0"/>
        <c:axId val="207959168"/>
        <c:axId val="207960704"/>
      </c:lineChart>
      <c:catAx>
        <c:axId val="207959168"/>
        <c:scaling>
          <c:orientation val="minMax"/>
        </c:scaling>
        <c:delete val="0"/>
        <c:axPos val="b"/>
        <c:numFmt formatCode="General" sourceLinked="1"/>
        <c:majorTickMark val="out"/>
        <c:minorTickMark val="none"/>
        <c:tickLblPos val="low"/>
        <c:crossAx val="207960704"/>
        <c:crosses val="autoZero"/>
        <c:auto val="1"/>
        <c:lblAlgn val="ctr"/>
        <c:lblOffset val="100"/>
        <c:noMultiLvlLbl val="0"/>
      </c:catAx>
      <c:valAx>
        <c:axId val="207960704"/>
        <c:scaling>
          <c:orientation val="minMax"/>
          <c:max val="2"/>
          <c:min val="-1"/>
        </c:scaling>
        <c:delete val="0"/>
        <c:axPos val="l"/>
        <c:majorGridlines/>
        <c:numFmt formatCode="0.0" sourceLinked="1"/>
        <c:majorTickMark val="out"/>
        <c:minorTickMark val="none"/>
        <c:tickLblPos val="low"/>
        <c:crossAx val="207959168"/>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4"/>
          <c:order val="0"/>
          <c:tx>
            <c:strRef>
              <c:f>איורים!$C$35</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איורים!$CK$35:$CQ$35</c:f>
            </c:numRef>
          </c:val>
          <c:smooth val="0"/>
          <c:extLst>
            <c:ext xmlns:c16="http://schemas.microsoft.com/office/drawing/2014/chart" uri="{C3380CC4-5D6E-409C-BE32-E72D297353CC}">
              <c16:uniqueId val="{00000000-5A32-4A0B-B616-361C98751FF1}"/>
            </c:ext>
          </c:extLst>
        </c:ser>
        <c:ser>
          <c:idx val="5"/>
          <c:order val="1"/>
          <c:tx>
            <c:strRef>
              <c:f>איורים!$C$27</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איורים!$CK$27:$CQ$27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5A32-4A0B-B616-361C98751FF1}"/>
            </c:ext>
          </c:extLst>
        </c:ser>
        <c:ser>
          <c:idx val="6"/>
          <c:order val="2"/>
          <c:tx>
            <c:strRef>
              <c:f>איורים!$C$36</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איורים!$CK$36:$CQ$36</c:f>
            </c:numRef>
          </c:val>
          <c:smooth val="0"/>
          <c:extLst>
            <c:ext xmlns:c16="http://schemas.microsoft.com/office/drawing/2014/chart" uri="{C3380CC4-5D6E-409C-BE32-E72D297353CC}">
              <c16:uniqueId val="{00000002-5A32-4A0B-B616-361C98751FF1}"/>
            </c:ext>
          </c:extLst>
        </c:ser>
        <c:dLbls>
          <c:showLegendKey val="0"/>
          <c:showVal val="0"/>
          <c:showCatName val="0"/>
          <c:showSerName val="0"/>
          <c:showPercent val="0"/>
          <c:showBubbleSize val="0"/>
        </c:dLbls>
        <c:smooth val="0"/>
        <c:axId val="207999744"/>
        <c:axId val="208001280"/>
      </c:lineChart>
      <c:catAx>
        <c:axId val="207999744"/>
        <c:scaling>
          <c:orientation val="minMax"/>
        </c:scaling>
        <c:delete val="0"/>
        <c:axPos val="b"/>
        <c:numFmt formatCode="General" sourceLinked="1"/>
        <c:majorTickMark val="out"/>
        <c:minorTickMark val="none"/>
        <c:tickLblPos val="low"/>
        <c:crossAx val="208001280"/>
        <c:crosses val="autoZero"/>
        <c:auto val="1"/>
        <c:lblAlgn val="ctr"/>
        <c:lblOffset val="100"/>
        <c:noMultiLvlLbl val="0"/>
      </c:catAx>
      <c:valAx>
        <c:axId val="208001280"/>
        <c:scaling>
          <c:orientation val="minMax"/>
          <c:max val="7"/>
          <c:min val="4"/>
        </c:scaling>
        <c:delete val="0"/>
        <c:axPos val="l"/>
        <c:majorGridlines/>
        <c:numFmt formatCode="0.0" sourceLinked="1"/>
        <c:majorTickMark val="out"/>
        <c:minorTickMark val="none"/>
        <c:tickLblPos val="low"/>
        <c:crossAx val="207999744"/>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4"/>
          <c:order val="0"/>
          <c:tx>
            <c:strRef>
              <c:f>איורים!$C$35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איורים!$BG$35:$BM$35</c:f>
            </c:numRef>
          </c:val>
          <c:smooth val="0"/>
          <c:extLst>
            <c:ext xmlns:c16="http://schemas.microsoft.com/office/drawing/2014/chart" uri="{C3380CC4-5D6E-409C-BE32-E72D297353CC}">
              <c16:uniqueId val="{00000000-22E1-4F24-BACF-2F679EF18E0D}"/>
            </c:ext>
          </c:extLst>
        </c:ser>
        <c:ser>
          <c:idx val="5"/>
          <c:order val="1"/>
          <c:tx>
            <c:strRef>
              <c:f>איורים!$C$27</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איורים!$BG$27:$BM$27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22E1-4F24-BACF-2F679EF18E0D}"/>
            </c:ext>
          </c:extLst>
        </c:ser>
        <c:ser>
          <c:idx val="6"/>
          <c:order val="2"/>
          <c:tx>
            <c:strRef>
              <c:f>איורים!$C$36</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איורים!$BG$36:$BM$36</c:f>
            </c:numRef>
          </c:val>
          <c:smooth val="0"/>
          <c:extLst>
            <c:ext xmlns:c16="http://schemas.microsoft.com/office/drawing/2014/chart" uri="{C3380CC4-5D6E-409C-BE32-E72D297353CC}">
              <c16:uniqueId val="{00000002-22E1-4F24-BACF-2F679EF18E0D}"/>
            </c:ext>
          </c:extLst>
        </c:ser>
        <c:dLbls>
          <c:showLegendKey val="0"/>
          <c:showVal val="0"/>
          <c:showCatName val="0"/>
          <c:showSerName val="0"/>
          <c:showPercent val="0"/>
          <c:showBubbleSize val="0"/>
        </c:dLbls>
        <c:smooth val="0"/>
        <c:axId val="208048896"/>
        <c:axId val="208050432"/>
      </c:lineChart>
      <c:catAx>
        <c:axId val="208048896"/>
        <c:scaling>
          <c:orientation val="minMax"/>
        </c:scaling>
        <c:delete val="0"/>
        <c:axPos val="b"/>
        <c:numFmt formatCode="General" sourceLinked="1"/>
        <c:majorTickMark val="out"/>
        <c:minorTickMark val="none"/>
        <c:tickLblPos val="low"/>
        <c:crossAx val="208050432"/>
        <c:crosses val="autoZero"/>
        <c:auto val="1"/>
        <c:lblAlgn val="ctr"/>
        <c:lblOffset val="100"/>
        <c:noMultiLvlLbl val="0"/>
      </c:catAx>
      <c:valAx>
        <c:axId val="208050432"/>
        <c:scaling>
          <c:orientation val="minMax"/>
          <c:max val="40"/>
          <c:min val="0"/>
        </c:scaling>
        <c:delete val="0"/>
        <c:axPos val="l"/>
        <c:majorGridlines/>
        <c:numFmt formatCode="0" sourceLinked="0"/>
        <c:majorTickMark val="out"/>
        <c:minorTickMark val="none"/>
        <c:tickLblPos val="low"/>
        <c:crossAx val="20804889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4"/>
          <c:order val="0"/>
          <c:tx>
            <c:strRef>
              <c:f>איורים!$C$35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איורים!$CA$35:$CG$35</c:f>
            </c:numRef>
          </c:val>
          <c:smooth val="0"/>
          <c:extLst>
            <c:ext xmlns:c16="http://schemas.microsoft.com/office/drawing/2014/chart" uri="{C3380CC4-5D6E-409C-BE32-E72D297353CC}">
              <c16:uniqueId val="{00000000-C9CE-4062-94C4-78D414B689A1}"/>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איורים!$CA$27:$CG$27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9CE-4062-94C4-78D414B689A1}"/>
            </c:ext>
          </c:extLst>
        </c:ser>
        <c:ser>
          <c:idx val="6"/>
          <c:order val="2"/>
          <c:tx>
            <c:strRef>
              <c:f>איורים!$C$36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איורים!$CA$36:$CG$36</c:f>
            </c:numRef>
          </c:val>
          <c:smooth val="0"/>
          <c:extLst>
            <c:ext xmlns:c16="http://schemas.microsoft.com/office/drawing/2014/chart" uri="{C3380CC4-5D6E-409C-BE32-E72D297353CC}">
              <c16:uniqueId val="{00000002-C9CE-4062-94C4-78D414B689A1}"/>
            </c:ext>
          </c:extLst>
        </c:ser>
        <c:dLbls>
          <c:showLegendKey val="0"/>
          <c:showVal val="0"/>
          <c:showCatName val="0"/>
          <c:showSerName val="0"/>
          <c:showPercent val="0"/>
          <c:showBubbleSize val="0"/>
        </c:dLbls>
        <c:smooth val="0"/>
        <c:axId val="208093952"/>
        <c:axId val="208095488"/>
      </c:lineChart>
      <c:catAx>
        <c:axId val="208093952"/>
        <c:scaling>
          <c:orientation val="minMax"/>
        </c:scaling>
        <c:delete val="0"/>
        <c:axPos val="b"/>
        <c:numFmt formatCode="General" sourceLinked="1"/>
        <c:majorTickMark val="out"/>
        <c:minorTickMark val="none"/>
        <c:tickLblPos val="low"/>
        <c:crossAx val="208095488"/>
        <c:crosses val="autoZero"/>
        <c:auto val="1"/>
        <c:lblAlgn val="ctr"/>
        <c:lblOffset val="100"/>
        <c:noMultiLvlLbl val="0"/>
      </c:catAx>
      <c:valAx>
        <c:axId val="208095488"/>
        <c:scaling>
          <c:orientation val="minMax"/>
        </c:scaling>
        <c:delete val="0"/>
        <c:axPos val="l"/>
        <c:majorGridlines/>
        <c:numFmt formatCode="0.0" sourceLinked="0"/>
        <c:majorTickMark val="out"/>
        <c:minorTickMark val="none"/>
        <c:tickLblPos val="low"/>
        <c:crossAx val="208093952"/>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7"/>
          <c:order val="0"/>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איורים!$BQ$29:$BW$29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805-4FE4-89CD-39F996F06DC5}"/>
            </c:ext>
          </c:extLst>
        </c:ser>
        <c:ser>
          <c:idx val="8"/>
          <c:order val="1"/>
          <c:tx>
            <c:strRef>
              <c:f>איורים!$C$37</c:f>
              <c:strCache>
                <c:ptCount val="1"/>
              </c:strCache>
            </c:strRef>
          </c:tx>
          <c:spPr>
            <a:ln>
              <a:solidFill>
                <a:schemeClr val="accent3"/>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איורים!$BQ$37:$BW$37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D805-4FE4-89CD-39F996F06DC5}"/>
            </c:ext>
          </c:extLst>
        </c:ser>
        <c:ser>
          <c:idx val="9"/>
          <c:order val="2"/>
          <c:tx>
            <c:strRef>
              <c:f>איורים!$C$32</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איורים!$BQ$32:$BW$32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D805-4FE4-89CD-39F996F06DC5}"/>
            </c:ext>
          </c:extLst>
        </c:ser>
        <c:dLbls>
          <c:showLegendKey val="0"/>
          <c:showVal val="0"/>
          <c:showCatName val="0"/>
          <c:showSerName val="0"/>
          <c:showPercent val="0"/>
          <c:showBubbleSize val="0"/>
        </c:dLbls>
        <c:smooth val="0"/>
        <c:axId val="208123008"/>
        <c:axId val="208124544"/>
      </c:lineChart>
      <c:catAx>
        <c:axId val="208123008"/>
        <c:scaling>
          <c:orientation val="minMax"/>
        </c:scaling>
        <c:delete val="0"/>
        <c:axPos val="b"/>
        <c:numFmt formatCode="General" sourceLinked="1"/>
        <c:majorTickMark val="out"/>
        <c:minorTickMark val="none"/>
        <c:tickLblPos val="low"/>
        <c:crossAx val="208124544"/>
        <c:crosses val="autoZero"/>
        <c:auto val="1"/>
        <c:lblAlgn val="ctr"/>
        <c:lblOffset val="100"/>
        <c:noMultiLvlLbl val="0"/>
      </c:catAx>
      <c:valAx>
        <c:axId val="208124544"/>
        <c:scaling>
          <c:orientation val="minMax"/>
          <c:max val="8.5"/>
          <c:min val="5.5"/>
        </c:scaling>
        <c:delete val="0"/>
        <c:axPos val="l"/>
        <c:majorGridlines/>
        <c:numFmt formatCode="0.0" sourceLinked="0"/>
        <c:majorTickMark val="out"/>
        <c:minorTickMark val="none"/>
        <c:tickLblPos val="low"/>
        <c:crossAx val="20812300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7"/>
          <c:order val="0"/>
          <c:tx>
            <c:strRef>
              <c:f>איורים!$C$29</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איורים!$AM$29:$AS$29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C73-405E-88BC-E1696DFF1D7A}"/>
            </c:ext>
          </c:extLst>
        </c:ser>
        <c:ser>
          <c:idx val="8"/>
          <c:order val="1"/>
          <c:tx>
            <c:strRef>
              <c:f>איורים!$C$37</c:f>
              <c:strCache>
                <c:ptCount val="1"/>
              </c:strCache>
            </c:strRef>
          </c:tx>
          <c:spPr>
            <a:ln>
              <a:solidFill>
                <a:schemeClr val="accent3"/>
              </a:solidFill>
            </a:ln>
          </c:spPr>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איורים!$AM$37:$AS$37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5C73-405E-88BC-E1696DFF1D7A}"/>
            </c:ext>
          </c:extLst>
        </c:ser>
        <c:ser>
          <c:idx val="9"/>
          <c:order val="2"/>
          <c:tx>
            <c:strRef>
              <c:f>איורים!$C$32</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איורים!$AM$32:$AS$32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5C73-405E-88BC-E1696DFF1D7A}"/>
            </c:ext>
          </c:extLst>
        </c:ser>
        <c:dLbls>
          <c:showLegendKey val="0"/>
          <c:showVal val="0"/>
          <c:showCatName val="0"/>
          <c:showSerName val="0"/>
          <c:showPercent val="0"/>
          <c:showBubbleSize val="0"/>
        </c:dLbls>
        <c:smooth val="0"/>
        <c:axId val="208364672"/>
        <c:axId val="208366208"/>
      </c:lineChart>
      <c:catAx>
        <c:axId val="208364672"/>
        <c:scaling>
          <c:orientation val="minMax"/>
        </c:scaling>
        <c:delete val="0"/>
        <c:axPos val="b"/>
        <c:numFmt formatCode="General" sourceLinked="1"/>
        <c:majorTickMark val="out"/>
        <c:minorTickMark val="none"/>
        <c:tickLblPos val="low"/>
        <c:crossAx val="208366208"/>
        <c:crosses val="autoZero"/>
        <c:auto val="1"/>
        <c:lblAlgn val="ctr"/>
        <c:lblOffset val="100"/>
        <c:noMultiLvlLbl val="0"/>
      </c:catAx>
      <c:valAx>
        <c:axId val="208366208"/>
        <c:scaling>
          <c:orientation val="minMax"/>
          <c:max val="2"/>
          <c:min val="-1"/>
        </c:scaling>
        <c:delete val="0"/>
        <c:axPos val="l"/>
        <c:majorGridlines/>
        <c:numFmt formatCode="0.0" sourceLinked="1"/>
        <c:majorTickMark val="out"/>
        <c:minorTickMark val="none"/>
        <c:tickLblPos val="low"/>
        <c:crossAx val="20836467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7"/>
          <c:order val="0"/>
          <c:tx>
            <c:strRef>
              <c:f>איורים!$C$29</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איורים!$CK$29:$CQ$29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820-4CEE-93E4-946AED843F2C}"/>
            </c:ext>
          </c:extLst>
        </c:ser>
        <c:ser>
          <c:idx val="8"/>
          <c:order val="1"/>
          <c:tx>
            <c:strRef>
              <c:f>איורים!$C$37</c:f>
              <c:strCache>
                <c:ptCount val="1"/>
              </c:strCache>
            </c:strRef>
          </c:tx>
          <c:spPr>
            <a:ln>
              <a:solidFill>
                <a:schemeClr val="accent3"/>
              </a:solidFill>
            </a:ln>
          </c:spPr>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איורים!$CK$37:$CQ$37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A820-4CEE-93E4-946AED843F2C}"/>
            </c:ext>
          </c:extLst>
        </c:ser>
        <c:ser>
          <c:idx val="9"/>
          <c:order val="2"/>
          <c:tx>
            <c:strRef>
              <c:f>איורים!$C$32</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איורים!$CK$32:$CQ$32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A820-4CEE-93E4-946AED843F2C}"/>
            </c:ext>
          </c:extLst>
        </c:ser>
        <c:dLbls>
          <c:showLegendKey val="0"/>
          <c:showVal val="0"/>
          <c:showCatName val="0"/>
          <c:showSerName val="0"/>
          <c:showPercent val="0"/>
          <c:showBubbleSize val="0"/>
        </c:dLbls>
        <c:smooth val="0"/>
        <c:axId val="208405248"/>
        <c:axId val="208406784"/>
      </c:lineChart>
      <c:catAx>
        <c:axId val="208405248"/>
        <c:scaling>
          <c:orientation val="minMax"/>
        </c:scaling>
        <c:delete val="0"/>
        <c:axPos val="b"/>
        <c:numFmt formatCode="General" sourceLinked="1"/>
        <c:majorTickMark val="out"/>
        <c:minorTickMark val="none"/>
        <c:tickLblPos val="low"/>
        <c:crossAx val="208406784"/>
        <c:crosses val="autoZero"/>
        <c:auto val="1"/>
        <c:lblAlgn val="ctr"/>
        <c:lblOffset val="100"/>
        <c:noMultiLvlLbl val="0"/>
      </c:catAx>
      <c:valAx>
        <c:axId val="208406784"/>
        <c:scaling>
          <c:orientation val="minMax"/>
          <c:max val="7"/>
          <c:min val="4"/>
        </c:scaling>
        <c:delete val="0"/>
        <c:axPos val="l"/>
        <c:majorGridlines/>
        <c:numFmt formatCode="0.0" sourceLinked="1"/>
        <c:majorTickMark val="out"/>
        <c:minorTickMark val="none"/>
        <c:tickLblPos val="low"/>
        <c:crossAx val="208405248"/>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7"/>
          <c:order val="0"/>
          <c:tx>
            <c:strRef>
              <c:f>איורים!$C$29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איורים!$BG$29:$BM$29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8C0-4DEE-B800-A89558775E95}"/>
            </c:ext>
          </c:extLst>
        </c:ser>
        <c:ser>
          <c:idx val="8"/>
          <c:order val="1"/>
          <c:tx>
            <c:strRef>
              <c:f>איורים!$C$37</c:f>
              <c:strCache>
                <c:ptCount val="1"/>
              </c:strCache>
            </c:strRef>
          </c:tx>
          <c:spPr>
            <a:ln>
              <a:solidFill>
                <a:schemeClr val="accent3"/>
              </a:solidFill>
            </a:ln>
          </c:spPr>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איורים!$BG$37:$BM$37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08C0-4DEE-B800-A89558775E95}"/>
            </c:ext>
          </c:extLst>
        </c:ser>
        <c:ser>
          <c:idx val="9"/>
          <c:order val="2"/>
          <c:tx>
            <c:strRef>
              <c:f>איורים!$C$32</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איורים!$BG$32:$BM$32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08C0-4DEE-B800-A89558775E95}"/>
            </c:ext>
          </c:extLst>
        </c:ser>
        <c:dLbls>
          <c:showLegendKey val="0"/>
          <c:showVal val="0"/>
          <c:showCatName val="0"/>
          <c:showSerName val="0"/>
          <c:showPercent val="0"/>
          <c:showBubbleSize val="0"/>
        </c:dLbls>
        <c:smooth val="0"/>
        <c:axId val="208433920"/>
        <c:axId val="208435456"/>
      </c:lineChart>
      <c:catAx>
        <c:axId val="208433920"/>
        <c:scaling>
          <c:orientation val="minMax"/>
        </c:scaling>
        <c:delete val="0"/>
        <c:axPos val="b"/>
        <c:numFmt formatCode="General" sourceLinked="1"/>
        <c:majorTickMark val="out"/>
        <c:minorTickMark val="none"/>
        <c:tickLblPos val="low"/>
        <c:crossAx val="208435456"/>
        <c:crosses val="autoZero"/>
        <c:auto val="1"/>
        <c:lblAlgn val="ctr"/>
        <c:lblOffset val="100"/>
        <c:noMultiLvlLbl val="0"/>
      </c:catAx>
      <c:valAx>
        <c:axId val="208435456"/>
        <c:scaling>
          <c:orientation val="minMax"/>
        </c:scaling>
        <c:delete val="0"/>
        <c:axPos val="l"/>
        <c:majorGridlines/>
        <c:numFmt formatCode="0" sourceLinked="0"/>
        <c:majorTickMark val="out"/>
        <c:minorTickMark val="none"/>
        <c:tickLblPos val="low"/>
        <c:crossAx val="20843392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47222897443094E-2"/>
          <c:y val="1.1418956577324273E-2"/>
          <c:w val="0.90801497059685388"/>
          <c:h val="0.94017942439442725"/>
        </c:manualLayout>
      </c:layout>
      <c:barChart>
        <c:barDir val="col"/>
        <c:grouping val="stacked"/>
        <c:varyColors val="0"/>
        <c:ser>
          <c:idx val="4"/>
          <c:order val="0"/>
          <c:tx>
            <c:strRef>
              <c:f>'נתונים איור 4'!$E$2</c:f>
              <c:strCache>
                <c:ptCount val="1"/>
                <c:pt idx="0">
                  <c:v>גבייה מהציבור + פיצויים מצד ג'</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מקורות המימון</c:v>
              </c:pt>
            </c:strLit>
          </c:cat>
          <c:val>
            <c:numRef>
              <c:f>'נתונים איור 4'!$E$3</c:f>
              <c:numCache>
                <c:formatCode>_ * #,##0.0_ ;_ * \-#,##0.0_ ;_ * "-"??_ ;_ @_ </c:formatCode>
                <c:ptCount val="1"/>
                <c:pt idx="0">
                  <c:v>3.4877071240822124</c:v>
                </c:pt>
              </c:numCache>
            </c:numRef>
          </c:val>
          <c:extLst>
            <c:ext xmlns:c16="http://schemas.microsoft.com/office/drawing/2014/chart" uri="{C3380CC4-5D6E-409C-BE32-E72D297353CC}">
              <c16:uniqueId val="{00000005-AA2E-44A5-8D86-C160157598A1}"/>
            </c:ext>
          </c:extLst>
        </c:ser>
        <c:ser>
          <c:idx val="5"/>
          <c:order val="1"/>
          <c:tx>
            <c:strRef>
              <c:f>'נתונים איור 4'!$F$2</c:f>
              <c:strCache>
                <c:ptCount val="1"/>
                <c:pt idx="0">
                  <c:v>השתתפות תקציב המדינה</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מקורות המימון</c:v>
              </c:pt>
            </c:strLit>
          </c:cat>
          <c:val>
            <c:numRef>
              <c:f>'נתונים איור 4'!$F$3</c:f>
              <c:numCache>
                <c:formatCode>_ * #,##0.0_ ;_ * \-#,##0.0_ ;_ * "-"??_ ;_ @_ </c:formatCode>
                <c:ptCount val="1"/>
                <c:pt idx="0">
                  <c:v>3.340061825250848</c:v>
                </c:pt>
              </c:numCache>
            </c:numRef>
          </c:val>
          <c:extLst>
            <c:ext xmlns:c16="http://schemas.microsoft.com/office/drawing/2014/chart" uri="{C3380CC4-5D6E-409C-BE32-E72D297353CC}">
              <c16:uniqueId val="{00000007-AA2E-44A5-8D86-C160157598A1}"/>
            </c:ext>
          </c:extLst>
        </c:ser>
        <c:ser>
          <c:idx val="6"/>
          <c:order val="2"/>
          <c:tx>
            <c:strRef>
              <c:f>'נתונים איור 4'!$G$2</c:f>
              <c:strCache>
                <c:ptCount val="1"/>
                <c:pt idx="0">
                  <c:v>תשלומי הריבית</c:v>
                </c:pt>
              </c:strCache>
            </c:strRef>
          </c:tx>
          <c:spPr>
            <a:solidFill>
              <a:schemeClr val="accent6">
                <a:lumMod val="80000"/>
                <a:lumOff val="20000"/>
              </a:schemeClr>
            </a:solidFill>
            <a:ln>
              <a:noFill/>
            </a:ln>
            <a:effectLst/>
          </c:spPr>
          <c:invertIfNegative val="0"/>
          <c:dLbls>
            <c:dLbl>
              <c:idx val="0"/>
              <c:spPr>
                <a:noFill/>
                <a:ln>
                  <a:noFill/>
                </a:ln>
                <a:effectLst/>
              </c:spPr>
              <c:txPr>
                <a:bodyPr rot="0" spcFirstLastPara="1" vertOverflow="ellipsis" vert="horz" wrap="non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0-A7A0-4B26-818E-BA86D6268393}"/>
                </c:ext>
              </c:extLst>
            </c:dLbl>
            <c:spPr>
              <a:noFill/>
              <a:ln>
                <a:noFill/>
              </a:ln>
              <a:effectLst/>
            </c:spPr>
            <c:txPr>
              <a:bodyPr rot="0" spcFirstLastPara="1" vertOverflow="ellipsis" vert="horz" wrap="squar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Lit>
              <c:ptCount val="1"/>
              <c:pt idx="0">
                <c:v>מקורות המימון</c:v>
              </c:pt>
            </c:strLit>
          </c:cat>
          <c:val>
            <c:numRef>
              <c:f>'נתונים איור 4'!$G$3</c:f>
              <c:numCache>
                <c:formatCode>_ * #,##0.0_ ;_ * \-#,##0.0_ ;_ * "-"??_ ;_ @_ </c:formatCode>
                <c:ptCount val="1"/>
                <c:pt idx="0">
                  <c:v>0.6008082554404125</c:v>
                </c:pt>
              </c:numCache>
            </c:numRef>
          </c:val>
          <c:extLst>
            <c:ext xmlns:c16="http://schemas.microsoft.com/office/drawing/2014/chart" uri="{C3380CC4-5D6E-409C-BE32-E72D297353CC}">
              <c16:uniqueId val="{00000009-AA2E-44A5-8D86-C160157598A1}"/>
            </c:ext>
          </c:extLst>
        </c:ser>
        <c:ser>
          <c:idx val="7"/>
          <c:order val="3"/>
          <c:tx>
            <c:strRef>
              <c:f>'נתונים איור 4'!$H$2</c:f>
              <c:strCache>
                <c:ptCount val="1"/>
                <c:pt idx="0">
                  <c:v>תשלומי הקרן</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none" anchor="ctr" anchorCtr="1"/>
              <a:lstStyle/>
              <a:p>
                <a:pPr>
                  <a:defRPr sz="1400" b="1" i="0" u="none" strike="noStrike" kern="1200" baseline="0">
                    <a:solidFill>
                      <a:schemeClr val="bg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shade val="95000"/>
                          <a:satMod val="105000"/>
                        </a:schemeClr>
                      </a:solidFill>
                      <a:prstDash val="solid"/>
                      <a:round/>
                    </a:ln>
                    <a:effectLst/>
                  </c:spPr>
                </c15:leaderLines>
              </c:ext>
            </c:extLst>
          </c:dLbls>
          <c:cat>
            <c:strLit>
              <c:ptCount val="1"/>
              <c:pt idx="0">
                <c:v>מקורות המימון</c:v>
              </c:pt>
            </c:strLit>
          </c:cat>
          <c:val>
            <c:numRef>
              <c:f>'נתונים איור 4'!$H$3</c:f>
              <c:numCache>
                <c:formatCode>_ * #,##0.0_ ;_ * \-#,##0.0_ ;_ * "-"??_ ;_ @_ </c:formatCode>
                <c:ptCount val="1"/>
                <c:pt idx="0">
                  <c:v>0.94769458664144057</c:v>
                </c:pt>
              </c:numCache>
            </c:numRef>
          </c:val>
          <c:extLst>
            <c:ext xmlns:c16="http://schemas.microsoft.com/office/drawing/2014/chart" uri="{C3380CC4-5D6E-409C-BE32-E72D297353CC}">
              <c16:uniqueId val="{0000000B-AA2E-44A5-8D86-C160157598A1}"/>
            </c:ext>
          </c:extLst>
        </c:ser>
        <c:dLbls>
          <c:showLegendKey val="0"/>
          <c:showVal val="0"/>
          <c:showCatName val="0"/>
          <c:showSerName val="0"/>
          <c:showPercent val="0"/>
          <c:showBubbleSize val="0"/>
        </c:dLbls>
        <c:gapWidth val="150"/>
        <c:overlap val="100"/>
        <c:axId val="270421480"/>
        <c:axId val="270421808"/>
      </c:barChart>
      <c:catAx>
        <c:axId val="27042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70421808"/>
        <c:crosses val="autoZero"/>
        <c:auto val="1"/>
        <c:lblAlgn val="ctr"/>
        <c:lblOffset val="100"/>
        <c:noMultiLvlLbl val="0"/>
      </c:catAx>
      <c:valAx>
        <c:axId val="270421808"/>
        <c:scaling>
          <c:orientation val="minMax"/>
          <c:max val="9"/>
        </c:scaling>
        <c:delete val="0"/>
        <c:axPos val="l"/>
        <c:majorGridlines>
          <c:spPr>
            <a:ln w="9525" cap="flat" cmpd="sng" algn="ctr">
              <a:solidFill>
                <a:schemeClr val="tx1">
                  <a:lumMod val="15000"/>
                  <a:lumOff val="85000"/>
                </a:schemeClr>
              </a:solidFill>
              <a:prstDash val="solid"/>
              <a:round/>
            </a:ln>
            <a:effectLst/>
          </c:spPr>
        </c:majorGridlines>
        <c:numFmt formatCode="_(* #,##0_);_(* \(#,##0\);_(* &quot;-&quot;_);_(@_)"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704214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1400">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7"/>
          <c:order val="0"/>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איורים!$CA$29:$CG$29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B4E-4B52-832B-43FD5A9D3453}"/>
            </c:ext>
          </c:extLst>
        </c:ser>
        <c:ser>
          <c:idx val="8"/>
          <c:order val="1"/>
          <c:tx>
            <c:strRef>
              <c:f>איורים!$C$37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איורים!$CA$37:$CG$37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FB4E-4B52-832B-43FD5A9D3453}"/>
            </c:ext>
          </c:extLst>
        </c:ser>
        <c:ser>
          <c:idx val="9"/>
          <c:order val="2"/>
          <c:tx>
            <c:strRef>
              <c:f>איורים!$C$32</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איורים!$CA$32:$CG$32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FB4E-4B52-832B-43FD5A9D3453}"/>
            </c:ext>
          </c:extLst>
        </c:ser>
        <c:dLbls>
          <c:showLegendKey val="0"/>
          <c:showVal val="0"/>
          <c:showCatName val="0"/>
          <c:showSerName val="0"/>
          <c:showPercent val="0"/>
          <c:showBubbleSize val="0"/>
        </c:dLbls>
        <c:smooth val="0"/>
        <c:axId val="208818944"/>
        <c:axId val="208820480"/>
      </c:lineChart>
      <c:catAx>
        <c:axId val="208818944"/>
        <c:scaling>
          <c:orientation val="minMax"/>
        </c:scaling>
        <c:delete val="0"/>
        <c:axPos val="b"/>
        <c:numFmt formatCode="General" sourceLinked="1"/>
        <c:majorTickMark val="out"/>
        <c:minorTickMark val="none"/>
        <c:tickLblPos val="low"/>
        <c:crossAx val="208820480"/>
        <c:crosses val="autoZero"/>
        <c:auto val="1"/>
        <c:lblAlgn val="ctr"/>
        <c:lblOffset val="100"/>
        <c:noMultiLvlLbl val="0"/>
      </c:catAx>
      <c:valAx>
        <c:axId val="208820480"/>
        <c:scaling>
          <c:orientation val="minMax"/>
        </c:scaling>
        <c:delete val="0"/>
        <c:axPos val="l"/>
        <c:majorGridlines/>
        <c:numFmt formatCode="0.0" sourceLinked="0"/>
        <c:majorTickMark val="out"/>
        <c:minorTickMark val="none"/>
        <c:tickLblPos val="low"/>
        <c:crossAx val="20881894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10"/>
          <c:order val="0"/>
          <c:tx>
            <c:strRef>
              <c:f>איורים!$C$25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איורים!$BQ$25:$BW$25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457-47EC-8FCB-D807C3B527BC}"/>
            </c:ext>
          </c:extLst>
        </c:ser>
        <c:ser>
          <c:idx val="11"/>
          <c:order val="1"/>
          <c:tx>
            <c:strRef>
              <c:f>איורים!$C$38</c:f>
              <c:strCache>
                <c:ptCount val="1"/>
              </c:strCache>
            </c:strRef>
          </c:tx>
          <c:spPr>
            <a:ln>
              <a:solidFill>
                <a:schemeClr val="accent6">
                  <a:lumMod val="75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איורים!$BQ$38:$BW$38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F457-47EC-8FCB-D807C3B527BC}"/>
            </c:ext>
          </c:extLst>
        </c:ser>
        <c:ser>
          <c:idx val="12"/>
          <c:order val="2"/>
          <c:tx>
            <c:strRef>
              <c:f>איורים!$C$39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איורים!$BQ$39:$BW$39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F457-47EC-8FCB-D807C3B527BC}"/>
            </c:ext>
          </c:extLst>
        </c:ser>
        <c:dLbls>
          <c:showLegendKey val="0"/>
          <c:showVal val="0"/>
          <c:showCatName val="0"/>
          <c:showSerName val="0"/>
          <c:showPercent val="0"/>
          <c:showBubbleSize val="0"/>
        </c:dLbls>
        <c:smooth val="0"/>
        <c:axId val="208847232"/>
        <c:axId val="208848768"/>
      </c:lineChart>
      <c:catAx>
        <c:axId val="208847232"/>
        <c:scaling>
          <c:orientation val="minMax"/>
        </c:scaling>
        <c:delete val="0"/>
        <c:axPos val="b"/>
        <c:numFmt formatCode="General" sourceLinked="1"/>
        <c:majorTickMark val="out"/>
        <c:minorTickMark val="none"/>
        <c:tickLblPos val="low"/>
        <c:crossAx val="208848768"/>
        <c:crosses val="autoZero"/>
        <c:auto val="1"/>
        <c:lblAlgn val="ctr"/>
        <c:lblOffset val="100"/>
        <c:noMultiLvlLbl val="0"/>
      </c:catAx>
      <c:valAx>
        <c:axId val="208848768"/>
        <c:scaling>
          <c:orientation val="minMax"/>
          <c:max val="8.5"/>
          <c:min val="5.5"/>
        </c:scaling>
        <c:delete val="0"/>
        <c:axPos val="l"/>
        <c:majorGridlines/>
        <c:numFmt formatCode="0.0" sourceLinked="0"/>
        <c:majorTickMark val="out"/>
        <c:minorTickMark val="none"/>
        <c:tickLblPos val="low"/>
        <c:crossAx val="208847232"/>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10"/>
          <c:order val="0"/>
          <c:tx>
            <c:strRef>
              <c:f>איורים!$C$25</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איורים!$AM$25:$AS$25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32B-48CB-90F7-DA63A5EB2743}"/>
            </c:ext>
          </c:extLst>
        </c:ser>
        <c:ser>
          <c:idx val="11"/>
          <c:order val="1"/>
          <c:tx>
            <c:strRef>
              <c:f>איורים!$C$38</c:f>
              <c:strCache>
                <c:ptCount val="1"/>
              </c:strCache>
            </c:strRef>
          </c:tx>
          <c:spPr>
            <a:ln>
              <a:solidFill>
                <a:schemeClr val="accent6">
                  <a:lumMod val="75000"/>
                </a:schemeClr>
              </a:solidFill>
            </a:ln>
          </c:spPr>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איורים!$AM$38:$AS$38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32B-48CB-90F7-DA63A5EB2743}"/>
            </c:ext>
          </c:extLst>
        </c:ser>
        <c:ser>
          <c:idx val="12"/>
          <c:order val="2"/>
          <c:tx>
            <c:strRef>
              <c:f>איורים!$C$39</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איורים!$AM$39:$AS$39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E32B-48CB-90F7-DA63A5EB2743}"/>
            </c:ext>
          </c:extLst>
        </c:ser>
        <c:dLbls>
          <c:showLegendKey val="0"/>
          <c:showVal val="0"/>
          <c:showCatName val="0"/>
          <c:showSerName val="0"/>
          <c:showPercent val="0"/>
          <c:showBubbleSize val="0"/>
        </c:dLbls>
        <c:smooth val="0"/>
        <c:axId val="208895360"/>
        <c:axId val="208901248"/>
      </c:lineChart>
      <c:catAx>
        <c:axId val="208895360"/>
        <c:scaling>
          <c:orientation val="minMax"/>
        </c:scaling>
        <c:delete val="0"/>
        <c:axPos val="b"/>
        <c:numFmt formatCode="General" sourceLinked="1"/>
        <c:majorTickMark val="out"/>
        <c:minorTickMark val="none"/>
        <c:tickLblPos val="low"/>
        <c:crossAx val="208901248"/>
        <c:crosses val="autoZero"/>
        <c:auto val="1"/>
        <c:lblAlgn val="ctr"/>
        <c:lblOffset val="100"/>
        <c:noMultiLvlLbl val="0"/>
      </c:catAx>
      <c:valAx>
        <c:axId val="208901248"/>
        <c:scaling>
          <c:orientation val="minMax"/>
          <c:max val="2"/>
          <c:min val="-1"/>
        </c:scaling>
        <c:delete val="0"/>
        <c:axPos val="l"/>
        <c:majorGridlines/>
        <c:numFmt formatCode="0.0" sourceLinked="1"/>
        <c:majorTickMark val="out"/>
        <c:minorTickMark val="none"/>
        <c:tickLblPos val="low"/>
        <c:crossAx val="20889536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10"/>
          <c:order val="0"/>
          <c:tx>
            <c:strRef>
              <c:f>איורים!$C$25</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איורים!$CK$25:$CQ$25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75AB-4C8A-B933-1E312D880F09}"/>
            </c:ext>
          </c:extLst>
        </c:ser>
        <c:ser>
          <c:idx val="11"/>
          <c:order val="1"/>
          <c:tx>
            <c:strRef>
              <c:f>איורים!$C$38</c:f>
              <c:strCache>
                <c:ptCount val="1"/>
              </c:strCache>
            </c:strRef>
          </c:tx>
          <c:spPr>
            <a:ln>
              <a:solidFill>
                <a:schemeClr val="accent6">
                  <a:lumMod val="75000"/>
                </a:schemeClr>
              </a:solidFill>
            </a:ln>
          </c:spPr>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איורים!$CK$38:$CQ$38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75AB-4C8A-B933-1E312D880F09}"/>
            </c:ext>
          </c:extLst>
        </c:ser>
        <c:ser>
          <c:idx val="12"/>
          <c:order val="2"/>
          <c:tx>
            <c:strRef>
              <c:f>איורים!$C$39</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איורים!$CK$39:$CQ$39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75AB-4C8A-B933-1E312D880F09}"/>
            </c:ext>
          </c:extLst>
        </c:ser>
        <c:dLbls>
          <c:showLegendKey val="0"/>
          <c:showVal val="0"/>
          <c:showCatName val="0"/>
          <c:showSerName val="0"/>
          <c:showPercent val="0"/>
          <c:showBubbleSize val="0"/>
        </c:dLbls>
        <c:smooth val="0"/>
        <c:axId val="208542336"/>
        <c:axId val="208544128"/>
      </c:lineChart>
      <c:catAx>
        <c:axId val="208542336"/>
        <c:scaling>
          <c:orientation val="minMax"/>
        </c:scaling>
        <c:delete val="0"/>
        <c:axPos val="b"/>
        <c:numFmt formatCode="General" sourceLinked="1"/>
        <c:majorTickMark val="out"/>
        <c:minorTickMark val="none"/>
        <c:tickLblPos val="low"/>
        <c:crossAx val="208544128"/>
        <c:crosses val="autoZero"/>
        <c:auto val="1"/>
        <c:lblAlgn val="ctr"/>
        <c:lblOffset val="100"/>
        <c:noMultiLvlLbl val="0"/>
      </c:catAx>
      <c:valAx>
        <c:axId val="208544128"/>
        <c:scaling>
          <c:orientation val="minMax"/>
          <c:max val="7"/>
          <c:min val="4"/>
        </c:scaling>
        <c:delete val="0"/>
        <c:axPos val="l"/>
        <c:majorGridlines/>
        <c:numFmt formatCode="0.0" sourceLinked="1"/>
        <c:majorTickMark val="out"/>
        <c:minorTickMark val="none"/>
        <c:tickLblPos val="low"/>
        <c:crossAx val="208542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10"/>
          <c:order val="0"/>
          <c:tx>
            <c:strRef>
              <c:f>איורים!$C$25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איורים!$BG$25:$BM$25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3CB-44AF-9B30-89C252993AD8}"/>
            </c:ext>
          </c:extLst>
        </c:ser>
        <c:ser>
          <c:idx val="11"/>
          <c:order val="1"/>
          <c:tx>
            <c:strRef>
              <c:f>איורים!$C$38</c:f>
              <c:strCache>
                <c:ptCount val="1"/>
              </c:strCache>
            </c:strRef>
          </c:tx>
          <c:spPr>
            <a:ln>
              <a:solidFill>
                <a:schemeClr val="accent6">
                  <a:lumMod val="75000"/>
                </a:schemeClr>
              </a:solidFill>
            </a:ln>
          </c:spPr>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איורים!$BG$38:$BM$38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3CB-44AF-9B30-89C252993AD8}"/>
            </c:ext>
          </c:extLst>
        </c:ser>
        <c:ser>
          <c:idx val="12"/>
          <c:order val="2"/>
          <c:tx>
            <c:strRef>
              <c:f>איורים!$C$39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איורים!$BG$39:$BM$39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C3CB-44AF-9B30-89C252993AD8}"/>
            </c:ext>
          </c:extLst>
        </c:ser>
        <c:dLbls>
          <c:showLegendKey val="0"/>
          <c:showVal val="0"/>
          <c:showCatName val="0"/>
          <c:showSerName val="0"/>
          <c:showPercent val="0"/>
          <c:showBubbleSize val="0"/>
        </c:dLbls>
        <c:smooth val="0"/>
        <c:axId val="208586624"/>
        <c:axId val="208588160"/>
      </c:lineChart>
      <c:catAx>
        <c:axId val="208586624"/>
        <c:scaling>
          <c:orientation val="minMax"/>
        </c:scaling>
        <c:delete val="0"/>
        <c:axPos val="b"/>
        <c:numFmt formatCode="General" sourceLinked="1"/>
        <c:majorTickMark val="out"/>
        <c:minorTickMark val="none"/>
        <c:tickLblPos val="low"/>
        <c:crossAx val="208588160"/>
        <c:crosses val="autoZero"/>
        <c:auto val="1"/>
        <c:lblAlgn val="ctr"/>
        <c:lblOffset val="100"/>
        <c:noMultiLvlLbl val="0"/>
      </c:catAx>
      <c:valAx>
        <c:axId val="208588160"/>
        <c:scaling>
          <c:orientation val="minMax"/>
          <c:max val="40"/>
        </c:scaling>
        <c:delete val="0"/>
        <c:axPos val="l"/>
        <c:majorGridlines/>
        <c:numFmt formatCode="0" sourceLinked="0"/>
        <c:majorTickMark val="out"/>
        <c:minorTickMark val="none"/>
        <c:tickLblPos val="low"/>
        <c:crossAx val="208586624"/>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10"/>
          <c:order val="0"/>
          <c:tx>
            <c:strRef>
              <c:f>איורים!$C$25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איורים!$CA$25:$CG$25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7E7C-44CA-A12A-7DB808207655}"/>
            </c:ext>
          </c:extLst>
        </c:ser>
        <c:ser>
          <c:idx val="11"/>
          <c:order val="1"/>
          <c:tx>
            <c:strRef>
              <c:f>איורים!$C$38</c:f>
              <c:strCache>
                <c:ptCount val="1"/>
              </c:strCache>
            </c:strRef>
          </c:tx>
          <c:spPr>
            <a:ln>
              <a:solidFill>
                <a:schemeClr val="accent6">
                  <a:lumMod val="75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איורים!$CA$38:$CG$38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7E7C-44CA-A12A-7DB808207655}"/>
            </c:ext>
          </c:extLst>
        </c:ser>
        <c:ser>
          <c:idx val="12"/>
          <c:order val="2"/>
          <c:tx>
            <c:strRef>
              <c:f>איורים!$C$39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איורים!$CA$39:$CG$39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7E7C-44CA-A12A-7DB808207655}"/>
            </c:ext>
          </c:extLst>
        </c:ser>
        <c:dLbls>
          <c:showLegendKey val="0"/>
          <c:showVal val="0"/>
          <c:showCatName val="0"/>
          <c:showSerName val="0"/>
          <c:showPercent val="0"/>
          <c:showBubbleSize val="0"/>
        </c:dLbls>
        <c:smooth val="0"/>
        <c:axId val="208602240"/>
        <c:axId val="208603776"/>
      </c:lineChart>
      <c:catAx>
        <c:axId val="208602240"/>
        <c:scaling>
          <c:orientation val="minMax"/>
        </c:scaling>
        <c:delete val="0"/>
        <c:axPos val="b"/>
        <c:numFmt formatCode="General" sourceLinked="1"/>
        <c:majorTickMark val="out"/>
        <c:minorTickMark val="none"/>
        <c:tickLblPos val="low"/>
        <c:crossAx val="208603776"/>
        <c:crosses val="autoZero"/>
        <c:auto val="1"/>
        <c:lblAlgn val="ctr"/>
        <c:lblOffset val="100"/>
        <c:noMultiLvlLbl val="0"/>
      </c:catAx>
      <c:valAx>
        <c:axId val="208603776"/>
        <c:scaling>
          <c:orientation val="minMax"/>
        </c:scaling>
        <c:delete val="0"/>
        <c:axPos val="l"/>
        <c:majorGridlines/>
        <c:numFmt formatCode="0.0" sourceLinked="0"/>
        <c:majorTickMark val="out"/>
        <c:minorTickMark val="none"/>
        <c:tickLblPos val="low"/>
        <c:crossAx val="208602240"/>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הוצאות שוטפות ביטוח לאומי </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13"/>
          <c:order val="0"/>
          <c:tx>
            <c:strRef>
              <c:f>איורים!$C$26</c:f>
              <c:strCache>
                <c:ptCount val="1"/>
              </c:strCache>
            </c:strRef>
          </c:tx>
          <c:spPr>
            <a:ln>
              <a:solidFill>
                <a:schemeClr val="accent3">
                  <a:lumMod val="60000"/>
                  <a:lumOff val="40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איורים!$BQ$26:$BW$26</c:f>
            </c:numRef>
          </c:val>
          <c:smooth val="0"/>
          <c:extLst>
            <c:ext xmlns:c16="http://schemas.microsoft.com/office/drawing/2014/chart" uri="{C3380CC4-5D6E-409C-BE32-E72D297353CC}">
              <c16:uniqueId val="{00000000-9EA0-435B-9175-9E6906D62207}"/>
            </c:ext>
          </c:extLst>
        </c:ser>
        <c:ser>
          <c:idx val="14"/>
          <c:order val="1"/>
          <c:tx>
            <c:strRef>
              <c:f>איורים!$C$40</c:f>
              <c:strCache>
                <c:ptCount val="1"/>
                <c:pt idx="0">
                  <c:v>שיעור תעסוקה בהתאם למודל המקרו ארוך הטווח</c:v>
                </c:pt>
              </c:strCache>
            </c:strRef>
          </c:tx>
          <c:spPr>
            <a:ln>
              <a:solidFill>
                <a:schemeClr val="accent6">
                  <a:lumMod val="75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איורים!$BQ$40:$BW$40</c:f>
            </c:numRef>
          </c:val>
          <c:smooth val="0"/>
          <c:extLst>
            <c:ext xmlns:c16="http://schemas.microsoft.com/office/drawing/2014/chart" uri="{C3380CC4-5D6E-409C-BE32-E72D297353CC}">
              <c16:uniqueId val="{00000001-9EA0-435B-9175-9E6906D62207}"/>
            </c:ext>
          </c:extLst>
        </c:ser>
        <c:ser>
          <c:idx val="15"/>
          <c:order val="2"/>
          <c:tx>
            <c:strRef>
              <c:f>איורים!$C$30</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איורים!$BQ$30:$BW$30</c:f>
            </c:numRef>
          </c:val>
          <c:smooth val="0"/>
          <c:extLst>
            <c:ext xmlns:c16="http://schemas.microsoft.com/office/drawing/2014/chart" uri="{C3380CC4-5D6E-409C-BE32-E72D297353CC}">
              <c16:uniqueId val="{00000002-9EA0-435B-9175-9E6906D62207}"/>
            </c:ext>
          </c:extLst>
        </c:ser>
        <c:dLbls>
          <c:showLegendKey val="0"/>
          <c:showVal val="0"/>
          <c:showCatName val="0"/>
          <c:showSerName val="0"/>
          <c:showPercent val="0"/>
          <c:showBubbleSize val="0"/>
        </c:dLbls>
        <c:marker val="1"/>
        <c:smooth val="0"/>
        <c:axId val="208642048"/>
        <c:axId val="208643584"/>
      </c:lineChart>
      <c:catAx>
        <c:axId val="208642048"/>
        <c:scaling>
          <c:orientation val="minMax"/>
        </c:scaling>
        <c:delete val="0"/>
        <c:axPos val="b"/>
        <c:numFmt formatCode="General" sourceLinked="1"/>
        <c:majorTickMark val="out"/>
        <c:minorTickMark val="none"/>
        <c:tickLblPos val="low"/>
        <c:crossAx val="208643584"/>
        <c:crosses val="autoZero"/>
        <c:auto val="1"/>
        <c:lblAlgn val="ctr"/>
        <c:lblOffset val="100"/>
        <c:noMultiLvlLbl val="0"/>
      </c:catAx>
      <c:valAx>
        <c:axId val="208643584"/>
        <c:scaling>
          <c:orientation val="minMax"/>
          <c:max val="8.5"/>
          <c:min val="5.5"/>
        </c:scaling>
        <c:delete val="0"/>
        <c:axPos val="l"/>
        <c:majorGridlines/>
        <c:numFmt formatCode="0.0" sourceLinked="1"/>
        <c:majorTickMark val="out"/>
        <c:minorTickMark val="none"/>
        <c:tickLblPos val="low"/>
        <c:crossAx val="208642048"/>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13"/>
          <c:order val="0"/>
          <c:tx>
            <c:strRef>
              <c:f>איורים!$C$26</c:f>
              <c:strCache>
                <c:ptCount val="1"/>
              </c:strCache>
            </c:strRef>
          </c:tx>
          <c:spPr>
            <a:ln>
              <a:solidFill>
                <a:schemeClr val="accent3">
                  <a:lumMod val="60000"/>
                  <a:lumOff val="40000"/>
                </a:schemeClr>
              </a:solidFill>
            </a:ln>
          </c:spPr>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איורים!$AM$26:$AS$26</c:f>
            </c:numRef>
          </c:val>
          <c:smooth val="0"/>
          <c:extLst>
            <c:ext xmlns:c16="http://schemas.microsoft.com/office/drawing/2014/chart" uri="{C3380CC4-5D6E-409C-BE32-E72D297353CC}">
              <c16:uniqueId val="{00000000-C369-4DCD-9A7A-CCFCD094140E}"/>
            </c:ext>
          </c:extLst>
        </c:ser>
        <c:ser>
          <c:idx val="14"/>
          <c:order val="1"/>
          <c:tx>
            <c:strRef>
              <c:f>איורים!$C$40</c:f>
              <c:strCache>
                <c:ptCount val="1"/>
                <c:pt idx="0">
                  <c:v>שיעור תעסוקה בהתאם למודל המקרו ארוך הטווח</c:v>
                </c:pt>
              </c:strCache>
            </c:strRef>
          </c:tx>
          <c:spPr>
            <a:ln>
              <a:solidFill>
                <a:schemeClr val="accent6">
                  <a:lumMod val="75000"/>
                </a:schemeClr>
              </a:solidFill>
            </a:ln>
          </c:spPr>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איורים!$AM$40:$AS$40</c:f>
            </c:numRef>
          </c:val>
          <c:smooth val="0"/>
          <c:extLst>
            <c:ext xmlns:c16="http://schemas.microsoft.com/office/drawing/2014/chart" uri="{C3380CC4-5D6E-409C-BE32-E72D297353CC}">
              <c16:uniqueId val="{00000001-C369-4DCD-9A7A-CCFCD094140E}"/>
            </c:ext>
          </c:extLst>
        </c:ser>
        <c:ser>
          <c:idx val="15"/>
          <c:order val="2"/>
          <c:tx>
            <c:strRef>
              <c:f>איורים!$C$30</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איורים!$AM$30:$AS$30</c:f>
            </c:numRef>
          </c:val>
          <c:smooth val="0"/>
          <c:extLst>
            <c:ext xmlns:c16="http://schemas.microsoft.com/office/drawing/2014/chart" uri="{C3380CC4-5D6E-409C-BE32-E72D297353CC}">
              <c16:uniqueId val="{00000002-C369-4DCD-9A7A-CCFCD094140E}"/>
            </c:ext>
          </c:extLst>
        </c:ser>
        <c:dLbls>
          <c:showLegendKey val="0"/>
          <c:showVal val="0"/>
          <c:showCatName val="0"/>
          <c:showSerName val="0"/>
          <c:showPercent val="0"/>
          <c:showBubbleSize val="0"/>
        </c:dLbls>
        <c:marker val="1"/>
        <c:smooth val="0"/>
        <c:axId val="208751232"/>
        <c:axId val="208757120"/>
      </c:lineChart>
      <c:catAx>
        <c:axId val="208751232"/>
        <c:scaling>
          <c:orientation val="minMax"/>
        </c:scaling>
        <c:delete val="0"/>
        <c:axPos val="b"/>
        <c:numFmt formatCode="General" sourceLinked="1"/>
        <c:majorTickMark val="out"/>
        <c:minorTickMark val="none"/>
        <c:tickLblPos val="low"/>
        <c:crossAx val="208757120"/>
        <c:crosses val="autoZero"/>
        <c:auto val="1"/>
        <c:lblAlgn val="ctr"/>
        <c:lblOffset val="100"/>
        <c:noMultiLvlLbl val="0"/>
      </c:catAx>
      <c:valAx>
        <c:axId val="208757120"/>
        <c:scaling>
          <c:orientation val="minMax"/>
          <c:max val="2"/>
          <c:min val="-1"/>
        </c:scaling>
        <c:delete val="0"/>
        <c:axPos val="l"/>
        <c:majorGridlines/>
        <c:numFmt formatCode="0.0" sourceLinked="1"/>
        <c:majorTickMark val="out"/>
        <c:minorTickMark val="none"/>
        <c:tickLblPos val="low"/>
        <c:crossAx val="208751232"/>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13"/>
          <c:order val="0"/>
          <c:tx>
            <c:strRef>
              <c:f>איורים!$C$26</c:f>
              <c:strCache>
                <c:ptCount val="1"/>
              </c:strCache>
            </c:strRef>
          </c:tx>
          <c:spPr>
            <a:ln>
              <a:solidFill>
                <a:schemeClr val="accent3">
                  <a:lumMod val="60000"/>
                  <a:lumOff val="40000"/>
                </a:schemeClr>
              </a:solidFill>
            </a:ln>
          </c:spPr>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איורים!$CK$26:$CQ$26</c:f>
            </c:numRef>
          </c:val>
          <c:smooth val="0"/>
          <c:extLst>
            <c:ext xmlns:c16="http://schemas.microsoft.com/office/drawing/2014/chart" uri="{C3380CC4-5D6E-409C-BE32-E72D297353CC}">
              <c16:uniqueId val="{00000000-6FDC-45CE-9FDB-E36F2DEE8448}"/>
            </c:ext>
          </c:extLst>
        </c:ser>
        <c:ser>
          <c:idx val="14"/>
          <c:order val="1"/>
          <c:tx>
            <c:strRef>
              <c:f>איורים!$C$40</c:f>
              <c:strCache>
                <c:ptCount val="1"/>
                <c:pt idx="0">
                  <c:v>שיעור תעסוקה בהתאם למודל המקרו ארוך הטווח</c:v>
                </c:pt>
              </c:strCache>
            </c:strRef>
          </c:tx>
          <c:spPr>
            <a:ln>
              <a:solidFill>
                <a:schemeClr val="accent6">
                  <a:lumMod val="75000"/>
                </a:schemeClr>
              </a:solidFill>
            </a:ln>
          </c:spPr>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איורים!$CK$40:$CQ$40</c:f>
            </c:numRef>
          </c:val>
          <c:smooth val="0"/>
          <c:extLst>
            <c:ext xmlns:c16="http://schemas.microsoft.com/office/drawing/2014/chart" uri="{C3380CC4-5D6E-409C-BE32-E72D297353CC}">
              <c16:uniqueId val="{00000001-6FDC-45CE-9FDB-E36F2DEE8448}"/>
            </c:ext>
          </c:extLst>
        </c:ser>
        <c:ser>
          <c:idx val="15"/>
          <c:order val="2"/>
          <c:tx>
            <c:strRef>
              <c:f>איורים!$C$30</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איורים!$CK$30:$CQ$30</c:f>
            </c:numRef>
          </c:val>
          <c:smooth val="0"/>
          <c:extLst>
            <c:ext xmlns:c16="http://schemas.microsoft.com/office/drawing/2014/chart" uri="{C3380CC4-5D6E-409C-BE32-E72D297353CC}">
              <c16:uniqueId val="{00000002-6FDC-45CE-9FDB-E36F2DEE8448}"/>
            </c:ext>
          </c:extLst>
        </c:ser>
        <c:dLbls>
          <c:showLegendKey val="0"/>
          <c:showVal val="0"/>
          <c:showCatName val="0"/>
          <c:showSerName val="0"/>
          <c:showPercent val="0"/>
          <c:showBubbleSize val="0"/>
        </c:dLbls>
        <c:marker val="1"/>
        <c:smooth val="0"/>
        <c:axId val="208786944"/>
        <c:axId val="208788480"/>
      </c:lineChart>
      <c:catAx>
        <c:axId val="208786944"/>
        <c:scaling>
          <c:orientation val="minMax"/>
        </c:scaling>
        <c:delete val="0"/>
        <c:axPos val="b"/>
        <c:numFmt formatCode="General" sourceLinked="1"/>
        <c:majorTickMark val="out"/>
        <c:minorTickMark val="none"/>
        <c:tickLblPos val="low"/>
        <c:crossAx val="208788480"/>
        <c:crosses val="autoZero"/>
        <c:auto val="1"/>
        <c:lblAlgn val="ctr"/>
        <c:lblOffset val="100"/>
        <c:noMultiLvlLbl val="0"/>
      </c:catAx>
      <c:valAx>
        <c:axId val="208788480"/>
        <c:scaling>
          <c:orientation val="minMax"/>
          <c:max val="7"/>
          <c:min val="4"/>
        </c:scaling>
        <c:delete val="0"/>
        <c:axPos val="l"/>
        <c:majorGridlines/>
        <c:numFmt formatCode="0.0" sourceLinked="1"/>
        <c:majorTickMark val="out"/>
        <c:minorTickMark val="none"/>
        <c:tickLblPos val="low"/>
        <c:crossAx val="208786944"/>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13"/>
          <c:order val="0"/>
          <c:tx>
            <c:strRef>
              <c:f>איורים!$C$26</c:f>
              <c:strCache>
                <c:ptCount val="1"/>
              </c:strCache>
            </c:strRef>
          </c:tx>
          <c:spPr>
            <a:ln>
              <a:solidFill>
                <a:schemeClr val="accent3">
                  <a:lumMod val="60000"/>
                  <a:lumOff val="40000"/>
                </a:schemeClr>
              </a:solidFill>
            </a:ln>
          </c:spPr>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איורים!$BG$26:$BM$26</c:f>
            </c:numRef>
          </c:val>
          <c:smooth val="0"/>
          <c:extLst>
            <c:ext xmlns:c16="http://schemas.microsoft.com/office/drawing/2014/chart" uri="{C3380CC4-5D6E-409C-BE32-E72D297353CC}">
              <c16:uniqueId val="{00000000-8FBD-43FA-A95A-45B111B35CE4}"/>
            </c:ext>
          </c:extLst>
        </c:ser>
        <c:ser>
          <c:idx val="14"/>
          <c:order val="1"/>
          <c:tx>
            <c:strRef>
              <c:f>איורים!$C$40</c:f>
              <c:strCache>
                <c:ptCount val="1"/>
                <c:pt idx="0">
                  <c:v>שיעור תעסוקה בהתאם למודל המקרו ארוך הטווח</c:v>
                </c:pt>
              </c:strCache>
            </c:strRef>
          </c:tx>
          <c:spPr>
            <a:ln>
              <a:solidFill>
                <a:schemeClr val="accent6">
                  <a:lumMod val="75000"/>
                </a:schemeClr>
              </a:solidFill>
            </a:ln>
          </c:spPr>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איורים!$BG$40:$BM$40</c:f>
            </c:numRef>
          </c:val>
          <c:smooth val="0"/>
          <c:extLst>
            <c:ext xmlns:c16="http://schemas.microsoft.com/office/drawing/2014/chart" uri="{C3380CC4-5D6E-409C-BE32-E72D297353CC}">
              <c16:uniqueId val="{00000001-8FBD-43FA-A95A-45B111B35CE4}"/>
            </c:ext>
          </c:extLst>
        </c:ser>
        <c:ser>
          <c:idx val="15"/>
          <c:order val="2"/>
          <c:tx>
            <c:strRef>
              <c:f>איורים!$C$30</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איורים!$BG$30:$BM$30</c:f>
            </c:numRef>
          </c:val>
          <c:smooth val="0"/>
          <c:extLst>
            <c:ext xmlns:c16="http://schemas.microsoft.com/office/drawing/2014/chart" uri="{C3380CC4-5D6E-409C-BE32-E72D297353CC}">
              <c16:uniqueId val="{00000002-8FBD-43FA-A95A-45B111B35CE4}"/>
            </c:ext>
          </c:extLst>
        </c:ser>
        <c:dLbls>
          <c:showLegendKey val="0"/>
          <c:showVal val="0"/>
          <c:showCatName val="0"/>
          <c:showSerName val="0"/>
          <c:showPercent val="0"/>
          <c:showBubbleSize val="0"/>
        </c:dLbls>
        <c:marker val="1"/>
        <c:smooth val="0"/>
        <c:axId val="208966016"/>
        <c:axId val="208967552"/>
      </c:lineChart>
      <c:catAx>
        <c:axId val="208966016"/>
        <c:scaling>
          <c:orientation val="minMax"/>
        </c:scaling>
        <c:delete val="0"/>
        <c:axPos val="b"/>
        <c:numFmt formatCode="General" sourceLinked="1"/>
        <c:majorTickMark val="out"/>
        <c:minorTickMark val="none"/>
        <c:tickLblPos val="low"/>
        <c:crossAx val="208967552"/>
        <c:crosses val="autoZero"/>
        <c:auto val="1"/>
        <c:lblAlgn val="ctr"/>
        <c:lblOffset val="100"/>
        <c:noMultiLvlLbl val="0"/>
      </c:catAx>
      <c:valAx>
        <c:axId val="208967552"/>
        <c:scaling>
          <c:orientation val="minMax"/>
          <c:max val="40"/>
        </c:scaling>
        <c:delete val="0"/>
        <c:axPos val="l"/>
        <c:majorGridlines/>
        <c:numFmt formatCode="0" sourceLinked="0"/>
        <c:majorTickMark val="out"/>
        <c:minorTickMark val="none"/>
        <c:tickLblPos val="low"/>
        <c:crossAx val="20896601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he-IL" sz="1400"/>
              <a:t>האיור הזה פה בשביל</a:t>
            </a:r>
            <a:r>
              <a:rPr lang="he-IL" sz="1400" baseline="0"/>
              <a:t> המקרא</a:t>
            </a:r>
            <a:endParaRPr lang="he-IL" sz="1400"/>
          </a:p>
        </c:rich>
      </c:tx>
      <c:overlay val="0"/>
    </c:title>
    <c:autoTitleDeleted val="0"/>
    <c:plotArea>
      <c:layout>
        <c:manualLayout>
          <c:layoutTarget val="inner"/>
          <c:xMode val="edge"/>
          <c:yMode val="edge"/>
          <c:x val="0.10434951881014871"/>
          <c:y val="0.19640860666446774"/>
          <c:w val="0.86231714785651792"/>
          <c:h val="0.24368567929188842"/>
        </c:manualLayout>
      </c:layout>
      <c:lineChart>
        <c:grouping val="standard"/>
        <c:varyColors val="0"/>
        <c:ser>
          <c:idx val="9"/>
          <c:order val="0"/>
          <c:tx>
            <c:strRef>
              <c:f>איורים!$C$32</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איורים!$BG$32:$BM$32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8A3-4BD3-980F-3BA2494F6B8F}"/>
            </c:ext>
          </c:extLst>
        </c:ser>
        <c:ser>
          <c:idx val="3"/>
          <c:order val="1"/>
          <c:tx>
            <c:strRef>
              <c:f>איורים!$C$31</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איורים!$BG$31:$BM$31</c:f>
            </c:numRef>
          </c:val>
          <c:smooth val="0"/>
          <c:extLst>
            <c:ext xmlns:c16="http://schemas.microsoft.com/office/drawing/2014/chart" uri="{C3380CC4-5D6E-409C-BE32-E72D297353CC}">
              <c16:uniqueId val="{00000001-28A3-4BD3-980F-3BA2494F6B8F}"/>
            </c:ext>
          </c:extLst>
        </c:ser>
        <c:ser>
          <c:idx val="15"/>
          <c:order val="2"/>
          <c:tx>
            <c:strRef>
              <c:f>איורים!$C$30</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איורים!$BG$30:$BM$30</c:f>
            </c:numRef>
          </c:val>
          <c:smooth val="0"/>
          <c:extLst>
            <c:ext xmlns:c16="http://schemas.microsoft.com/office/drawing/2014/chart" uri="{C3380CC4-5D6E-409C-BE32-E72D297353CC}">
              <c16:uniqueId val="{00000002-28A3-4BD3-980F-3BA2494F6B8F}"/>
            </c:ext>
          </c:extLst>
        </c:ser>
        <c:ser>
          <c:idx val="7"/>
          <c:order val="3"/>
          <c:tx>
            <c:strRef>
              <c:f>איורים!$C$29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איורים!$BG$29:$BM$29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28A3-4BD3-980F-3BA2494F6B8F}"/>
            </c:ext>
          </c:extLst>
        </c:ser>
        <c:ser>
          <c:idx val="0"/>
          <c:order val="4"/>
          <c:tx>
            <c:strRef>
              <c:f>איורים!$C$28</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איורים!$BG$28:$BM$28</c:f>
            </c:numRef>
          </c:val>
          <c:smooth val="0"/>
          <c:extLst>
            <c:ext xmlns:c16="http://schemas.microsoft.com/office/drawing/2014/chart" uri="{C3380CC4-5D6E-409C-BE32-E72D297353CC}">
              <c16:uniqueId val="{00000004-28A3-4BD3-980F-3BA2494F6B8F}"/>
            </c:ext>
          </c:extLst>
        </c:ser>
        <c:ser>
          <c:idx val="5"/>
          <c:order val="5"/>
          <c:tx>
            <c:strRef>
              <c:f>איורים!$C$27</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איורים!$BG$27:$BM$27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28A3-4BD3-980F-3BA2494F6B8F}"/>
            </c:ext>
          </c:extLst>
        </c:ser>
        <c:ser>
          <c:idx val="13"/>
          <c:order val="6"/>
          <c:tx>
            <c:strRef>
              <c:f>איורים!$C$26</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איורים!$BG$26:$BM$26</c:f>
            </c:numRef>
          </c:val>
          <c:smooth val="0"/>
          <c:extLst>
            <c:ext xmlns:c16="http://schemas.microsoft.com/office/drawing/2014/chart" uri="{C3380CC4-5D6E-409C-BE32-E72D297353CC}">
              <c16:uniqueId val="{00000006-28A3-4BD3-980F-3BA2494F6B8F}"/>
            </c:ext>
          </c:extLst>
        </c:ser>
        <c:ser>
          <c:idx val="1"/>
          <c:order val="7"/>
          <c:tx>
            <c:strRef>
              <c:f>איורים!$C$33</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איורים!$BG$33:$BM$33</c:f>
            </c:numRef>
          </c:val>
          <c:smooth val="0"/>
          <c:extLst>
            <c:ext xmlns:c16="http://schemas.microsoft.com/office/drawing/2014/chart" uri="{C3380CC4-5D6E-409C-BE32-E72D297353CC}">
              <c16:uniqueId val="{00000007-28A3-4BD3-980F-3BA2494F6B8F}"/>
            </c:ext>
          </c:extLst>
        </c:ser>
        <c:ser>
          <c:idx val="10"/>
          <c:order val="8"/>
          <c:tx>
            <c:strRef>
              <c:f>איורים!$C$25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איורים!$BG$25:$BM$25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8-28A3-4BD3-980F-3BA2494F6B8F}"/>
            </c:ext>
          </c:extLst>
        </c:ser>
        <c:ser>
          <c:idx val="2"/>
          <c:order val="9"/>
          <c:tx>
            <c:strRef>
              <c:f>איורים!$C$34</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איורים!$BG$34:$BM$34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9-28A3-4BD3-980F-3BA2494F6B8F}"/>
            </c:ext>
          </c:extLst>
        </c:ser>
        <c:ser>
          <c:idx val="4"/>
          <c:order val="10"/>
          <c:tx>
            <c:strRef>
              <c:f>איורים!$C$35</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איורים!$BG$35:$BM$35</c:f>
            </c:numRef>
          </c:val>
          <c:smooth val="0"/>
          <c:extLst>
            <c:ext xmlns:c16="http://schemas.microsoft.com/office/drawing/2014/chart" uri="{C3380CC4-5D6E-409C-BE32-E72D297353CC}">
              <c16:uniqueId val="{0000000A-28A3-4BD3-980F-3BA2494F6B8F}"/>
            </c:ext>
          </c:extLst>
        </c:ser>
        <c:ser>
          <c:idx val="6"/>
          <c:order val="11"/>
          <c:tx>
            <c:strRef>
              <c:f>איורים!$C$36</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איורים!$BG$36:$BM$36</c:f>
            </c:numRef>
          </c:val>
          <c:smooth val="0"/>
          <c:extLst>
            <c:ext xmlns:c16="http://schemas.microsoft.com/office/drawing/2014/chart" uri="{C3380CC4-5D6E-409C-BE32-E72D297353CC}">
              <c16:uniqueId val="{0000000B-28A3-4BD3-980F-3BA2494F6B8F}"/>
            </c:ext>
          </c:extLst>
        </c:ser>
        <c:ser>
          <c:idx val="12"/>
          <c:order val="12"/>
          <c:tx>
            <c:strRef>
              <c:f>איורים!$C$39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איורים!$BG$39:$BM$39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C-28A3-4BD3-980F-3BA2494F6B8F}"/>
            </c:ext>
          </c:extLst>
        </c:ser>
        <c:dLbls>
          <c:showLegendKey val="0"/>
          <c:showVal val="0"/>
          <c:showCatName val="0"/>
          <c:showSerName val="0"/>
          <c:showPercent val="0"/>
          <c:showBubbleSize val="0"/>
        </c:dLbls>
        <c:smooth val="0"/>
        <c:axId val="207082624"/>
        <c:axId val="207084160"/>
      </c:lineChart>
      <c:catAx>
        <c:axId val="207082624"/>
        <c:scaling>
          <c:orientation val="minMax"/>
        </c:scaling>
        <c:delete val="0"/>
        <c:axPos val="b"/>
        <c:numFmt formatCode="General" sourceLinked="1"/>
        <c:majorTickMark val="out"/>
        <c:minorTickMark val="none"/>
        <c:tickLblPos val="low"/>
        <c:crossAx val="207084160"/>
        <c:crosses val="autoZero"/>
        <c:auto val="1"/>
        <c:lblAlgn val="ctr"/>
        <c:lblOffset val="100"/>
        <c:noMultiLvlLbl val="0"/>
      </c:catAx>
      <c:valAx>
        <c:axId val="207084160"/>
        <c:scaling>
          <c:orientation val="minMax"/>
        </c:scaling>
        <c:delete val="0"/>
        <c:axPos val="l"/>
        <c:majorGridlines/>
        <c:numFmt formatCode="0.0" sourceLinked="1"/>
        <c:majorTickMark val="out"/>
        <c:minorTickMark val="none"/>
        <c:tickLblPos val="low"/>
        <c:crossAx val="207082624"/>
        <c:crosses val="autoZero"/>
        <c:crossBetween val="between"/>
      </c:valAx>
      <c:spPr>
        <a:noFill/>
        <a:ln w="25400">
          <a:noFill/>
        </a:ln>
      </c:spPr>
    </c:plotArea>
    <c:legend>
      <c:legendPos val="b"/>
      <c:layout>
        <c:manualLayout>
          <c:xMode val="edge"/>
          <c:yMode val="edge"/>
          <c:x val="7.3756499467823422E-2"/>
          <c:y val="0.51718782740567326"/>
          <c:w val="0.84452585638627986"/>
          <c:h val="0.44409497722952429"/>
        </c:manualLayout>
      </c:layout>
      <c:overlay val="0"/>
      <c:txPr>
        <a:bodyPr/>
        <a:lstStyle/>
        <a:p>
          <a:pPr>
            <a:defRPr>
              <a:latin typeface="David" pitchFamily="34" charset="-79"/>
              <a:cs typeface="David" pitchFamily="34" charset="-79"/>
            </a:defRPr>
          </a:pPr>
          <a:endParaRPr lang="he-IL"/>
        </a:p>
      </c:txPr>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13"/>
          <c:order val="0"/>
          <c:tx>
            <c:strRef>
              <c:f>איורים!$C$26</c:f>
              <c:strCache>
                <c:ptCount val="1"/>
              </c:strCache>
            </c:strRef>
          </c:tx>
          <c:spPr>
            <a:ln>
              <a:solidFill>
                <a:schemeClr val="accent6">
                  <a:lumMod val="75000"/>
                </a:schemeClr>
              </a:solidFill>
            </a:ln>
          </c:spPr>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איורים!$CA$26:$CG$26</c:f>
            </c:numRef>
          </c:val>
          <c:smooth val="0"/>
          <c:extLst>
            <c:ext xmlns:c16="http://schemas.microsoft.com/office/drawing/2014/chart" uri="{C3380CC4-5D6E-409C-BE32-E72D297353CC}">
              <c16:uniqueId val="{00000000-BEE8-4AFC-ADC2-5D6820A60A8C}"/>
            </c:ext>
          </c:extLst>
        </c:ser>
        <c:ser>
          <c:idx val="14"/>
          <c:order val="1"/>
          <c:tx>
            <c:strRef>
              <c:f>איורים!$C$40</c:f>
              <c:strCache>
                <c:ptCount val="1"/>
                <c:pt idx="0">
                  <c:v>שיעור תעסוקה בהתאם למודל המקרו ארוך הטווח</c:v>
                </c:pt>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איורים!$CA$40:$CG$40</c:f>
            </c:numRef>
          </c:val>
          <c:smooth val="0"/>
          <c:extLst>
            <c:ext xmlns:c16="http://schemas.microsoft.com/office/drawing/2014/chart" uri="{C3380CC4-5D6E-409C-BE32-E72D297353CC}">
              <c16:uniqueId val="{00000001-BEE8-4AFC-ADC2-5D6820A60A8C}"/>
            </c:ext>
          </c:extLst>
        </c:ser>
        <c:ser>
          <c:idx val="15"/>
          <c:order val="2"/>
          <c:tx>
            <c:strRef>
              <c:f>איורים!$C$30</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איורים!$CA$30:$CG$30</c:f>
            </c:numRef>
          </c:val>
          <c:smooth val="0"/>
          <c:extLst>
            <c:ext xmlns:c16="http://schemas.microsoft.com/office/drawing/2014/chart" uri="{C3380CC4-5D6E-409C-BE32-E72D297353CC}">
              <c16:uniqueId val="{00000002-BEE8-4AFC-ADC2-5D6820A60A8C}"/>
            </c:ext>
          </c:extLst>
        </c:ser>
        <c:dLbls>
          <c:showLegendKey val="0"/>
          <c:showVal val="0"/>
          <c:showCatName val="0"/>
          <c:showSerName val="0"/>
          <c:showPercent val="0"/>
          <c:showBubbleSize val="0"/>
        </c:dLbls>
        <c:marker val="1"/>
        <c:smooth val="0"/>
        <c:axId val="208976896"/>
        <c:axId val="209408768"/>
      </c:lineChart>
      <c:catAx>
        <c:axId val="208976896"/>
        <c:scaling>
          <c:orientation val="minMax"/>
        </c:scaling>
        <c:delete val="0"/>
        <c:axPos val="b"/>
        <c:numFmt formatCode="General" sourceLinked="1"/>
        <c:majorTickMark val="out"/>
        <c:minorTickMark val="none"/>
        <c:tickLblPos val="low"/>
        <c:crossAx val="209408768"/>
        <c:crosses val="autoZero"/>
        <c:auto val="1"/>
        <c:lblAlgn val="ctr"/>
        <c:lblOffset val="100"/>
        <c:noMultiLvlLbl val="0"/>
      </c:catAx>
      <c:valAx>
        <c:axId val="209408768"/>
        <c:scaling>
          <c:orientation val="minMax"/>
        </c:scaling>
        <c:delete val="0"/>
        <c:axPos val="l"/>
        <c:majorGridlines/>
        <c:numFmt formatCode="0.0" sourceLinked="0"/>
        <c:majorTickMark val="out"/>
        <c:minorTickMark val="none"/>
        <c:tickLblPos val="low"/>
        <c:crossAx val="208976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הוצאות שוטפות ביטוח לאומי </a:t>
            </a:r>
            <a:endParaRPr lang="en-US" sz="1200" b="1" i="0" baseline="0">
              <a:effectLst/>
            </a:endParaRPr>
          </a:p>
          <a:p>
            <a:pPr>
              <a:defRPr sz="1200">
                <a:latin typeface="David" pitchFamily="34" charset="-79"/>
                <a:cs typeface="David" pitchFamily="34" charset="-79"/>
              </a:defRPr>
            </a:pPr>
            <a:r>
              <a:rPr lang="he-IL" sz="1200" b="1" i="0" baseline="0">
                <a:effectLst/>
              </a:rPr>
              <a:t>(% תוצר)</a:t>
            </a:r>
            <a:endParaRPr lang="he-IL" sz="1200">
              <a:effectLst/>
            </a:endParaRP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0"/>
          <c:order val="0"/>
          <c:tx>
            <c:strRef>
              <c:f>איורים!$C$28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איורים!$BQ$28:$BW$28</c:f>
            </c:numRef>
          </c:val>
          <c:smooth val="0"/>
          <c:extLst>
            <c:ext xmlns:c16="http://schemas.microsoft.com/office/drawing/2014/chart" uri="{C3380CC4-5D6E-409C-BE32-E72D297353CC}">
              <c16:uniqueId val="{00000000-6A55-4F11-94B0-D585AD1BD965}"/>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איורים!$BQ$27:$BW$27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6A55-4F11-94B0-D585AD1BD965}"/>
            </c:ext>
          </c:extLst>
        </c:ser>
        <c:ser>
          <c:idx val="7"/>
          <c:order val="2"/>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איורים!$BQ$29:$BW$29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6A55-4F11-94B0-D585AD1BD965}"/>
            </c:ext>
          </c:extLst>
        </c:ser>
        <c:dLbls>
          <c:showLegendKey val="0"/>
          <c:showVal val="0"/>
          <c:showCatName val="0"/>
          <c:showSerName val="0"/>
          <c:showPercent val="0"/>
          <c:showBubbleSize val="0"/>
        </c:dLbls>
        <c:smooth val="0"/>
        <c:axId val="209431552"/>
        <c:axId val="209437440"/>
      </c:lineChart>
      <c:catAx>
        <c:axId val="209431552"/>
        <c:scaling>
          <c:orientation val="minMax"/>
        </c:scaling>
        <c:delete val="0"/>
        <c:axPos val="b"/>
        <c:numFmt formatCode="General" sourceLinked="1"/>
        <c:majorTickMark val="out"/>
        <c:minorTickMark val="none"/>
        <c:tickLblPos val="low"/>
        <c:crossAx val="209437440"/>
        <c:crosses val="autoZero"/>
        <c:auto val="1"/>
        <c:lblAlgn val="ctr"/>
        <c:lblOffset val="100"/>
        <c:noMultiLvlLbl val="0"/>
      </c:catAx>
      <c:valAx>
        <c:axId val="209437440"/>
        <c:scaling>
          <c:orientation val="minMax"/>
          <c:max val="8.5"/>
          <c:min val="5.5"/>
        </c:scaling>
        <c:delete val="0"/>
        <c:axPos val="l"/>
        <c:majorGridlines/>
        <c:numFmt formatCode="0.0" sourceLinked="0"/>
        <c:majorTickMark val="out"/>
        <c:minorTickMark val="none"/>
        <c:tickLblPos val="low"/>
        <c:crossAx val="209431552"/>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עודף/גרעון (+/-) שוטף</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layout>
        <c:manualLayout>
          <c:xMode val="edge"/>
          <c:yMode val="edge"/>
          <c:x val="0.24214568934202021"/>
          <c:y val="1.6307746901607256E-2"/>
        </c:manualLayout>
      </c:layout>
      <c:overlay val="0"/>
    </c:title>
    <c:autoTitleDeleted val="0"/>
    <c:plotArea>
      <c:layout>
        <c:manualLayout>
          <c:layoutTarget val="inner"/>
          <c:xMode val="edge"/>
          <c:yMode val="edge"/>
          <c:x val="0.17326967720559905"/>
          <c:y val="0.16237229679343773"/>
          <c:w val="0.80324939115978056"/>
          <c:h val="0.72311334824757645"/>
        </c:manualLayout>
      </c:layout>
      <c:lineChart>
        <c:grouping val="standard"/>
        <c:varyColors val="0"/>
        <c:ser>
          <c:idx val="0"/>
          <c:order val="0"/>
          <c:tx>
            <c:strRef>
              <c:f>איורים!$C$28</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איורים!$AM$28:$AS$28</c:f>
            </c:numRef>
          </c:val>
          <c:smooth val="0"/>
          <c:extLst>
            <c:ext xmlns:c16="http://schemas.microsoft.com/office/drawing/2014/chart" uri="{C3380CC4-5D6E-409C-BE32-E72D297353CC}">
              <c16:uniqueId val="{00000000-CC3A-487C-81AD-71BB4FB842AF}"/>
            </c:ext>
          </c:extLst>
        </c:ser>
        <c:ser>
          <c:idx val="5"/>
          <c:order val="1"/>
          <c:tx>
            <c:strRef>
              <c:f>איורים!$C$27</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איורים!$AM$27:$AS$27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C3A-487C-81AD-71BB4FB842AF}"/>
            </c:ext>
          </c:extLst>
        </c:ser>
        <c:ser>
          <c:idx val="7"/>
          <c:order val="2"/>
          <c:tx>
            <c:strRef>
              <c:f>איורים!$C$29</c:f>
              <c:strCache>
                <c:ptCount val="1"/>
              </c:strCache>
            </c:strRef>
          </c:tx>
          <c:marker>
            <c:symbol val="none"/>
          </c:marker>
          <c:cat>
            <c:numRef>
              <c:f>איורים!$AM$23:$AS$23</c:f>
              <c:numCache>
                <c:formatCode>General</c:formatCode>
                <c:ptCount val="7"/>
                <c:pt idx="0">
                  <c:v>2019</c:v>
                </c:pt>
                <c:pt idx="1">
                  <c:v>2025</c:v>
                </c:pt>
                <c:pt idx="2">
                  <c:v>2030</c:v>
                </c:pt>
                <c:pt idx="3">
                  <c:v>2035</c:v>
                </c:pt>
                <c:pt idx="4">
                  <c:v>2040</c:v>
                </c:pt>
                <c:pt idx="5">
                  <c:v>2045</c:v>
                </c:pt>
                <c:pt idx="6">
                  <c:v>2050</c:v>
                </c:pt>
              </c:numCache>
            </c:numRef>
          </c:cat>
          <c:val>
            <c:numRef>
              <c:f>איורים!$AM$29:$AS$29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CC3A-487C-81AD-71BB4FB842AF}"/>
            </c:ext>
          </c:extLst>
        </c:ser>
        <c:dLbls>
          <c:showLegendKey val="0"/>
          <c:showVal val="0"/>
          <c:showCatName val="0"/>
          <c:showSerName val="0"/>
          <c:showPercent val="0"/>
          <c:showBubbleSize val="0"/>
        </c:dLbls>
        <c:smooth val="0"/>
        <c:axId val="209017856"/>
        <c:axId val="209019648"/>
      </c:lineChart>
      <c:catAx>
        <c:axId val="209017856"/>
        <c:scaling>
          <c:orientation val="minMax"/>
        </c:scaling>
        <c:delete val="0"/>
        <c:axPos val="b"/>
        <c:numFmt formatCode="General" sourceLinked="1"/>
        <c:majorTickMark val="out"/>
        <c:minorTickMark val="none"/>
        <c:tickLblPos val="low"/>
        <c:crossAx val="209019648"/>
        <c:crosses val="autoZero"/>
        <c:auto val="1"/>
        <c:lblAlgn val="ctr"/>
        <c:lblOffset val="100"/>
        <c:noMultiLvlLbl val="0"/>
      </c:catAx>
      <c:valAx>
        <c:axId val="209019648"/>
        <c:scaling>
          <c:orientation val="minMax"/>
          <c:max val="2"/>
          <c:min val="-1"/>
        </c:scaling>
        <c:delete val="0"/>
        <c:axPos val="l"/>
        <c:majorGridlines/>
        <c:numFmt formatCode="0.0" sourceLinked="1"/>
        <c:majorTickMark val="out"/>
        <c:minorTickMark val="none"/>
        <c:tickLblPos val="low"/>
        <c:crossAx val="209017856"/>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סך ההוצאה מתקציב המדינה</a:t>
            </a:r>
          </a:p>
          <a:p>
            <a:pPr>
              <a:defRPr sz="1200">
                <a:latin typeface="David" pitchFamily="34" charset="-79"/>
                <a:cs typeface="David" pitchFamily="34" charset="-79"/>
              </a:defRPr>
            </a:pPr>
            <a:r>
              <a:rPr lang="he-IL" sz="1200" baseline="0">
                <a:latin typeface="David" pitchFamily="34" charset="-79"/>
                <a:cs typeface="David" pitchFamily="34" charset="-79"/>
              </a:rPr>
              <a:t>(% תוצר)</a:t>
            </a:r>
            <a:endParaRPr lang="he-IL" sz="1200">
              <a:latin typeface="David" pitchFamily="34" charset="-79"/>
              <a:cs typeface="David" pitchFamily="34" charset="-79"/>
            </a:endParaRPr>
          </a:p>
        </c:rich>
      </c:tx>
      <c:overlay val="0"/>
    </c:title>
    <c:autoTitleDeleted val="0"/>
    <c:plotArea>
      <c:layout>
        <c:manualLayout>
          <c:layoutTarget val="inner"/>
          <c:xMode val="edge"/>
          <c:yMode val="edge"/>
          <c:x val="0.10434951881014871"/>
          <c:y val="0.17080837991416897"/>
          <c:w val="0.80748921674904273"/>
          <c:h val="0.74544589601504563"/>
        </c:manualLayout>
      </c:layout>
      <c:lineChart>
        <c:grouping val="standard"/>
        <c:varyColors val="0"/>
        <c:ser>
          <c:idx val="0"/>
          <c:order val="0"/>
          <c:tx>
            <c:strRef>
              <c:f>איורים!$C$28</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איורים!$CK$28:$CQ$28</c:f>
            </c:numRef>
          </c:val>
          <c:smooth val="0"/>
          <c:extLst>
            <c:ext xmlns:c16="http://schemas.microsoft.com/office/drawing/2014/chart" uri="{C3380CC4-5D6E-409C-BE32-E72D297353CC}">
              <c16:uniqueId val="{00000000-AB5A-4D80-88AE-85EFDEA4201C}"/>
            </c:ext>
          </c:extLst>
        </c:ser>
        <c:ser>
          <c:idx val="5"/>
          <c:order val="1"/>
          <c:tx>
            <c:strRef>
              <c:f>איורים!$C$27</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איורים!$CK$27:$CQ$27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AB5A-4D80-88AE-85EFDEA4201C}"/>
            </c:ext>
          </c:extLst>
        </c:ser>
        <c:ser>
          <c:idx val="7"/>
          <c:order val="2"/>
          <c:tx>
            <c:strRef>
              <c:f>איורים!$C$29</c:f>
              <c:strCache>
                <c:ptCount val="1"/>
              </c:strCache>
            </c:strRef>
          </c:tx>
          <c:marker>
            <c:symbol val="none"/>
          </c:marker>
          <c:cat>
            <c:numRef>
              <c:f>איורים!$CK$23:$CQ$23</c:f>
              <c:numCache>
                <c:formatCode>General</c:formatCode>
                <c:ptCount val="7"/>
                <c:pt idx="0">
                  <c:v>2019</c:v>
                </c:pt>
                <c:pt idx="1">
                  <c:v>2025</c:v>
                </c:pt>
                <c:pt idx="2">
                  <c:v>2030</c:v>
                </c:pt>
                <c:pt idx="3">
                  <c:v>2035</c:v>
                </c:pt>
                <c:pt idx="4">
                  <c:v>2040</c:v>
                </c:pt>
                <c:pt idx="5">
                  <c:v>2045</c:v>
                </c:pt>
                <c:pt idx="6">
                  <c:v>2050</c:v>
                </c:pt>
              </c:numCache>
            </c:numRef>
          </c:cat>
          <c:val>
            <c:numRef>
              <c:f>איורים!$CK$29:$CQ$29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AB5A-4D80-88AE-85EFDEA4201C}"/>
            </c:ext>
          </c:extLst>
        </c:ser>
        <c:dLbls>
          <c:showLegendKey val="0"/>
          <c:showVal val="0"/>
          <c:showCatName val="0"/>
          <c:showSerName val="0"/>
          <c:showPercent val="0"/>
          <c:showBubbleSize val="0"/>
        </c:dLbls>
        <c:smooth val="0"/>
        <c:axId val="209054720"/>
        <c:axId val="209064704"/>
      </c:lineChart>
      <c:catAx>
        <c:axId val="209054720"/>
        <c:scaling>
          <c:orientation val="minMax"/>
        </c:scaling>
        <c:delete val="0"/>
        <c:axPos val="b"/>
        <c:numFmt formatCode="General" sourceLinked="1"/>
        <c:majorTickMark val="out"/>
        <c:minorTickMark val="none"/>
        <c:tickLblPos val="low"/>
        <c:crossAx val="209064704"/>
        <c:crosses val="autoZero"/>
        <c:auto val="1"/>
        <c:lblAlgn val="ctr"/>
        <c:lblOffset val="100"/>
        <c:noMultiLvlLbl val="0"/>
      </c:catAx>
      <c:valAx>
        <c:axId val="209064704"/>
        <c:scaling>
          <c:orientation val="minMax"/>
          <c:max val="7"/>
          <c:min val="4"/>
        </c:scaling>
        <c:delete val="0"/>
        <c:axPos val="l"/>
        <c:majorGridlines/>
        <c:numFmt formatCode="0.0" sourceLinked="1"/>
        <c:majorTickMark val="out"/>
        <c:minorTickMark val="none"/>
        <c:tickLblPos val="low"/>
        <c:crossAx val="209054720"/>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aseline="0">
                <a:latin typeface="David" pitchFamily="34" charset="-79"/>
                <a:cs typeface="David" pitchFamily="34" charset="-79"/>
              </a:rPr>
              <a:t>מלאי האג"ח הממשלתי בידי הביטוח לאומי (% תוצר)</a:t>
            </a:r>
            <a:endParaRPr lang="he-IL" sz="1200">
              <a:latin typeface="David" pitchFamily="34" charset="-79"/>
              <a:cs typeface="David" pitchFamily="34" charset="-79"/>
            </a:endParaRPr>
          </a:p>
        </c:rich>
      </c:tx>
      <c:layout>
        <c:manualLayout>
          <c:xMode val="edge"/>
          <c:yMode val="edge"/>
          <c:x val="0.25089701716638546"/>
          <c:y val="2.1260719612229681E-2"/>
        </c:manualLayout>
      </c:layout>
      <c:overlay val="0"/>
    </c:title>
    <c:autoTitleDeleted val="0"/>
    <c:plotArea>
      <c:layout>
        <c:manualLayout>
          <c:layoutTarget val="inner"/>
          <c:xMode val="edge"/>
          <c:yMode val="edge"/>
          <c:x val="0.17612964101168083"/>
          <c:y val="0.17494808098183975"/>
          <c:w val="0.78876520762409874"/>
          <c:h val="0.69270477088928017"/>
        </c:manualLayout>
      </c:layout>
      <c:lineChart>
        <c:grouping val="standard"/>
        <c:varyColors val="0"/>
        <c:ser>
          <c:idx val="0"/>
          <c:order val="0"/>
          <c:tx>
            <c:strRef>
              <c:f>איורים!$C$28</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איורים!$BG$28:$BM$28</c:f>
            </c:numRef>
          </c:val>
          <c:smooth val="0"/>
          <c:extLst>
            <c:ext xmlns:c16="http://schemas.microsoft.com/office/drawing/2014/chart" uri="{C3380CC4-5D6E-409C-BE32-E72D297353CC}">
              <c16:uniqueId val="{00000000-F010-4AF9-9CCD-E1F55F958CCC}"/>
            </c:ext>
          </c:extLst>
        </c:ser>
        <c:ser>
          <c:idx val="5"/>
          <c:order val="1"/>
          <c:tx>
            <c:strRef>
              <c:f>איורים!$C$27</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איורים!$BG$27:$BM$27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F010-4AF9-9CCD-E1F55F958CCC}"/>
            </c:ext>
          </c:extLst>
        </c:ser>
        <c:ser>
          <c:idx val="7"/>
          <c:order val="2"/>
          <c:tx>
            <c:strRef>
              <c:f>איורים!$C$29</c:f>
              <c:strCache>
                <c:ptCount val="1"/>
              </c:strCache>
            </c:strRef>
          </c:tx>
          <c:marker>
            <c:symbol val="none"/>
          </c:marker>
          <c:cat>
            <c:numRef>
              <c:f>איורים!$BG$23:$BM$23</c:f>
              <c:numCache>
                <c:formatCode>General</c:formatCode>
                <c:ptCount val="7"/>
                <c:pt idx="0">
                  <c:v>2019</c:v>
                </c:pt>
                <c:pt idx="1">
                  <c:v>2025</c:v>
                </c:pt>
                <c:pt idx="2">
                  <c:v>2030</c:v>
                </c:pt>
                <c:pt idx="3">
                  <c:v>2035</c:v>
                </c:pt>
                <c:pt idx="4">
                  <c:v>2040</c:v>
                </c:pt>
                <c:pt idx="5">
                  <c:v>2045</c:v>
                </c:pt>
                <c:pt idx="6">
                  <c:v>2050</c:v>
                </c:pt>
              </c:numCache>
            </c:numRef>
          </c:cat>
          <c:val>
            <c:numRef>
              <c:f>איורים!$BG$29:$BM$29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F010-4AF9-9CCD-E1F55F958CCC}"/>
            </c:ext>
          </c:extLst>
        </c:ser>
        <c:dLbls>
          <c:showLegendKey val="0"/>
          <c:showVal val="0"/>
          <c:showCatName val="0"/>
          <c:showSerName val="0"/>
          <c:showPercent val="0"/>
          <c:showBubbleSize val="0"/>
        </c:dLbls>
        <c:smooth val="0"/>
        <c:axId val="209103872"/>
        <c:axId val="209105664"/>
      </c:lineChart>
      <c:catAx>
        <c:axId val="209103872"/>
        <c:scaling>
          <c:orientation val="minMax"/>
        </c:scaling>
        <c:delete val="0"/>
        <c:axPos val="b"/>
        <c:numFmt formatCode="General" sourceLinked="1"/>
        <c:majorTickMark val="out"/>
        <c:minorTickMark val="none"/>
        <c:tickLblPos val="low"/>
        <c:crossAx val="209105664"/>
        <c:crosses val="autoZero"/>
        <c:auto val="1"/>
        <c:lblAlgn val="ctr"/>
        <c:lblOffset val="100"/>
        <c:noMultiLvlLbl val="0"/>
      </c:catAx>
      <c:valAx>
        <c:axId val="209105664"/>
        <c:scaling>
          <c:orientation val="minMax"/>
          <c:max val="40"/>
        </c:scaling>
        <c:delete val="0"/>
        <c:axPos val="l"/>
        <c:majorGridlines/>
        <c:numFmt formatCode="0" sourceLinked="0"/>
        <c:majorTickMark val="out"/>
        <c:minorTickMark val="none"/>
        <c:tickLblPos val="low"/>
        <c:crossAx val="209103872"/>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itchFamily="34" charset="-79"/>
                <a:cs typeface="David" pitchFamily="34" charset="-79"/>
              </a:defRPr>
            </a:pPr>
            <a:r>
              <a:rPr lang="he-IL" sz="1200" b="1" i="0" baseline="0">
                <a:effectLst/>
              </a:rPr>
              <a:t>גבייה + שיבוב + שיפוי - קצבאות ביטוחיות(% תוצר)</a:t>
            </a:r>
            <a:endParaRPr lang="he-IL" sz="1200">
              <a:effectLst/>
            </a:endParaRPr>
          </a:p>
        </c:rich>
      </c:tx>
      <c:layout>
        <c:manualLayout>
          <c:xMode val="edge"/>
          <c:yMode val="edge"/>
          <c:x val="0.15857857110246665"/>
          <c:y val="4.9439944967342806E-3"/>
        </c:manualLayout>
      </c:layout>
      <c:overlay val="0"/>
    </c:title>
    <c:autoTitleDeleted val="0"/>
    <c:plotArea>
      <c:layout>
        <c:manualLayout>
          <c:layoutTarget val="inner"/>
          <c:xMode val="edge"/>
          <c:yMode val="edge"/>
          <c:x val="0.15864732616698746"/>
          <c:y val="0.16970318071589513"/>
          <c:w val="0.81772040532876022"/>
          <c:h val="0.72476460537630072"/>
        </c:manualLayout>
      </c:layout>
      <c:lineChart>
        <c:grouping val="standard"/>
        <c:varyColors val="0"/>
        <c:ser>
          <c:idx val="0"/>
          <c:order val="0"/>
          <c:tx>
            <c:strRef>
              <c:f>איורים!$C$28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איורים!$CA$28:$CG$28</c:f>
            </c:numRef>
          </c:val>
          <c:smooth val="0"/>
          <c:extLst>
            <c:ext xmlns:c16="http://schemas.microsoft.com/office/drawing/2014/chart" uri="{C3380CC4-5D6E-409C-BE32-E72D297353CC}">
              <c16:uniqueId val="{00000000-C9E1-41D9-BF06-0AA2C9F2B80D}"/>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איורים!$CA$27:$CG$27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9E1-41D9-BF06-0AA2C9F2B80D}"/>
            </c:ext>
          </c:extLst>
        </c:ser>
        <c:ser>
          <c:idx val="7"/>
          <c:order val="2"/>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איורים!$CA$29:$CG$29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C9E1-41D9-BF06-0AA2C9F2B80D}"/>
            </c:ext>
          </c:extLst>
        </c:ser>
        <c:dLbls>
          <c:showLegendKey val="0"/>
          <c:showVal val="0"/>
          <c:showCatName val="0"/>
          <c:showSerName val="0"/>
          <c:showPercent val="0"/>
          <c:showBubbleSize val="0"/>
        </c:dLbls>
        <c:smooth val="0"/>
        <c:axId val="209193984"/>
        <c:axId val="209195776"/>
      </c:lineChart>
      <c:catAx>
        <c:axId val="209193984"/>
        <c:scaling>
          <c:orientation val="minMax"/>
        </c:scaling>
        <c:delete val="0"/>
        <c:axPos val="b"/>
        <c:numFmt formatCode="General" sourceLinked="1"/>
        <c:majorTickMark val="out"/>
        <c:minorTickMark val="none"/>
        <c:tickLblPos val="low"/>
        <c:crossAx val="209195776"/>
        <c:crosses val="autoZero"/>
        <c:auto val="1"/>
        <c:lblAlgn val="ctr"/>
        <c:lblOffset val="100"/>
        <c:noMultiLvlLbl val="0"/>
      </c:catAx>
      <c:valAx>
        <c:axId val="209195776"/>
        <c:scaling>
          <c:orientation val="minMax"/>
        </c:scaling>
        <c:delete val="0"/>
        <c:axPos val="l"/>
        <c:majorGridlines/>
        <c:numFmt formatCode="0.0" sourceLinked="0"/>
        <c:majorTickMark val="out"/>
        <c:minorTickMark val="none"/>
        <c:tickLblPos val="low"/>
        <c:crossAx val="209193984"/>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עודף/גרעון (+/-) שוטף</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(מיליארדי ש"ח במחירי 2019)</a:t>
            </a:r>
            <a:endParaRPr lang="he-IL" sz="1200">
              <a:effectLst/>
            </a:endParaRPr>
          </a:p>
        </c:rich>
      </c:tx>
      <c:layout>
        <c:manualLayout>
          <c:xMode val="edge"/>
          <c:yMode val="edge"/>
          <c:x val="0.13162939162496709"/>
          <c:y val="1.681295830632190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לוחות!$H$6:$N$6</c:f>
              <c:numCache>
                <c:formatCode>0</c:formatCode>
                <c:ptCount val="7"/>
                <c:pt idx="0">
                  <c:v>0</c:v>
                </c:pt>
                <c:pt idx="1">
                  <c:v>0</c:v>
                </c:pt>
                <c:pt idx="2">
                  <c:v>0</c:v>
                </c:pt>
                <c:pt idx="3">
                  <c:v>0</c:v>
                </c:pt>
                <c:pt idx="4">
                  <c:v>0</c:v>
                </c:pt>
                <c:pt idx="5" formatCode="0.0">
                  <c:v>0</c:v>
                </c:pt>
                <c:pt idx="6" formatCode="0.0">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לוחות!$H$11:$N$11</c:f>
              <c:numCache>
                <c:formatCode>0</c:formatCode>
                <c:ptCount val="7"/>
                <c:pt idx="0">
                  <c:v>0</c:v>
                </c:pt>
                <c:pt idx="1">
                  <c:v>0</c:v>
                </c:pt>
                <c:pt idx="2">
                  <c:v>0</c:v>
                </c:pt>
                <c:pt idx="3">
                  <c:v>0</c:v>
                </c:pt>
                <c:pt idx="4">
                  <c:v>0</c:v>
                </c:pt>
                <c:pt idx="5" formatCode="0.0">
                  <c:v>0</c:v>
                </c:pt>
                <c:pt idx="6" formatCode="0.0">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לוחות!$H$10:$N$10</c:f>
              <c:numCache>
                <c:formatCode>0</c:formatCode>
                <c:ptCount val="7"/>
                <c:pt idx="0">
                  <c:v>0</c:v>
                </c:pt>
                <c:pt idx="1">
                  <c:v>0</c:v>
                </c:pt>
                <c:pt idx="2">
                  <c:v>0</c:v>
                </c:pt>
                <c:pt idx="3">
                  <c:v>0</c:v>
                </c:pt>
                <c:pt idx="4">
                  <c:v>0</c:v>
                </c:pt>
                <c:pt idx="5" formatCode="0.0">
                  <c:v>0</c:v>
                </c:pt>
                <c:pt idx="6" formatCode="0.0">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05523584"/>
        <c:axId val="205537664"/>
      </c:lineChart>
      <c:catAx>
        <c:axId val="205523584"/>
        <c:scaling>
          <c:orientation val="minMax"/>
        </c:scaling>
        <c:delete val="0"/>
        <c:axPos val="b"/>
        <c:numFmt formatCode="General" sourceLinked="1"/>
        <c:majorTickMark val="out"/>
        <c:minorTickMark val="none"/>
        <c:tickLblPos val="low"/>
        <c:txPr>
          <a:bodyPr rot="-2700000"/>
          <a:lstStyle/>
          <a:p>
            <a:pPr>
              <a:defRPr/>
            </a:pPr>
            <a:endParaRPr lang="he-IL"/>
          </a:p>
        </c:txPr>
        <c:crossAx val="205537664"/>
        <c:crosses val="autoZero"/>
        <c:auto val="1"/>
        <c:lblAlgn val="ctr"/>
        <c:lblOffset val="100"/>
        <c:noMultiLvlLbl val="0"/>
      </c:catAx>
      <c:valAx>
        <c:axId val="205537664"/>
        <c:scaling>
          <c:orientation val="minMax"/>
        </c:scaling>
        <c:delete val="0"/>
        <c:axPos val="l"/>
        <c:majorGridlines/>
        <c:numFmt formatCode="0" sourceLinked="0"/>
        <c:majorTickMark val="out"/>
        <c:minorTickMark val="none"/>
        <c:tickLblPos val="low"/>
        <c:crossAx val="205523584"/>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מלאי הקרן</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(מיליארדי ש"ח במחירי 2019)</a:t>
            </a:r>
            <a:endParaRPr lang="he-IL" sz="1200">
              <a:effectLst/>
            </a:endParaRPr>
          </a:p>
        </c:rich>
      </c:tx>
      <c:layout>
        <c:manualLayout>
          <c:xMode val="edge"/>
          <c:yMode val="edge"/>
          <c:x val="0.13162939162496709"/>
          <c:y val="1.681295830632190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לוחות!$O$6:$U$6</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לוחות!$O$11:$U$11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לוחות!$O$10:$U$10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09861248"/>
        <c:axId val="209867136"/>
      </c:lineChart>
      <c:catAx>
        <c:axId val="209861248"/>
        <c:scaling>
          <c:orientation val="minMax"/>
        </c:scaling>
        <c:delete val="0"/>
        <c:axPos val="b"/>
        <c:numFmt formatCode="0" sourceLinked="1"/>
        <c:majorTickMark val="out"/>
        <c:minorTickMark val="none"/>
        <c:tickLblPos val="low"/>
        <c:txPr>
          <a:bodyPr rot="-2700000"/>
          <a:lstStyle/>
          <a:p>
            <a:pPr>
              <a:defRPr/>
            </a:pPr>
            <a:endParaRPr lang="he-IL"/>
          </a:p>
        </c:txPr>
        <c:crossAx val="209867136"/>
        <c:crosses val="autoZero"/>
        <c:auto val="1"/>
        <c:lblAlgn val="ctr"/>
        <c:lblOffset val="100"/>
        <c:noMultiLvlLbl val="0"/>
      </c:catAx>
      <c:valAx>
        <c:axId val="209867136"/>
        <c:scaling>
          <c:orientation val="minMax"/>
          <c:min val="100"/>
        </c:scaling>
        <c:delete val="0"/>
        <c:axPos val="l"/>
        <c:majorGridlines/>
        <c:numFmt formatCode="0" sourceLinked="0"/>
        <c:majorTickMark val="out"/>
        <c:minorTickMark val="none"/>
        <c:tickLblPos val="low"/>
        <c:crossAx val="209861248"/>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ההוצאות של הביטוח הלאומי</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(מיליארדי ש"ח במחירי 2019)</a:t>
            </a:r>
            <a:endParaRPr lang="he-IL" sz="1200">
              <a:effectLst/>
            </a:endParaRPr>
          </a:p>
        </c:rich>
      </c:tx>
      <c:layout>
        <c:manualLayout>
          <c:xMode val="edge"/>
          <c:yMode val="edge"/>
          <c:x val="0.17444213853041876"/>
          <c:y val="3.349861260011351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לוחות!$V$6:$AB$6</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לוחות!$V$11:$AB$11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לוחות!$V$10:$AB$10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09894016"/>
        <c:axId val="209899904"/>
      </c:lineChart>
      <c:catAx>
        <c:axId val="209894016"/>
        <c:scaling>
          <c:orientation val="minMax"/>
        </c:scaling>
        <c:delete val="0"/>
        <c:axPos val="b"/>
        <c:numFmt formatCode="General" sourceLinked="1"/>
        <c:majorTickMark val="out"/>
        <c:minorTickMark val="none"/>
        <c:tickLblPos val="low"/>
        <c:txPr>
          <a:bodyPr rot="-2700000"/>
          <a:lstStyle/>
          <a:p>
            <a:pPr>
              <a:defRPr/>
            </a:pPr>
            <a:endParaRPr lang="he-IL"/>
          </a:p>
        </c:txPr>
        <c:crossAx val="209899904"/>
        <c:crosses val="autoZero"/>
        <c:auto val="1"/>
        <c:lblAlgn val="ctr"/>
        <c:lblOffset val="100"/>
        <c:noMultiLvlLbl val="0"/>
      </c:catAx>
      <c:valAx>
        <c:axId val="209899904"/>
        <c:scaling>
          <c:orientation val="minMax"/>
        </c:scaling>
        <c:delete val="0"/>
        <c:axPos val="l"/>
        <c:majorGridlines/>
        <c:numFmt formatCode="0" sourceLinked="0"/>
        <c:majorTickMark val="out"/>
        <c:minorTickMark val="none"/>
        <c:tickLblPos val="low"/>
        <c:crossAx val="209894016"/>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ההוצאה מתקציב המדינה</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(מיליארדי ש"ח במחירי 2019)</a:t>
            </a:r>
            <a:endParaRPr lang="he-IL" sz="1200">
              <a:effectLst/>
            </a:endParaRPr>
          </a:p>
        </c:rich>
      </c:tx>
      <c:layout>
        <c:manualLayout>
          <c:xMode val="edge"/>
          <c:yMode val="edge"/>
          <c:x val="0.13162939162496709"/>
          <c:y val="1.681295830632190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לוחות!$BH$6:$BN$6</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לוחות!$BH$11:$BN$11</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לוחות!$BH$10:$BN$10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09926784"/>
        <c:axId val="209928576"/>
      </c:lineChart>
      <c:catAx>
        <c:axId val="209926784"/>
        <c:scaling>
          <c:orientation val="minMax"/>
        </c:scaling>
        <c:delete val="0"/>
        <c:axPos val="b"/>
        <c:numFmt formatCode="General" sourceLinked="1"/>
        <c:majorTickMark val="out"/>
        <c:minorTickMark val="none"/>
        <c:tickLblPos val="low"/>
        <c:txPr>
          <a:bodyPr rot="-2700000"/>
          <a:lstStyle/>
          <a:p>
            <a:pPr>
              <a:defRPr/>
            </a:pPr>
            <a:endParaRPr lang="he-IL"/>
          </a:p>
        </c:txPr>
        <c:crossAx val="209928576"/>
        <c:crosses val="autoZero"/>
        <c:auto val="1"/>
        <c:lblAlgn val="ctr"/>
        <c:lblOffset val="100"/>
        <c:noMultiLvlLbl val="0"/>
      </c:catAx>
      <c:valAx>
        <c:axId val="209928576"/>
        <c:scaling>
          <c:orientation val="minMax"/>
          <c:max val="250"/>
        </c:scaling>
        <c:delete val="0"/>
        <c:axPos val="l"/>
        <c:majorGridlines/>
        <c:numFmt formatCode="0" sourceLinked="0"/>
        <c:majorTickMark val="out"/>
        <c:minorTickMark val="none"/>
        <c:tickLblPos val="low"/>
        <c:crossAx val="2099267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64732616698746"/>
          <c:y val="0.16970318071589513"/>
          <c:w val="0.81772040532876022"/>
          <c:h val="0.22704567397023553"/>
        </c:manualLayout>
      </c:layout>
      <c:lineChart>
        <c:grouping val="standard"/>
        <c:varyColors val="0"/>
        <c:ser>
          <c:idx val="0"/>
          <c:order val="0"/>
          <c:tx>
            <c:strRef>
              <c:f>איורים!$C$28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איורים!$BQ$28:$BW$28</c:f>
            </c:numRef>
          </c:val>
          <c:smooth val="0"/>
          <c:extLst>
            <c:ext xmlns:c16="http://schemas.microsoft.com/office/drawing/2014/chart" uri="{C3380CC4-5D6E-409C-BE32-E72D297353CC}">
              <c16:uniqueId val="{00000000-2839-4048-91D6-4FF0069D8E12}"/>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איורים!$BQ$27:$BW$27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2839-4048-91D6-4FF0069D8E12}"/>
            </c:ext>
          </c:extLst>
        </c:ser>
        <c:ser>
          <c:idx val="7"/>
          <c:order val="2"/>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איורים!$BQ$29:$BW$29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2839-4048-91D6-4FF0069D8E12}"/>
            </c:ext>
          </c:extLst>
        </c:ser>
        <c:dLbls>
          <c:showLegendKey val="0"/>
          <c:showVal val="0"/>
          <c:showCatName val="0"/>
          <c:showSerName val="0"/>
          <c:showPercent val="0"/>
          <c:showBubbleSize val="0"/>
        </c:dLbls>
        <c:smooth val="0"/>
        <c:axId val="206959744"/>
        <c:axId val="206961280"/>
      </c:lineChart>
      <c:catAx>
        <c:axId val="206959744"/>
        <c:scaling>
          <c:orientation val="minMax"/>
        </c:scaling>
        <c:delete val="0"/>
        <c:axPos val="b"/>
        <c:numFmt formatCode="General" sourceLinked="1"/>
        <c:majorTickMark val="out"/>
        <c:minorTickMark val="none"/>
        <c:tickLblPos val="low"/>
        <c:crossAx val="206961280"/>
        <c:crosses val="autoZero"/>
        <c:auto val="1"/>
        <c:lblAlgn val="ctr"/>
        <c:lblOffset val="100"/>
        <c:noMultiLvlLbl val="0"/>
      </c:catAx>
      <c:valAx>
        <c:axId val="206961280"/>
        <c:scaling>
          <c:orientation val="minMax"/>
          <c:max val="8.5"/>
          <c:min val="5.5"/>
        </c:scaling>
        <c:delete val="0"/>
        <c:axPos val="l"/>
        <c:majorGridlines/>
        <c:numFmt formatCode="0.0" sourceLinked="0"/>
        <c:majorTickMark val="out"/>
        <c:minorTickMark val="none"/>
        <c:tickLblPos val="low"/>
        <c:crossAx val="206959744"/>
        <c:crosses val="autoZero"/>
        <c:crossBetween val="between"/>
      </c:valAx>
    </c:plotArea>
    <c:legend>
      <c:legendPos val="b"/>
      <c:layout>
        <c:manualLayout>
          <c:xMode val="edge"/>
          <c:yMode val="edge"/>
          <c:x val="0.37033855009421057"/>
          <c:y val="0.665985315783021"/>
          <c:w val="0.23063673832799719"/>
          <c:h val="0.29888149921313018"/>
        </c:manualLayout>
      </c:layout>
      <c:overlay val="0"/>
      <c:txPr>
        <a:bodyPr/>
        <a:lstStyle/>
        <a:p>
          <a:pPr>
            <a:defRPr sz="1050">
              <a:latin typeface="David" pitchFamily="34" charset="-79"/>
              <a:cs typeface="David" pitchFamily="34" charset="-79"/>
            </a:defRPr>
          </a:pPr>
          <a:endParaRPr lang="he-IL"/>
        </a:p>
      </c:txPr>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עודף/גרעון (+/-) שוטף</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(אחוזי תוצר)</a:t>
            </a:r>
            <a:endParaRPr lang="he-IL" sz="1200">
              <a:effectLst/>
            </a:endParaRPr>
          </a:p>
        </c:rich>
      </c:tx>
      <c:layout>
        <c:manualLayout>
          <c:xMode val="edge"/>
          <c:yMode val="edge"/>
          <c:x val="0.24401285225177771"/>
          <c:y val="3.349861260011351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לוחות!$H$16:$N$16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לוחות!$H$21:$N$21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לוחות!$H$20:$N$20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09963648"/>
        <c:axId val="209969536"/>
      </c:lineChart>
      <c:catAx>
        <c:axId val="209963648"/>
        <c:scaling>
          <c:orientation val="minMax"/>
        </c:scaling>
        <c:delete val="0"/>
        <c:axPos val="b"/>
        <c:numFmt formatCode="General" sourceLinked="1"/>
        <c:majorTickMark val="out"/>
        <c:minorTickMark val="none"/>
        <c:tickLblPos val="low"/>
        <c:txPr>
          <a:bodyPr rot="-2700000"/>
          <a:lstStyle/>
          <a:p>
            <a:pPr>
              <a:defRPr/>
            </a:pPr>
            <a:endParaRPr lang="he-IL"/>
          </a:p>
        </c:txPr>
        <c:crossAx val="209969536"/>
        <c:crosses val="autoZero"/>
        <c:auto val="1"/>
        <c:lblAlgn val="ctr"/>
        <c:lblOffset val="100"/>
        <c:noMultiLvlLbl val="0"/>
      </c:catAx>
      <c:valAx>
        <c:axId val="209969536"/>
        <c:scaling>
          <c:orientation val="minMax"/>
        </c:scaling>
        <c:delete val="0"/>
        <c:axPos val="l"/>
        <c:majorGridlines/>
        <c:numFmt formatCode="0.0" sourceLinked="0"/>
        <c:majorTickMark val="out"/>
        <c:minorTickMark val="none"/>
        <c:tickLblPos val="low"/>
        <c:crossAx val="209963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itchFamily="34" charset="-79"/>
                <a:ea typeface="+mn-ea"/>
                <a:cs typeface="David" pitchFamily="34" charset="-79"/>
              </a:defRPr>
            </a:pPr>
            <a:r>
              <a:rPr lang="he-IL" sz="1200" b="1" i="0" baseline="0">
                <a:effectLst/>
                <a:latin typeface="David" pitchFamily="34" charset="-79"/>
                <a:cs typeface="David" pitchFamily="34" charset="-79"/>
              </a:rPr>
              <a:t>מלאי הקרן</a:t>
            </a:r>
            <a:endParaRPr lang="he-IL" sz="1200">
              <a:effectLst/>
              <a:latin typeface="David" pitchFamily="34" charset="-79"/>
              <a:cs typeface="David"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itchFamily="34" charset="-79"/>
                <a:ea typeface="+mn-ea"/>
                <a:cs typeface="David" pitchFamily="34" charset="-79"/>
              </a:defRPr>
            </a:pPr>
            <a:r>
              <a:rPr lang="he-IL" sz="1200" b="1" i="0" baseline="0">
                <a:effectLst/>
              </a:rPr>
              <a:t>(אחוזי תוצר)</a:t>
            </a:r>
            <a:endParaRPr lang="he-IL" sz="1200">
              <a:effectLst/>
            </a:endParaRPr>
          </a:p>
        </c:rich>
      </c:tx>
      <c:layout>
        <c:manualLayout>
          <c:xMode val="edge"/>
          <c:yMode val="edge"/>
          <c:x val="0.35639631287858836"/>
          <c:y val="2.8017380180418622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לוחות!$O$16:$U$16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לוחות!$O$21:$U$21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לוחות!$O$20:$U$20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17754240"/>
        <c:axId val="217760128"/>
      </c:lineChart>
      <c:catAx>
        <c:axId val="217754240"/>
        <c:scaling>
          <c:orientation val="minMax"/>
        </c:scaling>
        <c:delete val="0"/>
        <c:axPos val="b"/>
        <c:numFmt formatCode="0" sourceLinked="1"/>
        <c:majorTickMark val="out"/>
        <c:minorTickMark val="none"/>
        <c:tickLblPos val="low"/>
        <c:txPr>
          <a:bodyPr rot="-2700000"/>
          <a:lstStyle/>
          <a:p>
            <a:pPr>
              <a:defRPr/>
            </a:pPr>
            <a:endParaRPr lang="he-IL"/>
          </a:p>
        </c:txPr>
        <c:crossAx val="217760128"/>
        <c:crosses val="autoZero"/>
        <c:auto val="1"/>
        <c:lblAlgn val="ctr"/>
        <c:lblOffset val="100"/>
        <c:noMultiLvlLbl val="0"/>
      </c:catAx>
      <c:valAx>
        <c:axId val="217760128"/>
        <c:scaling>
          <c:orientation val="minMax"/>
        </c:scaling>
        <c:delete val="0"/>
        <c:axPos val="l"/>
        <c:majorGridlines/>
        <c:numFmt formatCode="0" sourceLinked="0"/>
        <c:majorTickMark val="out"/>
        <c:minorTickMark val="none"/>
        <c:tickLblPos val="low"/>
        <c:crossAx val="217754240"/>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ההוצאות של הביטוח הלאומי</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(אחוזי תוצר)</a:t>
            </a:r>
            <a:endParaRPr lang="he-IL" sz="1200">
              <a:effectLst/>
            </a:endParaRPr>
          </a:p>
        </c:rich>
      </c:tx>
      <c:layout>
        <c:manualLayout>
          <c:xMode val="edge"/>
          <c:yMode val="edge"/>
          <c:x val="0.17444213853041876"/>
          <c:y val="3.349861260011351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לוחות!$V$16:$AB$16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לוחות!$V$21:$AB$21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לוחות!$V$20:$AB$20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22968448"/>
        <c:axId val="222986624"/>
      </c:lineChart>
      <c:catAx>
        <c:axId val="222968448"/>
        <c:scaling>
          <c:orientation val="minMax"/>
        </c:scaling>
        <c:delete val="0"/>
        <c:axPos val="b"/>
        <c:numFmt formatCode="General" sourceLinked="1"/>
        <c:majorTickMark val="out"/>
        <c:minorTickMark val="none"/>
        <c:tickLblPos val="low"/>
        <c:txPr>
          <a:bodyPr rot="-2700000"/>
          <a:lstStyle/>
          <a:p>
            <a:pPr>
              <a:defRPr/>
            </a:pPr>
            <a:endParaRPr lang="he-IL"/>
          </a:p>
        </c:txPr>
        <c:crossAx val="222986624"/>
        <c:crosses val="autoZero"/>
        <c:auto val="1"/>
        <c:lblAlgn val="ctr"/>
        <c:lblOffset val="100"/>
        <c:noMultiLvlLbl val="0"/>
      </c:catAx>
      <c:valAx>
        <c:axId val="222986624"/>
        <c:scaling>
          <c:orientation val="minMax"/>
        </c:scaling>
        <c:delete val="0"/>
        <c:axPos val="l"/>
        <c:majorGridlines/>
        <c:numFmt formatCode="0.0" sourceLinked="0"/>
        <c:majorTickMark val="out"/>
        <c:minorTickMark val="none"/>
        <c:tickLblPos val="low"/>
        <c:crossAx val="222968448"/>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he-IL" sz="1200" b="1" i="0" baseline="0">
                <a:effectLst/>
                <a:latin typeface="David" pitchFamily="34" charset="-79"/>
                <a:cs typeface="David" pitchFamily="34" charset="-79"/>
              </a:rPr>
              <a:t>ההוצאה מתקציב המדינה</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he-IL" sz="1200" b="1" i="0" baseline="0">
                <a:effectLst/>
              </a:rPr>
              <a:t>(אחוזי תוצר)</a:t>
            </a:r>
            <a:endParaRPr lang="he-IL" sz="1200">
              <a:effectLst/>
            </a:endParaRPr>
          </a:p>
        </c:rich>
      </c:tx>
      <c:layout>
        <c:manualLayout>
          <c:xMode val="edge"/>
          <c:yMode val="edge"/>
          <c:x val="0.13162939162496709"/>
          <c:y val="1.6812958306321908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לוחות!$BH$16:$BN$16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93E6-4756-B51D-F861FE78F12F}"/>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לוחות!$BH$21:$BN$21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5-93E6-4756-B51D-F861FE78F12F}"/>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לוחות!$BH$20:$BN$20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7-93E6-4756-B51D-F861FE78F12F}"/>
            </c:ext>
          </c:extLst>
        </c:ser>
        <c:dLbls>
          <c:showLegendKey val="0"/>
          <c:showVal val="0"/>
          <c:showCatName val="0"/>
          <c:showSerName val="0"/>
          <c:showPercent val="0"/>
          <c:showBubbleSize val="0"/>
        </c:dLbls>
        <c:smooth val="0"/>
        <c:axId val="223006080"/>
        <c:axId val="223020160"/>
      </c:lineChart>
      <c:catAx>
        <c:axId val="223006080"/>
        <c:scaling>
          <c:orientation val="minMax"/>
        </c:scaling>
        <c:delete val="0"/>
        <c:axPos val="b"/>
        <c:numFmt formatCode="General" sourceLinked="1"/>
        <c:majorTickMark val="out"/>
        <c:minorTickMark val="none"/>
        <c:tickLblPos val="low"/>
        <c:txPr>
          <a:bodyPr rot="-2700000"/>
          <a:lstStyle/>
          <a:p>
            <a:pPr>
              <a:defRPr/>
            </a:pPr>
            <a:endParaRPr lang="he-IL"/>
          </a:p>
        </c:txPr>
        <c:crossAx val="223020160"/>
        <c:crosses val="autoZero"/>
        <c:auto val="1"/>
        <c:lblAlgn val="ctr"/>
        <c:lblOffset val="100"/>
        <c:noMultiLvlLbl val="0"/>
      </c:catAx>
      <c:valAx>
        <c:axId val="223020160"/>
        <c:scaling>
          <c:orientation val="minMax"/>
        </c:scaling>
        <c:delete val="0"/>
        <c:axPos val="l"/>
        <c:majorGridlines/>
        <c:numFmt formatCode="0.0" sourceLinked="0"/>
        <c:majorTickMark val="out"/>
        <c:minorTickMark val="none"/>
        <c:tickLblPos val="low"/>
        <c:crossAx val="22300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en-US" sz="1200">
                <a:effectLst/>
                <a:latin typeface="David" pitchFamily="34" charset="-79"/>
                <a:cs typeface="David" pitchFamily="34" charset="-79"/>
              </a:rPr>
              <a:t>surplust/deficit</a:t>
            </a:r>
            <a:r>
              <a:rPr lang="en-US" sz="1200" baseline="0">
                <a:effectLst/>
                <a:latin typeface="David" pitchFamily="34" charset="-79"/>
                <a:cs typeface="David" pitchFamily="34" charset="-79"/>
              </a:rPr>
              <a:t> (+/-)</a:t>
            </a:r>
            <a:endParaRPr lang="he-IL" sz="1200" b="1" i="0" u="none" strike="noStrike" kern="1200" baseline="0">
              <a:solidFill>
                <a:sysClr val="windowText" lastClr="000000"/>
              </a:solidFill>
              <a:effectLst/>
              <a:latin typeface="David" pitchFamily="34" charset="-79"/>
              <a:ea typeface="+mn-ea"/>
              <a:cs typeface="David" pitchFamily="34" charset="-79"/>
            </a:endParaRPr>
          </a:p>
          <a:p>
            <a:pPr rtl="1">
              <a:defRPr sz="1200">
                <a:latin typeface="David" pitchFamily="34" charset="-79"/>
                <a:cs typeface="David" pitchFamily="34" charset="-79"/>
              </a:defRPr>
            </a:pPr>
            <a:r>
              <a:rPr lang="en-US" sz="1200" b="1" i="0" u="none" strike="noStrike" kern="1200" baseline="0">
                <a:solidFill>
                  <a:sysClr val="windowText" lastClr="000000"/>
                </a:solidFill>
                <a:effectLst/>
                <a:latin typeface="David" pitchFamily="34" charset="-79"/>
                <a:ea typeface="+mn-ea"/>
                <a:cs typeface="David" pitchFamily="34" charset="-79"/>
              </a:rPr>
              <a:t>(% of GDP)</a:t>
            </a:r>
            <a:endParaRPr lang="he-IL" sz="1200" b="1" i="0" u="none" strike="noStrike" kern="1200" baseline="0">
              <a:solidFill>
                <a:sysClr val="windowText" lastClr="000000"/>
              </a:solidFill>
              <a:effectLst/>
              <a:latin typeface="David" pitchFamily="34" charset="-79"/>
              <a:ea typeface="+mn-ea"/>
              <a:cs typeface="David" pitchFamily="34" charset="-79"/>
            </a:endParaRPr>
          </a:p>
        </c:rich>
      </c:tx>
      <c:layout>
        <c:manualLayout>
          <c:xMode val="edge"/>
          <c:yMode val="edge"/>
          <c:x val="0.22795807216223335"/>
          <c:y val="2.7936750681437569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לוחות!$H$16:$N$16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BBF-4558-8F5B-92D49E089EAB}"/>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לוחות!$H$21:$N$21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2BBF-4558-8F5B-92D49E089EAB}"/>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לוחות!$H$20:$N$20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2BBF-4558-8F5B-92D49E089EAB}"/>
            </c:ext>
          </c:extLst>
        </c:ser>
        <c:dLbls>
          <c:showLegendKey val="0"/>
          <c:showVal val="0"/>
          <c:showCatName val="0"/>
          <c:showSerName val="0"/>
          <c:showPercent val="0"/>
          <c:showBubbleSize val="0"/>
        </c:dLbls>
        <c:smooth val="0"/>
        <c:axId val="209963648"/>
        <c:axId val="209969536"/>
      </c:lineChart>
      <c:catAx>
        <c:axId val="209963648"/>
        <c:scaling>
          <c:orientation val="minMax"/>
        </c:scaling>
        <c:delete val="0"/>
        <c:axPos val="b"/>
        <c:numFmt formatCode="General" sourceLinked="1"/>
        <c:majorTickMark val="out"/>
        <c:minorTickMark val="none"/>
        <c:tickLblPos val="low"/>
        <c:txPr>
          <a:bodyPr rot="-2700000"/>
          <a:lstStyle/>
          <a:p>
            <a:pPr>
              <a:defRPr/>
            </a:pPr>
            <a:endParaRPr lang="he-IL"/>
          </a:p>
        </c:txPr>
        <c:crossAx val="209969536"/>
        <c:crosses val="autoZero"/>
        <c:auto val="1"/>
        <c:lblAlgn val="ctr"/>
        <c:lblOffset val="100"/>
        <c:noMultiLvlLbl val="0"/>
      </c:catAx>
      <c:valAx>
        <c:axId val="209969536"/>
        <c:scaling>
          <c:orientation val="minMax"/>
        </c:scaling>
        <c:delete val="0"/>
        <c:axPos val="l"/>
        <c:majorGridlines/>
        <c:numFmt formatCode="0.0" sourceLinked="0"/>
        <c:majorTickMark val="out"/>
        <c:minorTickMark val="none"/>
        <c:tickLblPos val="low"/>
        <c:crossAx val="209963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itchFamily="34" charset="-79"/>
                <a:ea typeface="+mn-ea"/>
                <a:cs typeface="David" pitchFamily="34" charset="-79"/>
              </a:defRPr>
            </a:pPr>
            <a:r>
              <a:rPr lang="en-US" sz="1200" b="1" i="0" baseline="0">
                <a:effectLst/>
                <a:latin typeface="David" pitchFamily="34" charset="-79"/>
                <a:cs typeface="David" pitchFamily="34" charset="-79"/>
              </a:rPr>
              <a:t>Social security surplus fund</a:t>
            </a:r>
            <a:endParaRPr lang="he-IL" sz="1200">
              <a:effectLst/>
              <a:latin typeface="David" pitchFamily="34" charset="-79"/>
              <a:cs typeface="David" pitchFamily="34" charset="-79"/>
            </a:endParaRPr>
          </a:p>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itchFamily="34" charset="-79"/>
                <a:ea typeface="+mn-ea"/>
                <a:cs typeface="David" pitchFamily="34" charset="-79"/>
              </a:defRPr>
            </a:pPr>
            <a:r>
              <a:rPr lang="en-US" sz="1200" b="1" i="0" baseline="0">
                <a:effectLst/>
              </a:rPr>
              <a:t>(% of GDP)</a:t>
            </a:r>
            <a:endParaRPr lang="he-IL" sz="1200">
              <a:effectLst/>
            </a:endParaRPr>
          </a:p>
        </c:rich>
      </c:tx>
      <c:layout>
        <c:manualLayout>
          <c:xMode val="edge"/>
          <c:yMode val="edge"/>
          <c:x val="0.16338540953384251"/>
          <c:y val="2.8017380180418622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לוחות!$O$16:$U$16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F9A5-4CB2-8056-576BCF0415E7}"/>
            </c:ext>
          </c:extLst>
        </c:ser>
        <c:ser>
          <c:idx val="5"/>
          <c:order val="1"/>
          <c:tx>
            <c:strRef>
              <c:f>לוחות!$A$11</c:f>
              <c:strCache>
                <c:ptCount val="1"/>
                <c:pt idx="0">
                  <c:v>תרחיש 5</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לוחות!$O$21:$U$21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F9A5-4CB2-8056-576BCF0415E7}"/>
            </c:ext>
          </c:extLst>
        </c:ser>
        <c:ser>
          <c:idx val="7"/>
          <c:order val="2"/>
          <c:tx>
            <c:strRef>
              <c:f>לוחות!$A$10</c:f>
              <c:strCache>
                <c:ptCount val="1"/>
                <c:pt idx="0">
                  <c:v>תרחיש 7</c:v>
                </c:pt>
              </c:strCache>
            </c:strRef>
          </c:tx>
          <c:marker>
            <c:symbol val="none"/>
          </c:marker>
          <c:cat>
            <c:numRef>
              <c:f>לוחות!$O$2:$U$2</c:f>
              <c:numCache>
                <c:formatCode>0</c:formatCode>
                <c:ptCount val="7"/>
                <c:pt idx="0">
                  <c:v>2019</c:v>
                </c:pt>
                <c:pt idx="1">
                  <c:v>2025</c:v>
                </c:pt>
                <c:pt idx="2">
                  <c:v>2030</c:v>
                </c:pt>
                <c:pt idx="3">
                  <c:v>2035</c:v>
                </c:pt>
                <c:pt idx="4">
                  <c:v>2040</c:v>
                </c:pt>
                <c:pt idx="5">
                  <c:v>2045</c:v>
                </c:pt>
                <c:pt idx="6">
                  <c:v>2050</c:v>
                </c:pt>
              </c:numCache>
            </c:numRef>
          </c:cat>
          <c:val>
            <c:numRef>
              <c:f>לוחות!$O$20:$U$20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F9A5-4CB2-8056-576BCF0415E7}"/>
            </c:ext>
          </c:extLst>
        </c:ser>
        <c:dLbls>
          <c:showLegendKey val="0"/>
          <c:showVal val="0"/>
          <c:showCatName val="0"/>
          <c:showSerName val="0"/>
          <c:showPercent val="0"/>
          <c:showBubbleSize val="0"/>
        </c:dLbls>
        <c:smooth val="0"/>
        <c:axId val="217754240"/>
        <c:axId val="217760128"/>
      </c:lineChart>
      <c:catAx>
        <c:axId val="217754240"/>
        <c:scaling>
          <c:orientation val="minMax"/>
        </c:scaling>
        <c:delete val="0"/>
        <c:axPos val="b"/>
        <c:numFmt formatCode="0" sourceLinked="1"/>
        <c:majorTickMark val="out"/>
        <c:minorTickMark val="none"/>
        <c:tickLblPos val="low"/>
        <c:txPr>
          <a:bodyPr rot="-2700000"/>
          <a:lstStyle/>
          <a:p>
            <a:pPr>
              <a:defRPr/>
            </a:pPr>
            <a:endParaRPr lang="he-IL"/>
          </a:p>
        </c:txPr>
        <c:crossAx val="217760128"/>
        <c:crosses val="autoZero"/>
        <c:auto val="1"/>
        <c:lblAlgn val="ctr"/>
        <c:lblOffset val="100"/>
        <c:noMultiLvlLbl val="0"/>
      </c:catAx>
      <c:valAx>
        <c:axId val="217760128"/>
        <c:scaling>
          <c:orientation val="minMax"/>
        </c:scaling>
        <c:delete val="0"/>
        <c:axPos val="l"/>
        <c:majorGridlines/>
        <c:numFmt formatCode="0" sourceLinked="0"/>
        <c:majorTickMark val="out"/>
        <c:minorTickMark val="none"/>
        <c:tickLblPos val="low"/>
        <c:crossAx val="217754240"/>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latin typeface="David" pitchFamily="34" charset="-79"/>
                <a:cs typeface="David" pitchFamily="34" charset="-79"/>
              </a:defRPr>
            </a:pPr>
            <a:r>
              <a:rPr lang="en-US" sz="1200" b="1" i="0" baseline="0">
                <a:effectLst/>
                <a:latin typeface="David" pitchFamily="34" charset="-79"/>
                <a:cs typeface="David" pitchFamily="34" charset="-79"/>
              </a:rPr>
              <a:t>Social Security Expenditure</a:t>
            </a:r>
            <a:endParaRPr lang="he-IL" sz="1200">
              <a:effectLst/>
              <a:latin typeface="David" pitchFamily="34" charset="-79"/>
              <a:cs typeface="David" pitchFamily="34" charset="-79"/>
            </a:endParaRPr>
          </a:p>
          <a:p>
            <a:pPr rtl="1">
              <a:defRPr sz="1200">
                <a:latin typeface="David" pitchFamily="34" charset="-79"/>
                <a:cs typeface="David" pitchFamily="34" charset="-79"/>
              </a:defRPr>
            </a:pPr>
            <a:r>
              <a:rPr lang="en-US" sz="1200" b="1" i="0" u="none" strike="noStrike" kern="1200" baseline="0">
                <a:solidFill>
                  <a:sysClr val="windowText" lastClr="000000"/>
                </a:solidFill>
                <a:effectLst/>
                <a:latin typeface="David" pitchFamily="34" charset="-79"/>
                <a:ea typeface="+mn-ea"/>
                <a:cs typeface="David" pitchFamily="34" charset="-79"/>
              </a:rPr>
              <a:t>(% of GDP)</a:t>
            </a:r>
            <a:endParaRPr lang="he-IL" sz="1200" b="1" i="0" u="none" strike="noStrike" kern="1200" baseline="0">
              <a:solidFill>
                <a:sysClr val="windowText" lastClr="000000"/>
              </a:solidFill>
              <a:effectLst/>
              <a:latin typeface="David" pitchFamily="34" charset="-79"/>
              <a:ea typeface="+mn-ea"/>
              <a:cs typeface="David" pitchFamily="34" charset="-79"/>
            </a:endParaRPr>
          </a:p>
        </c:rich>
      </c:tx>
      <c:layout>
        <c:manualLayout>
          <c:xMode val="edge"/>
          <c:yMode val="edge"/>
          <c:x val="0.15851515879900091"/>
          <c:y val="3.3498590453971029E-2"/>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לוחות!$V$16:$AB$16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791-4C3D-AB07-B03B000ED5EE}"/>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לוחות!$V$21:$AB$21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791-4C3D-AB07-B03B000ED5EE}"/>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לוחות!$V$20:$AB$20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E791-4C3D-AB07-B03B000ED5EE}"/>
            </c:ext>
          </c:extLst>
        </c:ser>
        <c:dLbls>
          <c:showLegendKey val="0"/>
          <c:showVal val="0"/>
          <c:showCatName val="0"/>
          <c:showSerName val="0"/>
          <c:showPercent val="0"/>
          <c:showBubbleSize val="0"/>
        </c:dLbls>
        <c:smooth val="0"/>
        <c:axId val="222968448"/>
        <c:axId val="222986624"/>
      </c:lineChart>
      <c:catAx>
        <c:axId val="222968448"/>
        <c:scaling>
          <c:orientation val="minMax"/>
        </c:scaling>
        <c:delete val="0"/>
        <c:axPos val="b"/>
        <c:numFmt formatCode="General" sourceLinked="1"/>
        <c:majorTickMark val="out"/>
        <c:minorTickMark val="none"/>
        <c:tickLblPos val="low"/>
        <c:txPr>
          <a:bodyPr rot="-2700000"/>
          <a:lstStyle/>
          <a:p>
            <a:pPr>
              <a:defRPr/>
            </a:pPr>
            <a:endParaRPr lang="he-IL"/>
          </a:p>
        </c:txPr>
        <c:crossAx val="222986624"/>
        <c:crosses val="autoZero"/>
        <c:auto val="1"/>
        <c:lblAlgn val="ctr"/>
        <c:lblOffset val="100"/>
        <c:noMultiLvlLbl val="0"/>
      </c:catAx>
      <c:valAx>
        <c:axId val="222986624"/>
        <c:scaling>
          <c:orientation val="minMax"/>
        </c:scaling>
        <c:delete val="0"/>
        <c:axPos val="l"/>
        <c:majorGridlines/>
        <c:numFmt formatCode="0.0" sourceLinked="0"/>
        <c:majorTickMark val="out"/>
        <c:minorTickMark val="none"/>
        <c:tickLblPos val="low"/>
        <c:crossAx val="222968448"/>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200">
                <a:latin typeface="David" pitchFamily="34" charset="-79"/>
                <a:cs typeface="David" pitchFamily="34" charset="-79"/>
              </a:defRPr>
            </a:pPr>
            <a:r>
              <a:rPr lang="en-US" sz="1200" b="1" i="0" baseline="0">
                <a:effectLst/>
                <a:latin typeface="David" pitchFamily="34" charset="-79"/>
                <a:cs typeface="David" pitchFamily="34" charset="-79"/>
              </a:rPr>
              <a:t>Transfers from central government budget</a:t>
            </a:r>
            <a:endParaRPr lang="he-IL" sz="1200">
              <a:effectLst/>
              <a:latin typeface="David" pitchFamily="34" charset="-79"/>
              <a:cs typeface="David" pitchFamily="34" charset="-79"/>
            </a:endParaRPr>
          </a:p>
          <a:p>
            <a:pPr rtl="0">
              <a:defRPr sz="1200">
                <a:latin typeface="David" pitchFamily="34" charset="-79"/>
                <a:cs typeface="David" pitchFamily="34" charset="-79"/>
              </a:defRPr>
            </a:pPr>
            <a:r>
              <a:rPr lang="en-US" sz="1200" b="1" i="0" baseline="0">
                <a:effectLst/>
              </a:rPr>
              <a:t>(% of GDP)</a:t>
            </a:r>
            <a:endParaRPr lang="he-IL" sz="1200">
              <a:effectLst/>
            </a:endParaRPr>
          </a:p>
        </c:rich>
      </c:tx>
      <c:layout>
        <c:manualLayout>
          <c:xMode val="edge"/>
          <c:yMode val="edge"/>
          <c:x val="0.20655169870950749"/>
          <c:y val="1.2744108805784886E-4"/>
        </c:manualLayout>
      </c:layout>
      <c:overlay val="0"/>
    </c:title>
    <c:autoTitleDeleted val="0"/>
    <c:plotArea>
      <c:layout>
        <c:manualLayout>
          <c:layoutTarget val="inner"/>
          <c:xMode val="edge"/>
          <c:yMode val="edge"/>
          <c:x val="0.15864732616698746"/>
          <c:y val="0.19715297701430465"/>
          <c:w val="0.81772040532876022"/>
          <c:h val="0.62220731764763937"/>
        </c:manualLayout>
      </c:layout>
      <c:lineChart>
        <c:grouping val="standard"/>
        <c:varyColors val="0"/>
        <c:ser>
          <c:idx val="0"/>
          <c:order val="0"/>
          <c:tx>
            <c:strRef>
              <c:f>לוחות!$A$6</c:f>
              <c:strCache>
                <c:ptCount val="1"/>
                <c:pt idx="0">
                  <c:v>תרחיש 0</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לוחות!$BH$16:$BN$16</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7B8-48CD-A76E-FBF39F4FF10E}"/>
            </c:ext>
          </c:extLst>
        </c:ser>
        <c:ser>
          <c:idx val="5"/>
          <c:order val="1"/>
          <c:tx>
            <c:strRef>
              <c:f>לוחות!$A$11</c:f>
              <c:strCache>
                <c:ptCount val="1"/>
                <c:pt idx="0">
                  <c:v>תרחיש 5</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לוחות!$BH$21:$BN$21</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57B8-48CD-A76E-FBF39F4FF10E}"/>
            </c:ext>
          </c:extLst>
        </c:ser>
        <c:ser>
          <c:idx val="7"/>
          <c:order val="2"/>
          <c:tx>
            <c:strRef>
              <c:f>לוחות!$A$10</c:f>
              <c:strCache>
                <c:ptCount val="1"/>
                <c:pt idx="0">
                  <c:v>תרחיש 7</c:v>
                </c:pt>
              </c:strCache>
            </c:strRef>
          </c:tx>
          <c:marker>
            <c:symbol val="none"/>
          </c:marker>
          <c:cat>
            <c:numRef>
              <c:f>לוחות!$H$2:$N$2</c:f>
              <c:numCache>
                <c:formatCode>General</c:formatCode>
                <c:ptCount val="7"/>
                <c:pt idx="0">
                  <c:v>2019</c:v>
                </c:pt>
                <c:pt idx="1">
                  <c:v>2025</c:v>
                </c:pt>
                <c:pt idx="2">
                  <c:v>2030</c:v>
                </c:pt>
                <c:pt idx="3">
                  <c:v>2035</c:v>
                </c:pt>
                <c:pt idx="4">
                  <c:v>2040</c:v>
                </c:pt>
                <c:pt idx="5">
                  <c:v>2045</c:v>
                </c:pt>
                <c:pt idx="6">
                  <c:v>2050</c:v>
                </c:pt>
              </c:numCache>
            </c:numRef>
          </c:cat>
          <c:val>
            <c:numRef>
              <c:f>לוחות!$BH$20:$BN$20</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57B8-48CD-A76E-FBF39F4FF10E}"/>
            </c:ext>
          </c:extLst>
        </c:ser>
        <c:dLbls>
          <c:showLegendKey val="0"/>
          <c:showVal val="0"/>
          <c:showCatName val="0"/>
          <c:showSerName val="0"/>
          <c:showPercent val="0"/>
          <c:showBubbleSize val="0"/>
        </c:dLbls>
        <c:smooth val="0"/>
        <c:axId val="223006080"/>
        <c:axId val="223020160"/>
      </c:lineChart>
      <c:catAx>
        <c:axId val="223006080"/>
        <c:scaling>
          <c:orientation val="minMax"/>
        </c:scaling>
        <c:delete val="0"/>
        <c:axPos val="b"/>
        <c:numFmt formatCode="General" sourceLinked="1"/>
        <c:majorTickMark val="out"/>
        <c:minorTickMark val="none"/>
        <c:tickLblPos val="low"/>
        <c:txPr>
          <a:bodyPr rot="-2700000"/>
          <a:lstStyle/>
          <a:p>
            <a:pPr>
              <a:defRPr/>
            </a:pPr>
            <a:endParaRPr lang="he-IL"/>
          </a:p>
        </c:txPr>
        <c:crossAx val="223020160"/>
        <c:crosses val="autoZero"/>
        <c:auto val="1"/>
        <c:lblAlgn val="ctr"/>
        <c:lblOffset val="100"/>
        <c:noMultiLvlLbl val="0"/>
      </c:catAx>
      <c:valAx>
        <c:axId val="223020160"/>
        <c:scaling>
          <c:orientation val="minMax"/>
        </c:scaling>
        <c:delete val="0"/>
        <c:axPos val="l"/>
        <c:majorGridlines/>
        <c:numFmt formatCode="0.0" sourceLinked="0"/>
        <c:majorTickMark val="out"/>
        <c:minorTickMark val="none"/>
        <c:tickLblPos val="low"/>
        <c:crossAx val="22300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707971849514156E-2"/>
          <c:y val="2.6883562543855731E-2"/>
          <c:w val="0.93662047859435349"/>
          <c:h val="0.88605788562162791"/>
        </c:manualLayout>
      </c:layout>
      <c:lineChart>
        <c:grouping val="standard"/>
        <c:varyColors val="0"/>
        <c:ser>
          <c:idx val="5"/>
          <c:order val="0"/>
          <c:tx>
            <c:strRef>
              <c:f>'נתונים לאיורים 5-12'!$A$21</c:f>
              <c:strCache>
                <c:ptCount val="1"/>
                <c:pt idx="0">
                  <c:v>זקנה ושאירים</c:v>
                </c:pt>
              </c:strCache>
            </c:strRef>
          </c:tx>
          <c:spPr>
            <a:ln w="38100" cap="rnd">
              <a:solidFill>
                <a:schemeClr val="accent6"/>
              </a:solidFill>
              <a:round/>
            </a:ln>
            <a:effectLst/>
          </c:spPr>
          <c:marker>
            <c:symbol val="square"/>
            <c:size val="5"/>
            <c:spPr>
              <a:noFill/>
              <a:ln w="9525">
                <a:noFill/>
              </a:ln>
              <a:effectLst/>
            </c:spPr>
          </c:marker>
          <c:dPt>
            <c:idx val="33"/>
            <c:marker>
              <c:symbol val="none"/>
            </c:marker>
            <c:bubble3D val="0"/>
            <c:extLst>
              <c:ext xmlns:c16="http://schemas.microsoft.com/office/drawing/2014/chart" uri="{C3380CC4-5D6E-409C-BE32-E72D297353CC}">
                <c16:uniqueId val="{00000000-3235-4520-9C40-0977B2F21518}"/>
              </c:ext>
            </c:extLst>
          </c:dPt>
          <c:dLbls>
            <c:dLbl>
              <c:idx val="0"/>
              <c:layout>
                <c:manualLayout>
                  <c:x val="-1.4430833675389979E-2"/>
                  <c:y val="-3.1049647775436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E0-3235-4520-9C40-0977B2F21518}"/>
                </c:ext>
              </c:extLst>
            </c:dLbl>
            <c:dLbl>
              <c:idx val="1"/>
              <c:layout>
                <c:manualLayout>
                  <c:x val="-1.090492525886586E-2"/>
                  <c:y val="-2.08497607284742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235-4520-9C40-0977B2F21518}"/>
                </c:ext>
              </c:extLst>
            </c:dLbl>
            <c:dLbl>
              <c:idx val="2"/>
              <c:delete val="1"/>
              <c:extLst>
                <c:ext xmlns:c15="http://schemas.microsoft.com/office/drawing/2012/chart" uri="{CE6537A1-D6FC-4f65-9D91-7224C49458BB}"/>
                <c:ext xmlns:c16="http://schemas.microsoft.com/office/drawing/2014/chart" uri="{C3380CC4-5D6E-409C-BE32-E72D297353CC}">
                  <c16:uniqueId val="{0000000B-3235-4520-9C40-0977B2F21518}"/>
                </c:ext>
              </c:extLst>
            </c:dLbl>
            <c:dLbl>
              <c:idx val="3"/>
              <c:delete val="1"/>
              <c:extLst>
                <c:ext xmlns:c15="http://schemas.microsoft.com/office/drawing/2012/chart" uri="{CE6537A1-D6FC-4f65-9D91-7224C49458BB}"/>
                <c:ext xmlns:c16="http://schemas.microsoft.com/office/drawing/2014/chart" uri="{C3380CC4-5D6E-409C-BE32-E72D297353CC}">
                  <c16:uniqueId val="{0000000C-3235-4520-9C40-0977B2F21518}"/>
                </c:ext>
              </c:extLst>
            </c:dLbl>
            <c:dLbl>
              <c:idx val="4"/>
              <c:delete val="1"/>
              <c:extLst>
                <c:ext xmlns:c15="http://schemas.microsoft.com/office/drawing/2012/chart" uri="{CE6537A1-D6FC-4f65-9D91-7224C49458BB}"/>
                <c:ext xmlns:c16="http://schemas.microsoft.com/office/drawing/2014/chart" uri="{C3380CC4-5D6E-409C-BE32-E72D297353CC}">
                  <c16:uniqueId val="{0000000D-3235-4520-9C40-0977B2F21518}"/>
                </c:ext>
              </c:extLst>
            </c:dLbl>
            <c:dLbl>
              <c:idx val="5"/>
              <c:delete val="1"/>
              <c:extLst>
                <c:ext xmlns:c15="http://schemas.microsoft.com/office/drawing/2012/chart" uri="{CE6537A1-D6FC-4f65-9D91-7224C49458BB}"/>
                <c:ext xmlns:c16="http://schemas.microsoft.com/office/drawing/2014/chart" uri="{C3380CC4-5D6E-409C-BE32-E72D297353CC}">
                  <c16:uniqueId val="{0000000E-3235-4520-9C40-0977B2F21518}"/>
                </c:ext>
              </c:extLst>
            </c:dLbl>
            <c:dLbl>
              <c:idx val="6"/>
              <c:delete val="1"/>
              <c:extLst>
                <c:ext xmlns:c15="http://schemas.microsoft.com/office/drawing/2012/chart" uri="{CE6537A1-D6FC-4f65-9D91-7224C49458BB}"/>
                <c:ext xmlns:c16="http://schemas.microsoft.com/office/drawing/2014/chart" uri="{C3380CC4-5D6E-409C-BE32-E72D297353CC}">
                  <c16:uniqueId val="{00000012-3235-4520-9C40-0977B2F21518}"/>
                </c:ext>
              </c:extLst>
            </c:dLbl>
            <c:dLbl>
              <c:idx val="7"/>
              <c:delete val="1"/>
              <c:extLst>
                <c:ext xmlns:c15="http://schemas.microsoft.com/office/drawing/2012/chart" uri="{CE6537A1-D6FC-4f65-9D91-7224C49458BB}"/>
                <c:ext xmlns:c16="http://schemas.microsoft.com/office/drawing/2014/chart" uri="{C3380CC4-5D6E-409C-BE32-E72D297353CC}">
                  <c16:uniqueId val="{0000000F-3235-4520-9C40-0977B2F21518}"/>
                </c:ext>
              </c:extLst>
            </c:dLbl>
            <c:dLbl>
              <c:idx val="8"/>
              <c:delete val="1"/>
              <c:extLst>
                <c:ext xmlns:c15="http://schemas.microsoft.com/office/drawing/2012/chart" uri="{CE6537A1-D6FC-4f65-9D91-7224C49458BB}"/>
                <c:ext xmlns:c16="http://schemas.microsoft.com/office/drawing/2014/chart" uri="{C3380CC4-5D6E-409C-BE32-E72D297353CC}">
                  <c16:uniqueId val="{00000010-3235-4520-9C40-0977B2F21518}"/>
                </c:ext>
              </c:extLst>
            </c:dLbl>
            <c:dLbl>
              <c:idx val="9"/>
              <c:delete val="1"/>
              <c:extLst>
                <c:ext xmlns:c15="http://schemas.microsoft.com/office/drawing/2012/chart" uri="{CE6537A1-D6FC-4f65-9D91-7224C49458BB}"/>
                <c:ext xmlns:c16="http://schemas.microsoft.com/office/drawing/2014/chart" uri="{C3380CC4-5D6E-409C-BE32-E72D297353CC}">
                  <c16:uniqueId val="{00000011-3235-4520-9C40-0977B2F21518}"/>
                </c:ext>
              </c:extLst>
            </c:dLbl>
            <c:dLbl>
              <c:idx val="10"/>
              <c:delete val="1"/>
              <c:extLst>
                <c:ext xmlns:c15="http://schemas.microsoft.com/office/drawing/2012/chart" uri="{CE6537A1-D6FC-4f65-9D91-7224C49458BB}"/>
                <c:ext xmlns:c16="http://schemas.microsoft.com/office/drawing/2014/chart" uri="{C3380CC4-5D6E-409C-BE32-E72D297353CC}">
                  <c16:uniqueId val="{00000013-3235-4520-9C40-0977B2F21518}"/>
                </c:ext>
              </c:extLst>
            </c:dLbl>
            <c:dLbl>
              <c:idx val="12"/>
              <c:delete val="1"/>
              <c:extLst>
                <c:ext xmlns:c15="http://schemas.microsoft.com/office/drawing/2012/chart" uri="{CE6537A1-D6FC-4f65-9D91-7224C49458BB}"/>
                <c:ext xmlns:c16="http://schemas.microsoft.com/office/drawing/2014/chart" uri="{C3380CC4-5D6E-409C-BE32-E72D297353CC}">
                  <c16:uniqueId val="{00000014-3235-4520-9C40-0977B2F21518}"/>
                </c:ext>
              </c:extLst>
            </c:dLbl>
            <c:dLbl>
              <c:idx val="13"/>
              <c:delete val="1"/>
              <c:extLst>
                <c:ext xmlns:c15="http://schemas.microsoft.com/office/drawing/2012/chart" uri="{CE6537A1-D6FC-4f65-9D91-7224C49458BB}"/>
                <c:ext xmlns:c16="http://schemas.microsoft.com/office/drawing/2014/chart" uri="{C3380CC4-5D6E-409C-BE32-E72D297353CC}">
                  <c16:uniqueId val="{00000015-3235-4520-9C40-0977B2F21518}"/>
                </c:ext>
              </c:extLst>
            </c:dLbl>
            <c:dLbl>
              <c:idx val="14"/>
              <c:delete val="1"/>
              <c:extLst>
                <c:ext xmlns:c15="http://schemas.microsoft.com/office/drawing/2012/chart" uri="{CE6537A1-D6FC-4f65-9D91-7224C49458BB}"/>
                <c:ext xmlns:c16="http://schemas.microsoft.com/office/drawing/2014/chart" uri="{C3380CC4-5D6E-409C-BE32-E72D297353CC}">
                  <c16:uniqueId val="{00000016-3235-4520-9C40-0977B2F21518}"/>
                </c:ext>
              </c:extLst>
            </c:dLbl>
            <c:dLbl>
              <c:idx val="15"/>
              <c:delete val="1"/>
              <c:extLst>
                <c:ext xmlns:c15="http://schemas.microsoft.com/office/drawing/2012/chart" uri="{CE6537A1-D6FC-4f65-9D91-7224C49458BB}"/>
                <c:ext xmlns:c16="http://schemas.microsoft.com/office/drawing/2014/chart" uri="{C3380CC4-5D6E-409C-BE32-E72D297353CC}">
                  <c16:uniqueId val="{00000017-3235-4520-9C40-0977B2F21518}"/>
                </c:ext>
              </c:extLst>
            </c:dLbl>
            <c:dLbl>
              <c:idx val="16"/>
              <c:delete val="1"/>
              <c:extLst>
                <c:ext xmlns:c15="http://schemas.microsoft.com/office/drawing/2012/chart" uri="{CE6537A1-D6FC-4f65-9D91-7224C49458BB}"/>
                <c:ext xmlns:c16="http://schemas.microsoft.com/office/drawing/2014/chart" uri="{C3380CC4-5D6E-409C-BE32-E72D297353CC}">
                  <c16:uniqueId val="{00000018-3235-4520-9C40-0977B2F21518}"/>
                </c:ext>
              </c:extLst>
            </c:dLbl>
            <c:dLbl>
              <c:idx val="17"/>
              <c:delete val="1"/>
              <c:extLst>
                <c:ext xmlns:c15="http://schemas.microsoft.com/office/drawing/2012/chart" uri="{CE6537A1-D6FC-4f65-9D91-7224C49458BB}"/>
                <c:ext xmlns:c16="http://schemas.microsoft.com/office/drawing/2014/chart" uri="{C3380CC4-5D6E-409C-BE32-E72D297353CC}">
                  <c16:uniqueId val="{00000019-3235-4520-9C40-0977B2F21518}"/>
                </c:ext>
              </c:extLst>
            </c:dLbl>
            <c:dLbl>
              <c:idx val="18"/>
              <c:delete val="1"/>
              <c:extLst>
                <c:ext xmlns:c15="http://schemas.microsoft.com/office/drawing/2012/chart" uri="{CE6537A1-D6FC-4f65-9D91-7224C49458BB}"/>
                <c:ext xmlns:c16="http://schemas.microsoft.com/office/drawing/2014/chart" uri="{C3380CC4-5D6E-409C-BE32-E72D297353CC}">
                  <c16:uniqueId val="{0000001A-3235-4520-9C40-0977B2F21518}"/>
                </c:ext>
              </c:extLst>
            </c:dLbl>
            <c:dLbl>
              <c:idx val="19"/>
              <c:delete val="1"/>
              <c:extLst>
                <c:ext xmlns:c15="http://schemas.microsoft.com/office/drawing/2012/chart" uri="{CE6537A1-D6FC-4f65-9D91-7224C49458BB}"/>
                <c:ext xmlns:c16="http://schemas.microsoft.com/office/drawing/2014/chart" uri="{C3380CC4-5D6E-409C-BE32-E72D297353CC}">
                  <c16:uniqueId val="{0000001B-3235-4520-9C40-0977B2F21518}"/>
                </c:ext>
              </c:extLst>
            </c:dLbl>
            <c:dLbl>
              <c:idx val="20"/>
              <c:delete val="1"/>
              <c:extLst>
                <c:ext xmlns:c15="http://schemas.microsoft.com/office/drawing/2012/chart" uri="{CE6537A1-D6FC-4f65-9D91-7224C49458BB}"/>
                <c:ext xmlns:c16="http://schemas.microsoft.com/office/drawing/2014/chart" uri="{C3380CC4-5D6E-409C-BE32-E72D297353CC}">
                  <c16:uniqueId val="{0000001C-3235-4520-9C40-0977B2F21518}"/>
                </c:ext>
              </c:extLst>
            </c:dLbl>
            <c:dLbl>
              <c:idx val="22"/>
              <c:delete val="1"/>
              <c:extLst>
                <c:ext xmlns:c15="http://schemas.microsoft.com/office/drawing/2012/chart" uri="{CE6537A1-D6FC-4f65-9D91-7224C49458BB}"/>
                <c:ext xmlns:c16="http://schemas.microsoft.com/office/drawing/2014/chart" uri="{C3380CC4-5D6E-409C-BE32-E72D297353CC}">
                  <c16:uniqueId val="{0000001D-3235-4520-9C40-0977B2F21518}"/>
                </c:ext>
              </c:extLst>
            </c:dLbl>
            <c:dLbl>
              <c:idx val="23"/>
              <c:delete val="1"/>
              <c:extLst>
                <c:ext xmlns:c15="http://schemas.microsoft.com/office/drawing/2012/chart" uri="{CE6537A1-D6FC-4f65-9D91-7224C49458BB}"/>
                <c:ext xmlns:c16="http://schemas.microsoft.com/office/drawing/2014/chart" uri="{C3380CC4-5D6E-409C-BE32-E72D297353CC}">
                  <c16:uniqueId val="{0000001E-3235-4520-9C40-0977B2F21518}"/>
                </c:ext>
              </c:extLst>
            </c:dLbl>
            <c:dLbl>
              <c:idx val="24"/>
              <c:delete val="1"/>
              <c:extLst>
                <c:ext xmlns:c15="http://schemas.microsoft.com/office/drawing/2012/chart" uri="{CE6537A1-D6FC-4f65-9D91-7224C49458BB}"/>
                <c:ext xmlns:c16="http://schemas.microsoft.com/office/drawing/2014/chart" uri="{C3380CC4-5D6E-409C-BE32-E72D297353CC}">
                  <c16:uniqueId val="{0000001F-3235-4520-9C40-0977B2F21518}"/>
                </c:ext>
              </c:extLst>
            </c:dLbl>
            <c:dLbl>
              <c:idx val="25"/>
              <c:delete val="1"/>
              <c:extLst>
                <c:ext xmlns:c15="http://schemas.microsoft.com/office/drawing/2012/chart" uri="{CE6537A1-D6FC-4f65-9D91-7224C49458BB}"/>
                <c:ext xmlns:c16="http://schemas.microsoft.com/office/drawing/2014/chart" uri="{C3380CC4-5D6E-409C-BE32-E72D297353CC}">
                  <c16:uniqueId val="{00000020-3235-4520-9C40-0977B2F21518}"/>
                </c:ext>
              </c:extLst>
            </c:dLbl>
            <c:dLbl>
              <c:idx val="26"/>
              <c:delete val="1"/>
              <c:extLst>
                <c:ext xmlns:c15="http://schemas.microsoft.com/office/drawing/2012/chart" uri="{CE6537A1-D6FC-4f65-9D91-7224C49458BB}"/>
                <c:ext xmlns:c16="http://schemas.microsoft.com/office/drawing/2014/chart" uri="{C3380CC4-5D6E-409C-BE32-E72D297353CC}">
                  <c16:uniqueId val="{00000021-3235-4520-9C40-0977B2F21518}"/>
                </c:ext>
              </c:extLst>
            </c:dLbl>
            <c:dLbl>
              <c:idx val="27"/>
              <c:delete val="1"/>
              <c:extLst>
                <c:ext xmlns:c15="http://schemas.microsoft.com/office/drawing/2012/chart" uri="{CE6537A1-D6FC-4f65-9D91-7224C49458BB}"/>
                <c:ext xmlns:c16="http://schemas.microsoft.com/office/drawing/2014/chart" uri="{C3380CC4-5D6E-409C-BE32-E72D297353CC}">
                  <c16:uniqueId val="{00000022-3235-4520-9C40-0977B2F21518}"/>
                </c:ext>
              </c:extLst>
            </c:dLbl>
            <c:dLbl>
              <c:idx val="28"/>
              <c:delete val="1"/>
              <c:extLst>
                <c:ext xmlns:c15="http://schemas.microsoft.com/office/drawing/2012/chart" uri="{CE6537A1-D6FC-4f65-9D91-7224C49458BB}"/>
                <c:ext xmlns:c16="http://schemas.microsoft.com/office/drawing/2014/chart" uri="{C3380CC4-5D6E-409C-BE32-E72D297353CC}">
                  <c16:uniqueId val="{00000023-3235-4520-9C40-0977B2F21518}"/>
                </c:ext>
              </c:extLst>
            </c:dLbl>
            <c:dLbl>
              <c:idx val="29"/>
              <c:delete val="1"/>
              <c:extLst>
                <c:ext xmlns:c15="http://schemas.microsoft.com/office/drawing/2012/chart" uri="{CE6537A1-D6FC-4f65-9D91-7224C49458BB}"/>
                <c:ext xmlns:c16="http://schemas.microsoft.com/office/drawing/2014/chart" uri="{C3380CC4-5D6E-409C-BE32-E72D297353CC}">
                  <c16:uniqueId val="{00000024-3235-4520-9C40-0977B2F21518}"/>
                </c:ext>
              </c:extLst>
            </c:dLbl>
            <c:dLbl>
              <c:idx val="30"/>
              <c:delete val="1"/>
              <c:extLst>
                <c:ext xmlns:c15="http://schemas.microsoft.com/office/drawing/2012/chart" uri="{CE6537A1-D6FC-4f65-9D91-7224C49458BB}"/>
                <c:ext xmlns:c16="http://schemas.microsoft.com/office/drawing/2014/chart" uri="{C3380CC4-5D6E-409C-BE32-E72D297353CC}">
                  <c16:uniqueId val="{00000025-3235-4520-9C40-0977B2F21518}"/>
                </c:ext>
              </c:extLst>
            </c:dLbl>
            <c:dLbl>
              <c:idx val="32"/>
              <c:delete val="1"/>
              <c:extLst>
                <c:ext xmlns:c15="http://schemas.microsoft.com/office/drawing/2012/chart" uri="{CE6537A1-D6FC-4f65-9D91-7224C49458BB}"/>
                <c:ext xmlns:c16="http://schemas.microsoft.com/office/drawing/2014/chart" uri="{C3380CC4-5D6E-409C-BE32-E72D297353CC}">
                  <c16:uniqueId val="{00000026-3235-4520-9C40-0977B2F21518}"/>
                </c:ext>
              </c:extLst>
            </c:dLbl>
            <c:dLbl>
              <c:idx val="33"/>
              <c:delete val="1"/>
              <c:extLst>
                <c:ext xmlns:c15="http://schemas.microsoft.com/office/drawing/2012/chart" uri="{CE6537A1-D6FC-4f65-9D91-7224C49458BB}"/>
                <c:ext xmlns:c16="http://schemas.microsoft.com/office/drawing/2014/chart" uri="{C3380CC4-5D6E-409C-BE32-E72D297353CC}">
                  <c16:uniqueId val="{00000000-3235-4520-9C40-0977B2F21518}"/>
                </c:ext>
              </c:extLst>
            </c:dLbl>
            <c:dLbl>
              <c:idx val="34"/>
              <c:delete val="1"/>
              <c:extLst>
                <c:ext xmlns:c15="http://schemas.microsoft.com/office/drawing/2012/chart" uri="{CE6537A1-D6FC-4f65-9D91-7224C49458BB}"/>
                <c:ext xmlns:c16="http://schemas.microsoft.com/office/drawing/2014/chart" uri="{C3380CC4-5D6E-409C-BE32-E72D297353CC}">
                  <c16:uniqueId val="{00000027-3235-4520-9C40-0977B2F21518}"/>
                </c:ext>
              </c:extLst>
            </c:dLbl>
            <c:dLbl>
              <c:idx val="35"/>
              <c:delete val="1"/>
              <c:extLst>
                <c:ext xmlns:c15="http://schemas.microsoft.com/office/drawing/2012/chart" uri="{CE6537A1-D6FC-4f65-9D91-7224C49458BB}"/>
                <c:ext xmlns:c16="http://schemas.microsoft.com/office/drawing/2014/chart" uri="{C3380CC4-5D6E-409C-BE32-E72D297353CC}">
                  <c16:uniqueId val="{00000028-3235-4520-9C40-0977B2F21518}"/>
                </c:ext>
              </c:extLst>
            </c:dLbl>
            <c:dLbl>
              <c:idx val="36"/>
              <c:delete val="1"/>
              <c:extLst>
                <c:ext xmlns:c15="http://schemas.microsoft.com/office/drawing/2012/chart" uri="{CE6537A1-D6FC-4f65-9D91-7224C49458BB}"/>
                <c:ext xmlns:c16="http://schemas.microsoft.com/office/drawing/2014/chart" uri="{C3380CC4-5D6E-409C-BE32-E72D297353CC}">
                  <c16:uniqueId val="{00000029-3235-4520-9C40-0977B2F21518}"/>
                </c:ext>
              </c:extLst>
            </c:dLbl>
            <c:dLbl>
              <c:idx val="37"/>
              <c:delete val="1"/>
              <c:extLst>
                <c:ext xmlns:c15="http://schemas.microsoft.com/office/drawing/2012/chart" uri="{CE6537A1-D6FC-4f65-9D91-7224C49458BB}"/>
                <c:ext xmlns:c16="http://schemas.microsoft.com/office/drawing/2014/chart" uri="{C3380CC4-5D6E-409C-BE32-E72D297353CC}">
                  <c16:uniqueId val="{0000002A-3235-4520-9C40-0977B2F21518}"/>
                </c:ext>
              </c:extLst>
            </c:dLbl>
            <c:dLbl>
              <c:idx val="38"/>
              <c:delete val="1"/>
              <c:extLst>
                <c:ext xmlns:c15="http://schemas.microsoft.com/office/drawing/2012/chart" uri="{CE6537A1-D6FC-4f65-9D91-7224C49458BB}"/>
                <c:ext xmlns:c16="http://schemas.microsoft.com/office/drawing/2014/chart" uri="{C3380CC4-5D6E-409C-BE32-E72D297353CC}">
                  <c16:uniqueId val="{0000002B-3235-4520-9C40-0977B2F21518}"/>
                </c:ext>
              </c:extLst>
            </c:dLbl>
            <c:dLbl>
              <c:idx val="39"/>
              <c:delete val="1"/>
              <c:extLst>
                <c:ext xmlns:c15="http://schemas.microsoft.com/office/drawing/2012/chart" uri="{CE6537A1-D6FC-4f65-9D91-7224C49458BB}"/>
                <c:ext xmlns:c16="http://schemas.microsoft.com/office/drawing/2014/chart" uri="{C3380CC4-5D6E-409C-BE32-E72D297353CC}">
                  <c16:uniqueId val="{0000002C-3235-4520-9C40-0977B2F21518}"/>
                </c:ext>
              </c:extLst>
            </c:dLbl>
            <c:dLbl>
              <c:idx val="40"/>
              <c:delete val="1"/>
              <c:extLst>
                <c:ext xmlns:c15="http://schemas.microsoft.com/office/drawing/2012/chart" uri="{CE6537A1-D6FC-4f65-9D91-7224C49458BB}"/>
                <c:ext xmlns:c16="http://schemas.microsoft.com/office/drawing/2014/chart" uri="{C3380CC4-5D6E-409C-BE32-E72D297353CC}">
                  <c16:uniqueId val="{0000002D-3235-4520-9C40-0977B2F21518}"/>
                </c:ext>
              </c:extLst>
            </c:dLbl>
            <c:dLbl>
              <c:idx val="42"/>
              <c:delete val="1"/>
              <c:extLst>
                <c:ext xmlns:c15="http://schemas.microsoft.com/office/drawing/2012/chart" uri="{CE6537A1-D6FC-4f65-9D91-7224C49458BB}"/>
                <c:ext xmlns:c16="http://schemas.microsoft.com/office/drawing/2014/chart" uri="{C3380CC4-5D6E-409C-BE32-E72D297353CC}">
                  <c16:uniqueId val="{0000002E-3235-4520-9C40-0977B2F21518}"/>
                </c:ext>
              </c:extLst>
            </c:dLbl>
            <c:dLbl>
              <c:idx val="43"/>
              <c:delete val="1"/>
              <c:extLst>
                <c:ext xmlns:c15="http://schemas.microsoft.com/office/drawing/2012/chart" uri="{CE6537A1-D6FC-4f65-9D91-7224C49458BB}"/>
                <c:ext xmlns:c16="http://schemas.microsoft.com/office/drawing/2014/chart" uri="{C3380CC4-5D6E-409C-BE32-E72D297353CC}">
                  <c16:uniqueId val="{0000002F-3235-4520-9C40-0977B2F21518}"/>
                </c:ext>
              </c:extLst>
            </c:dLbl>
            <c:dLbl>
              <c:idx val="44"/>
              <c:delete val="1"/>
              <c:extLst>
                <c:ext xmlns:c15="http://schemas.microsoft.com/office/drawing/2012/chart" uri="{CE6537A1-D6FC-4f65-9D91-7224C49458BB}"/>
                <c:ext xmlns:c16="http://schemas.microsoft.com/office/drawing/2014/chart" uri="{C3380CC4-5D6E-409C-BE32-E72D297353CC}">
                  <c16:uniqueId val="{00000030-3235-4520-9C40-0977B2F21518}"/>
                </c:ext>
              </c:extLst>
            </c:dLbl>
            <c:dLbl>
              <c:idx val="45"/>
              <c:delete val="1"/>
              <c:extLst>
                <c:ext xmlns:c15="http://schemas.microsoft.com/office/drawing/2012/chart" uri="{CE6537A1-D6FC-4f65-9D91-7224C49458BB}"/>
                <c:ext xmlns:c16="http://schemas.microsoft.com/office/drawing/2014/chart" uri="{C3380CC4-5D6E-409C-BE32-E72D297353CC}">
                  <c16:uniqueId val="{00000031-3235-4520-9C40-0977B2F21518}"/>
                </c:ext>
              </c:extLst>
            </c:dLbl>
            <c:dLbl>
              <c:idx val="46"/>
              <c:layout>
                <c:manualLayout>
                  <c:x val="-9.5423565241220358E-3"/>
                  <c:y val="-3.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3235-4520-9C40-0977B2F21518}"/>
                </c:ext>
              </c:extLst>
            </c:dLbl>
            <c:spPr>
              <a:noFill/>
              <a:ln>
                <a:noFill/>
              </a:ln>
              <a:effectLst/>
            </c:spPr>
            <c:txPr>
              <a:bodyPr rot="0" spcFirstLastPara="1" vertOverflow="ellipsis" vert="horz" wrap="square" anchor="ctr" anchorCtr="1"/>
              <a:lstStyle/>
              <a:p>
                <a:pPr>
                  <a:defRPr sz="1800" b="1"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5-12'!$E$21:$AY$21</c:f>
              <c:numCache>
                <c:formatCode>0.0</c:formatCode>
                <c:ptCount val="47"/>
                <c:pt idx="0">
                  <c:v>2.524998473585093</c:v>
                </c:pt>
                <c:pt idx="1">
                  <c:v>2.5492723894612923</c:v>
                </c:pt>
                <c:pt idx="2">
                  <c:v>2.547789897018772</c:v>
                </c:pt>
                <c:pt idx="3">
                  <c:v>2.5484857998398036</c:v>
                </c:pt>
                <c:pt idx="4">
                  <c:v>2.543690263190356</c:v>
                </c:pt>
                <c:pt idx="5">
                  <c:v>2.5374994519349583</c:v>
                </c:pt>
                <c:pt idx="6">
                  <c:v>2.5293052969693877</c:v>
                </c:pt>
                <c:pt idx="7">
                  <c:v>2.5254441735779247</c:v>
                </c:pt>
                <c:pt idx="8">
                  <c:v>2.5172034866625581</c:v>
                </c:pt>
                <c:pt idx="9">
                  <c:v>2.5059835394535415</c:v>
                </c:pt>
                <c:pt idx="10">
                  <c:v>2.4913403052730416</c:v>
                </c:pt>
                <c:pt idx="11">
                  <c:v>2.4792996151090025</c:v>
                </c:pt>
                <c:pt idx="12">
                  <c:v>2.473199433160691</c:v>
                </c:pt>
                <c:pt idx="13">
                  <c:v>2.4690511211803652</c:v>
                </c:pt>
                <c:pt idx="14">
                  <c:v>2.4658493806500137</c:v>
                </c:pt>
                <c:pt idx="15">
                  <c:v>2.458953951606401</c:v>
                </c:pt>
                <c:pt idx="16">
                  <c:v>2.4549649977625418</c:v>
                </c:pt>
                <c:pt idx="17">
                  <c:v>2.4551232333599944</c:v>
                </c:pt>
                <c:pt idx="18">
                  <c:v>2.4584507828430753</c:v>
                </c:pt>
                <c:pt idx="19">
                  <c:v>2.4625334742657694</c:v>
                </c:pt>
                <c:pt idx="20">
                  <c:v>2.4623588337098599</c:v>
                </c:pt>
                <c:pt idx="21">
                  <c:v>2.4600106804506598</c:v>
                </c:pt>
                <c:pt idx="22">
                  <c:v>2.4614299537349753</c:v>
                </c:pt>
                <c:pt idx="23">
                  <c:v>2.4627126283644678</c:v>
                </c:pt>
                <c:pt idx="24">
                  <c:v>2.462667283190163</c:v>
                </c:pt>
                <c:pt idx="25">
                  <c:v>2.4603547805503263</c:v>
                </c:pt>
                <c:pt idx="26">
                  <c:v>2.4552781216302852</c:v>
                </c:pt>
                <c:pt idx="27">
                  <c:v>2.4514517631314323</c:v>
                </c:pt>
                <c:pt idx="28">
                  <c:v>2.445906349956223</c:v>
                </c:pt>
                <c:pt idx="29">
                  <c:v>2.4390263058207857</c:v>
                </c:pt>
                <c:pt idx="30">
                  <c:v>2.4313458867165796</c:v>
                </c:pt>
                <c:pt idx="31">
                  <c:v>2.4243488520478378</c:v>
                </c:pt>
                <c:pt idx="32">
                  <c:v>2.4172146311565812</c:v>
                </c:pt>
                <c:pt idx="33">
                  <c:v>2.4087882510927447</c:v>
                </c:pt>
                <c:pt idx="34">
                  <c:v>2.3997209278568481</c:v>
                </c:pt>
                <c:pt idx="35">
                  <c:v>2.3893234030858279</c:v>
                </c:pt>
                <c:pt idx="36">
                  <c:v>2.3785158629569176</c:v>
                </c:pt>
                <c:pt idx="37">
                  <c:v>2.3681449734859106</c:v>
                </c:pt>
                <c:pt idx="38">
                  <c:v>2.3567937023321739</c:v>
                </c:pt>
                <c:pt idx="39">
                  <c:v>2.346105690303959</c:v>
                </c:pt>
                <c:pt idx="40">
                  <c:v>2.3353198742231833</c:v>
                </c:pt>
                <c:pt idx="41">
                  <c:v>2.3247188357889836</c:v>
                </c:pt>
                <c:pt idx="42">
                  <c:v>2.3128896776267025</c:v>
                </c:pt>
                <c:pt idx="43">
                  <c:v>2.301381912760315</c:v>
                </c:pt>
                <c:pt idx="44">
                  <c:v>2.2901338161980438</c:v>
                </c:pt>
                <c:pt idx="45">
                  <c:v>2.2795594669792498</c:v>
                </c:pt>
                <c:pt idx="46">
                  <c:v>2.2707220983313992</c:v>
                </c:pt>
              </c:numCache>
            </c:numRef>
          </c:val>
          <c:smooth val="0"/>
          <c:extLst>
            <c:ext xmlns:c16="http://schemas.microsoft.com/office/drawing/2014/chart" uri="{C3380CC4-5D6E-409C-BE32-E72D297353CC}">
              <c16:uniqueId val="{00000001-3235-4520-9C40-0977B2F21518}"/>
            </c:ext>
          </c:extLst>
        </c:ser>
        <c:ser>
          <c:idx val="6"/>
          <c:order val="1"/>
          <c:tx>
            <c:strRef>
              <c:f>'נתונים לאיורים 5-12'!$A$23</c:f>
              <c:strCache>
                <c:ptCount val="1"/>
                <c:pt idx="0">
                  <c:v>סיעוד</c:v>
                </c:pt>
              </c:strCache>
            </c:strRef>
          </c:tx>
          <c:spPr>
            <a:ln w="38100" cap="rnd">
              <a:solidFill>
                <a:schemeClr val="accent3"/>
              </a:solidFill>
              <a:round/>
            </a:ln>
            <a:effectLst/>
          </c:spPr>
          <c:marker>
            <c:symbol val="none"/>
          </c:marker>
          <c:dLbls>
            <c:dLbl>
              <c:idx val="0"/>
              <c:layout>
                <c:manualLayout>
                  <c:x val="-1.7196900123505634E-2"/>
                  <c:y val="1.1633857416655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DB-3235-4520-9C40-0977B2F21518}"/>
                </c:ext>
              </c:extLst>
            </c:dLbl>
            <c:dLbl>
              <c:idx val="1"/>
              <c:delete val="1"/>
              <c:extLst>
                <c:ext xmlns:c15="http://schemas.microsoft.com/office/drawing/2012/chart" uri="{CE6537A1-D6FC-4f65-9D91-7224C49458BB}"/>
                <c:ext xmlns:c16="http://schemas.microsoft.com/office/drawing/2014/chart" uri="{C3380CC4-5D6E-409C-BE32-E72D297353CC}">
                  <c16:uniqueId val="{00000033-3235-4520-9C40-0977B2F21518}"/>
                </c:ext>
              </c:extLst>
            </c:dLbl>
            <c:dLbl>
              <c:idx val="2"/>
              <c:delete val="1"/>
              <c:extLst>
                <c:ext xmlns:c15="http://schemas.microsoft.com/office/drawing/2012/chart" uri="{CE6537A1-D6FC-4f65-9D91-7224C49458BB}"/>
                <c:ext xmlns:c16="http://schemas.microsoft.com/office/drawing/2014/chart" uri="{C3380CC4-5D6E-409C-BE32-E72D297353CC}">
                  <c16:uniqueId val="{00000034-3235-4520-9C40-0977B2F21518}"/>
                </c:ext>
              </c:extLst>
            </c:dLbl>
            <c:dLbl>
              <c:idx val="3"/>
              <c:delete val="1"/>
              <c:extLst>
                <c:ext xmlns:c15="http://schemas.microsoft.com/office/drawing/2012/chart" uri="{CE6537A1-D6FC-4f65-9D91-7224C49458BB}"/>
                <c:ext xmlns:c16="http://schemas.microsoft.com/office/drawing/2014/chart" uri="{C3380CC4-5D6E-409C-BE32-E72D297353CC}">
                  <c16:uniqueId val="{00000035-3235-4520-9C40-0977B2F21518}"/>
                </c:ext>
              </c:extLst>
            </c:dLbl>
            <c:dLbl>
              <c:idx val="4"/>
              <c:delete val="1"/>
              <c:extLst>
                <c:ext xmlns:c15="http://schemas.microsoft.com/office/drawing/2012/chart" uri="{CE6537A1-D6FC-4f65-9D91-7224C49458BB}"/>
                <c:ext xmlns:c16="http://schemas.microsoft.com/office/drawing/2014/chart" uri="{C3380CC4-5D6E-409C-BE32-E72D297353CC}">
                  <c16:uniqueId val="{00000036-3235-4520-9C40-0977B2F21518}"/>
                </c:ext>
              </c:extLst>
            </c:dLbl>
            <c:dLbl>
              <c:idx val="5"/>
              <c:delete val="1"/>
              <c:extLst>
                <c:ext xmlns:c15="http://schemas.microsoft.com/office/drawing/2012/chart" uri="{CE6537A1-D6FC-4f65-9D91-7224C49458BB}"/>
                <c:ext xmlns:c16="http://schemas.microsoft.com/office/drawing/2014/chart" uri="{C3380CC4-5D6E-409C-BE32-E72D297353CC}">
                  <c16:uniqueId val="{00000037-3235-4520-9C40-0977B2F21518}"/>
                </c:ext>
              </c:extLst>
            </c:dLbl>
            <c:dLbl>
              <c:idx val="6"/>
              <c:delete val="1"/>
              <c:extLst>
                <c:ext xmlns:c15="http://schemas.microsoft.com/office/drawing/2012/chart" uri="{CE6537A1-D6FC-4f65-9D91-7224C49458BB}"/>
                <c:ext xmlns:c16="http://schemas.microsoft.com/office/drawing/2014/chart" uri="{C3380CC4-5D6E-409C-BE32-E72D297353CC}">
                  <c16:uniqueId val="{00000038-3235-4520-9C40-0977B2F21518}"/>
                </c:ext>
              </c:extLst>
            </c:dLbl>
            <c:dLbl>
              <c:idx val="7"/>
              <c:delete val="1"/>
              <c:extLst>
                <c:ext xmlns:c15="http://schemas.microsoft.com/office/drawing/2012/chart" uri="{CE6537A1-D6FC-4f65-9D91-7224C49458BB}"/>
                <c:ext xmlns:c16="http://schemas.microsoft.com/office/drawing/2014/chart" uri="{C3380CC4-5D6E-409C-BE32-E72D297353CC}">
                  <c16:uniqueId val="{00000039-3235-4520-9C40-0977B2F21518}"/>
                </c:ext>
              </c:extLst>
            </c:dLbl>
            <c:dLbl>
              <c:idx val="8"/>
              <c:delete val="1"/>
              <c:extLst>
                <c:ext xmlns:c15="http://schemas.microsoft.com/office/drawing/2012/chart" uri="{CE6537A1-D6FC-4f65-9D91-7224C49458BB}"/>
                <c:ext xmlns:c16="http://schemas.microsoft.com/office/drawing/2014/chart" uri="{C3380CC4-5D6E-409C-BE32-E72D297353CC}">
                  <c16:uniqueId val="{0000003A-3235-4520-9C40-0977B2F21518}"/>
                </c:ext>
              </c:extLst>
            </c:dLbl>
            <c:dLbl>
              <c:idx val="9"/>
              <c:delete val="1"/>
              <c:extLst>
                <c:ext xmlns:c15="http://schemas.microsoft.com/office/drawing/2012/chart" uri="{CE6537A1-D6FC-4f65-9D91-7224C49458BB}"/>
                <c:ext xmlns:c16="http://schemas.microsoft.com/office/drawing/2014/chart" uri="{C3380CC4-5D6E-409C-BE32-E72D297353CC}">
                  <c16:uniqueId val="{0000003B-3235-4520-9C40-0977B2F21518}"/>
                </c:ext>
              </c:extLst>
            </c:dLbl>
            <c:dLbl>
              <c:idx val="10"/>
              <c:delete val="1"/>
              <c:extLst>
                <c:ext xmlns:c15="http://schemas.microsoft.com/office/drawing/2012/chart" uri="{CE6537A1-D6FC-4f65-9D91-7224C49458BB}"/>
                <c:ext xmlns:c16="http://schemas.microsoft.com/office/drawing/2014/chart" uri="{C3380CC4-5D6E-409C-BE32-E72D297353CC}">
                  <c16:uniqueId val="{0000003C-3235-4520-9C40-0977B2F21518}"/>
                </c:ext>
              </c:extLst>
            </c:dLbl>
            <c:dLbl>
              <c:idx val="12"/>
              <c:delete val="1"/>
              <c:extLst>
                <c:ext xmlns:c15="http://schemas.microsoft.com/office/drawing/2012/chart" uri="{CE6537A1-D6FC-4f65-9D91-7224C49458BB}"/>
                <c:ext xmlns:c16="http://schemas.microsoft.com/office/drawing/2014/chart" uri="{C3380CC4-5D6E-409C-BE32-E72D297353CC}">
                  <c16:uniqueId val="{0000003D-3235-4520-9C40-0977B2F21518}"/>
                </c:ext>
              </c:extLst>
            </c:dLbl>
            <c:dLbl>
              <c:idx val="13"/>
              <c:delete val="1"/>
              <c:extLst>
                <c:ext xmlns:c15="http://schemas.microsoft.com/office/drawing/2012/chart" uri="{CE6537A1-D6FC-4f65-9D91-7224C49458BB}"/>
                <c:ext xmlns:c16="http://schemas.microsoft.com/office/drawing/2014/chart" uri="{C3380CC4-5D6E-409C-BE32-E72D297353CC}">
                  <c16:uniqueId val="{0000003E-3235-4520-9C40-0977B2F21518}"/>
                </c:ext>
              </c:extLst>
            </c:dLbl>
            <c:dLbl>
              <c:idx val="14"/>
              <c:delete val="1"/>
              <c:extLst>
                <c:ext xmlns:c15="http://schemas.microsoft.com/office/drawing/2012/chart" uri="{CE6537A1-D6FC-4f65-9D91-7224C49458BB}"/>
                <c:ext xmlns:c16="http://schemas.microsoft.com/office/drawing/2014/chart" uri="{C3380CC4-5D6E-409C-BE32-E72D297353CC}">
                  <c16:uniqueId val="{0000003F-3235-4520-9C40-0977B2F21518}"/>
                </c:ext>
              </c:extLst>
            </c:dLbl>
            <c:dLbl>
              <c:idx val="15"/>
              <c:delete val="1"/>
              <c:extLst>
                <c:ext xmlns:c15="http://schemas.microsoft.com/office/drawing/2012/chart" uri="{CE6537A1-D6FC-4f65-9D91-7224C49458BB}"/>
                <c:ext xmlns:c16="http://schemas.microsoft.com/office/drawing/2014/chart" uri="{C3380CC4-5D6E-409C-BE32-E72D297353CC}">
                  <c16:uniqueId val="{00000040-3235-4520-9C40-0977B2F21518}"/>
                </c:ext>
              </c:extLst>
            </c:dLbl>
            <c:dLbl>
              <c:idx val="16"/>
              <c:delete val="1"/>
              <c:extLst>
                <c:ext xmlns:c15="http://schemas.microsoft.com/office/drawing/2012/chart" uri="{CE6537A1-D6FC-4f65-9D91-7224C49458BB}"/>
                <c:ext xmlns:c16="http://schemas.microsoft.com/office/drawing/2014/chart" uri="{C3380CC4-5D6E-409C-BE32-E72D297353CC}">
                  <c16:uniqueId val="{00000041-3235-4520-9C40-0977B2F21518}"/>
                </c:ext>
              </c:extLst>
            </c:dLbl>
            <c:dLbl>
              <c:idx val="17"/>
              <c:delete val="1"/>
              <c:extLst>
                <c:ext xmlns:c15="http://schemas.microsoft.com/office/drawing/2012/chart" uri="{CE6537A1-D6FC-4f65-9D91-7224C49458BB}"/>
                <c:ext xmlns:c16="http://schemas.microsoft.com/office/drawing/2014/chart" uri="{C3380CC4-5D6E-409C-BE32-E72D297353CC}">
                  <c16:uniqueId val="{00000042-3235-4520-9C40-0977B2F21518}"/>
                </c:ext>
              </c:extLst>
            </c:dLbl>
            <c:dLbl>
              <c:idx val="18"/>
              <c:delete val="1"/>
              <c:extLst>
                <c:ext xmlns:c15="http://schemas.microsoft.com/office/drawing/2012/chart" uri="{CE6537A1-D6FC-4f65-9D91-7224C49458BB}"/>
                <c:ext xmlns:c16="http://schemas.microsoft.com/office/drawing/2014/chart" uri="{C3380CC4-5D6E-409C-BE32-E72D297353CC}">
                  <c16:uniqueId val="{00000043-3235-4520-9C40-0977B2F21518}"/>
                </c:ext>
              </c:extLst>
            </c:dLbl>
            <c:dLbl>
              <c:idx val="19"/>
              <c:delete val="1"/>
              <c:extLst>
                <c:ext xmlns:c15="http://schemas.microsoft.com/office/drawing/2012/chart" uri="{CE6537A1-D6FC-4f65-9D91-7224C49458BB}"/>
                <c:ext xmlns:c16="http://schemas.microsoft.com/office/drawing/2014/chart" uri="{C3380CC4-5D6E-409C-BE32-E72D297353CC}">
                  <c16:uniqueId val="{00000044-3235-4520-9C40-0977B2F21518}"/>
                </c:ext>
              </c:extLst>
            </c:dLbl>
            <c:dLbl>
              <c:idx val="20"/>
              <c:delete val="1"/>
              <c:extLst>
                <c:ext xmlns:c15="http://schemas.microsoft.com/office/drawing/2012/chart" uri="{CE6537A1-D6FC-4f65-9D91-7224C49458BB}"/>
                <c:ext xmlns:c16="http://schemas.microsoft.com/office/drawing/2014/chart" uri="{C3380CC4-5D6E-409C-BE32-E72D297353CC}">
                  <c16:uniqueId val="{00000045-3235-4520-9C40-0977B2F21518}"/>
                </c:ext>
              </c:extLst>
            </c:dLbl>
            <c:dLbl>
              <c:idx val="22"/>
              <c:delete val="1"/>
              <c:extLst>
                <c:ext xmlns:c15="http://schemas.microsoft.com/office/drawing/2012/chart" uri="{CE6537A1-D6FC-4f65-9D91-7224C49458BB}"/>
                <c:ext xmlns:c16="http://schemas.microsoft.com/office/drawing/2014/chart" uri="{C3380CC4-5D6E-409C-BE32-E72D297353CC}">
                  <c16:uniqueId val="{00000046-3235-4520-9C40-0977B2F21518}"/>
                </c:ext>
              </c:extLst>
            </c:dLbl>
            <c:dLbl>
              <c:idx val="23"/>
              <c:delete val="1"/>
              <c:extLst>
                <c:ext xmlns:c15="http://schemas.microsoft.com/office/drawing/2012/chart" uri="{CE6537A1-D6FC-4f65-9D91-7224C49458BB}"/>
                <c:ext xmlns:c16="http://schemas.microsoft.com/office/drawing/2014/chart" uri="{C3380CC4-5D6E-409C-BE32-E72D297353CC}">
                  <c16:uniqueId val="{00000047-3235-4520-9C40-0977B2F21518}"/>
                </c:ext>
              </c:extLst>
            </c:dLbl>
            <c:dLbl>
              <c:idx val="24"/>
              <c:delete val="1"/>
              <c:extLst>
                <c:ext xmlns:c15="http://schemas.microsoft.com/office/drawing/2012/chart" uri="{CE6537A1-D6FC-4f65-9D91-7224C49458BB}"/>
                <c:ext xmlns:c16="http://schemas.microsoft.com/office/drawing/2014/chart" uri="{C3380CC4-5D6E-409C-BE32-E72D297353CC}">
                  <c16:uniqueId val="{00000048-3235-4520-9C40-0977B2F21518}"/>
                </c:ext>
              </c:extLst>
            </c:dLbl>
            <c:dLbl>
              <c:idx val="25"/>
              <c:delete val="1"/>
              <c:extLst>
                <c:ext xmlns:c15="http://schemas.microsoft.com/office/drawing/2012/chart" uri="{CE6537A1-D6FC-4f65-9D91-7224C49458BB}"/>
                <c:ext xmlns:c16="http://schemas.microsoft.com/office/drawing/2014/chart" uri="{C3380CC4-5D6E-409C-BE32-E72D297353CC}">
                  <c16:uniqueId val="{00000049-3235-4520-9C40-0977B2F21518}"/>
                </c:ext>
              </c:extLst>
            </c:dLbl>
            <c:dLbl>
              <c:idx val="26"/>
              <c:delete val="1"/>
              <c:extLst>
                <c:ext xmlns:c15="http://schemas.microsoft.com/office/drawing/2012/chart" uri="{CE6537A1-D6FC-4f65-9D91-7224C49458BB}"/>
                <c:ext xmlns:c16="http://schemas.microsoft.com/office/drawing/2014/chart" uri="{C3380CC4-5D6E-409C-BE32-E72D297353CC}">
                  <c16:uniqueId val="{0000004A-3235-4520-9C40-0977B2F21518}"/>
                </c:ext>
              </c:extLst>
            </c:dLbl>
            <c:dLbl>
              <c:idx val="27"/>
              <c:delete val="1"/>
              <c:extLst>
                <c:ext xmlns:c15="http://schemas.microsoft.com/office/drawing/2012/chart" uri="{CE6537A1-D6FC-4f65-9D91-7224C49458BB}"/>
                <c:ext xmlns:c16="http://schemas.microsoft.com/office/drawing/2014/chart" uri="{C3380CC4-5D6E-409C-BE32-E72D297353CC}">
                  <c16:uniqueId val="{0000004B-3235-4520-9C40-0977B2F21518}"/>
                </c:ext>
              </c:extLst>
            </c:dLbl>
            <c:dLbl>
              <c:idx val="28"/>
              <c:delete val="1"/>
              <c:extLst>
                <c:ext xmlns:c15="http://schemas.microsoft.com/office/drawing/2012/chart" uri="{CE6537A1-D6FC-4f65-9D91-7224C49458BB}"/>
                <c:ext xmlns:c16="http://schemas.microsoft.com/office/drawing/2014/chart" uri="{C3380CC4-5D6E-409C-BE32-E72D297353CC}">
                  <c16:uniqueId val="{0000004C-3235-4520-9C40-0977B2F21518}"/>
                </c:ext>
              </c:extLst>
            </c:dLbl>
            <c:dLbl>
              <c:idx val="29"/>
              <c:delete val="1"/>
              <c:extLst>
                <c:ext xmlns:c15="http://schemas.microsoft.com/office/drawing/2012/chart" uri="{CE6537A1-D6FC-4f65-9D91-7224C49458BB}"/>
                <c:ext xmlns:c16="http://schemas.microsoft.com/office/drawing/2014/chart" uri="{C3380CC4-5D6E-409C-BE32-E72D297353CC}">
                  <c16:uniqueId val="{0000004D-3235-4520-9C40-0977B2F21518}"/>
                </c:ext>
              </c:extLst>
            </c:dLbl>
            <c:dLbl>
              <c:idx val="30"/>
              <c:delete val="1"/>
              <c:extLst>
                <c:ext xmlns:c15="http://schemas.microsoft.com/office/drawing/2012/chart" uri="{CE6537A1-D6FC-4f65-9D91-7224C49458BB}"/>
                <c:ext xmlns:c16="http://schemas.microsoft.com/office/drawing/2014/chart" uri="{C3380CC4-5D6E-409C-BE32-E72D297353CC}">
                  <c16:uniqueId val="{0000004E-3235-4520-9C40-0977B2F21518}"/>
                </c:ext>
              </c:extLst>
            </c:dLbl>
            <c:dLbl>
              <c:idx val="32"/>
              <c:delete val="1"/>
              <c:extLst>
                <c:ext xmlns:c15="http://schemas.microsoft.com/office/drawing/2012/chart" uri="{CE6537A1-D6FC-4f65-9D91-7224C49458BB}"/>
                <c:ext xmlns:c16="http://schemas.microsoft.com/office/drawing/2014/chart" uri="{C3380CC4-5D6E-409C-BE32-E72D297353CC}">
                  <c16:uniqueId val="{0000004F-3235-4520-9C40-0977B2F21518}"/>
                </c:ext>
              </c:extLst>
            </c:dLbl>
            <c:dLbl>
              <c:idx val="33"/>
              <c:delete val="1"/>
              <c:extLst>
                <c:ext xmlns:c15="http://schemas.microsoft.com/office/drawing/2012/chart" uri="{CE6537A1-D6FC-4f65-9D91-7224C49458BB}"/>
                <c:ext xmlns:c16="http://schemas.microsoft.com/office/drawing/2014/chart" uri="{C3380CC4-5D6E-409C-BE32-E72D297353CC}">
                  <c16:uniqueId val="{00000050-3235-4520-9C40-0977B2F21518}"/>
                </c:ext>
              </c:extLst>
            </c:dLbl>
            <c:dLbl>
              <c:idx val="34"/>
              <c:delete val="1"/>
              <c:extLst>
                <c:ext xmlns:c15="http://schemas.microsoft.com/office/drawing/2012/chart" uri="{CE6537A1-D6FC-4f65-9D91-7224C49458BB}"/>
                <c:ext xmlns:c16="http://schemas.microsoft.com/office/drawing/2014/chart" uri="{C3380CC4-5D6E-409C-BE32-E72D297353CC}">
                  <c16:uniqueId val="{00000051-3235-4520-9C40-0977B2F21518}"/>
                </c:ext>
              </c:extLst>
            </c:dLbl>
            <c:dLbl>
              <c:idx val="35"/>
              <c:delete val="1"/>
              <c:extLst>
                <c:ext xmlns:c15="http://schemas.microsoft.com/office/drawing/2012/chart" uri="{CE6537A1-D6FC-4f65-9D91-7224C49458BB}"/>
                <c:ext xmlns:c16="http://schemas.microsoft.com/office/drawing/2014/chart" uri="{C3380CC4-5D6E-409C-BE32-E72D297353CC}">
                  <c16:uniqueId val="{00000052-3235-4520-9C40-0977B2F21518}"/>
                </c:ext>
              </c:extLst>
            </c:dLbl>
            <c:dLbl>
              <c:idx val="36"/>
              <c:delete val="1"/>
              <c:extLst>
                <c:ext xmlns:c15="http://schemas.microsoft.com/office/drawing/2012/chart" uri="{CE6537A1-D6FC-4f65-9D91-7224C49458BB}"/>
                <c:ext xmlns:c16="http://schemas.microsoft.com/office/drawing/2014/chart" uri="{C3380CC4-5D6E-409C-BE32-E72D297353CC}">
                  <c16:uniqueId val="{00000053-3235-4520-9C40-0977B2F21518}"/>
                </c:ext>
              </c:extLst>
            </c:dLbl>
            <c:dLbl>
              <c:idx val="37"/>
              <c:delete val="1"/>
              <c:extLst>
                <c:ext xmlns:c15="http://schemas.microsoft.com/office/drawing/2012/chart" uri="{CE6537A1-D6FC-4f65-9D91-7224C49458BB}"/>
                <c:ext xmlns:c16="http://schemas.microsoft.com/office/drawing/2014/chart" uri="{C3380CC4-5D6E-409C-BE32-E72D297353CC}">
                  <c16:uniqueId val="{00000054-3235-4520-9C40-0977B2F21518}"/>
                </c:ext>
              </c:extLst>
            </c:dLbl>
            <c:dLbl>
              <c:idx val="38"/>
              <c:delete val="1"/>
              <c:extLst>
                <c:ext xmlns:c15="http://schemas.microsoft.com/office/drawing/2012/chart" uri="{CE6537A1-D6FC-4f65-9D91-7224C49458BB}"/>
                <c:ext xmlns:c16="http://schemas.microsoft.com/office/drawing/2014/chart" uri="{C3380CC4-5D6E-409C-BE32-E72D297353CC}">
                  <c16:uniqueId val="{00000055-3235-4520-9C40-0977B2F21518}"/>
                </c:ext>
              </c:extLst>
            </c:dLbl>
            <c:dLbl>
              <c:idx val="39"/>
              <c:delete val="1"/>
              <c:extLst>
                <c:ext xmlns:c15="http://schemas.microsoft.com/office/drawing/2012/chart" uri="{CE6537A1-D6FC-4f65-9D91-7224C49458BB}"/>
                <c:ext xmlns:c16="http://schemas.microsoft.com/office/drawing/2014/chart" uri="{C3380CC4-5D6E-409C-BE32-E72D297353CC}">
                  <c16:uniqueId val="{00000056-3235-4520-9C40-0977B2F21518}"/>
                </c:ext>
              </c:extLst>
            </c:dLbl>
            <c:dLbl>
              <c:idx val="40"/>
              <c:delete val="1"/>
              <c:extLst>
                <c:ext xmlns:c15="http://schemas.microsoft.com/office/drawing/2012/chart" uri="{CE6537A1-D6FC-4f65-9D91-7224C49458BB}"/>
                <c:ext xmlns:c16="http://schemas.microsoft.com/office/drawing/2014/chart" uri="{C3380CC4-5D6E-409C-BE32-E72D297353CC}">
                  <c16:uniqueId val="{00000057-3235-4520-9C40-0977B2F21518}"/>
                </c:ext>
              </c:extLst>
            </c:dLbl>
            <c:dLbl>
              <c:idx val="42"/>
              <c:delete val="1"/>
              <c:extLst>
                <c:ext xmlns:c15="http://schemas.microsoft.com/office/drawing/2012/chart" uri="{CE6537A1-D6FC-4f65-9D91-7224C49458BB}"/>
                <c:ext xmlns:c16="http://schemas.microsoft.com/office/drawing/2014/chart" uri="{C3380CC4-5D6E-409C-BE32-E72D297353CC}">
                  <c16:uniqueId val="{00000058-3235-4520-9C40-0977B2F21518}"/>
                </c:ext>
              </c:extLst>
            </c:dLbl>
            <c:dLbl>
              <c:idx val="43"/>
              <c:delete val="1"/>
              <c:extLst>
                <c:ext xmlns:c15="http://schemas.microsoft.com/office/drawing/2012/chart" uri="{CE6537A1-D6FC-4f65-9D91-7224C49458BB}"/>
                <c:ext xmlns:c16="http://schemas.microsoft.com/office/drawing/2014/chart" uri="{C3380CC4-5D6E-409C-BE32-E72D297353CC}">
                  <c16:uniqueId val="{00000059-3235-4520-9C40-0977B2F21518}"/>
                </c:ext>
              </c:extLst>
            </c:dLbl>
            <c:dLbl>
              <c:idx val="44"/>
              <c:delete val="1"/>
              <c:extLst>
                <c:ext xmlns:c15="http://schemas.microsoft.com/office/drawing/2012/chart" uri="{CE6537A1-D6FC-4f65-9D91-7224C49458BB}"/>
                <c:ext xmlns:c16="http://schemas.microsoft.com/office/drawing/2014/chart" uri="{C3380CC4-5D6E-409C-BE32-E72D297353CC}">
                  <c16:uniqueId val="{0000005A-3235-4520-9C40-0977B2F21518}"/>
                </c:ext>
              </c:extLst>
            </c:dLbl>
            <c:dLbl>
              <c:idx val="45"/>
              <c:delete val="1"/>
              <c:extLst>
                <c:ext xmlns:c15="http://schemas.microsoft.com/office/drawing/2012/chart" uri="{CE6537A1-D6FC-4f65-9D91-7224C49458BB}"/>
                <c:ext xmlns:c16="http://schemas.microsoft.com/office/drawing/2014/chart" uri="{C3380CC4-5D6E-409C-BE32-E72D297353CC}">
                  <c16:uniqueId val="{0000005B-3235-4520-9C40-0977B2F21518}"/>
                </c:ext>
              </c:extLst>
            </c:dLbl>
            <c:dLbl>
              <c:idx val="46"/>
              <c:layout>
                <c:manualLayout>
                  <c:x val="-1.9084713048244072E-2"/>
                  <c:y val="-2.70833333333333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3235-4520-9C40-0977B2F21518}"/>
                </c:ext>
              </c:extLst>
            </c:dLbl>
            <c:spPr>
              <a:noFill/>
              <a:ln>
                <a:noFill/>
              </a:ln>
              <a:effectLst/>
            </c:spPr>
            <c:txPr>
              <a:bodyPr rot="0" spcFirstLastPara="1" vertOverflow="ellipsis" vert="horz" wrap="square" anchor="ctr" anchorCtr="1"/>
              <a:lstStyle/>
              <a:p>
                <a:pPr>
                  <a:defRPr sz="1800" b="1"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5-12'!$E$23:$AY$23</c:f>
              <c:numCache>
                <c:formatCode>0.0</c:formatCode>
                <c:ptCount val="47"/>
                <c:pt idx="0">
                  <c:v>0.58248713720613809</c:v>
                </c:pt>
                <c:pt idx="1">
                  <c:v>0.63137547378775183</c:v>
                </c:pt>
                <c:pt idx="2">
                  <c:v>0.65631153474229253</c:v>
                </c:pt>
                <c:pt idx="3">
                  <c:v>0.67062801782412562</c:v>
                </c:pt>
                <c:pt idx="4">
                  <c:v>0.68460014380398349</c:v>
                </c:pt>
                <c:pt idx="5">
                  <c:v>0.69425615282101361</c:v>
                </c:pt>
                <c:pt idx="6">
                  <c:v>0.70557626725057576</c:v>
                </c:pt>
                <c:pt idx="7">
                  <c:v>0.72178761667363023</c:v>
                </c:pt>
                <c:pt idx="8">
                  <c:v>0.74456680386453356</c:v>
                </c:pt>
                <c:pt idx="9">
                  <c:v>0.76526791391661164</c:v>
                </c:pt>
                <c:pt idx="10">
                  <c:v>0.77955847453242877</c:v>
                </c:pt>
                <c:pt idx="11">
                  <c:v>0.79459872726461289</c:v>
                </c:pt>
                <c:pt idx="12">
                  <c:v>0.81532467452991553</c:v>
                </c:pt>
                <c:pt idx="13">
                  <c:v>0.84001202108695061</c:v>
                </c:pt>
                <c:pt idx="14">
                  <c:v>0.8632891461071478</c:v>
                </c:pt>
                <c:pt idx="15">
                  <c:v>0.88170438559223818</c:v>
                </c:pt>
                <c:pt idx="16">
                  <c:v>0.90087479431882245</c:v>
                </c:pt>
                <c:pt idx="17">
                  <c:v>0.92561610509542636</c:v>
                </c:pt>
                <c:pt idx="18">
                  <c:v>0.9468858673220284</c:v>
                </c:pt>
                <c:pt idx="19">
                  <c:v>0.96295755539427941</c:v>
                </c:pt>
                <c:pt idx="20">
                  <c:v>0.9765128954952087</c:v>
                </c:pt>
                <c:pt idx="21">
                  <c:v>0.9896434677492375</c:v>
                </c:pt>
                <c:pt idx="22">
                  <c:v>1.0020904661387107</c:v>
                </c:pt>
                <c:pt idx="23">
                  <c:v>1.0106556795963231</c:v>
                </c:pt>
                <c:pt idx="24">
                  <c:v>1.0161616394302451</c:v>
                </c:pt>
                <c:pt idx="25">
                  <c:v>1.0223152843197785</c:v>
                </c:pt>
                <c:pt idx="26">
                  <c:v>1.0292782312898936</c:v>
                </c:pt>
                <c:pt idx="27">
                  <c:v>1.0369737950532674</c:v>
                </c:pt>
                <c:pt idx="28">
                  <c:v>1.0445234753781154</c:v>
                </c:pt>
                <c:pt idx="29">
                  <c:v>1.0505667737661541</c:v>
                </c:pt>
                <c:pt idx="30">
                  <c:v>1.0579042597035029</c:v>
                </c:pt>
                <c:pt idx="31">
                  <c:v>1.0666735871310338</c:v>
                </c:pt>
                <c:pt idx="32">
                  <c:v>1.0768786948700084</c:v>
                </c:pt>
                <c:pt idx="33">
                  <c:v>1.0877767114553885</c:v>
                </c:pt>
                <c:pt idx="34">
                  <c:v>1.0962389871813285</c:v>
                </c:pt>
                <c:pt idx="35">
                  <c:v>1.1050633242230414</c:v>
                </c:pt>
                <c:pt idx="36">
                  <c:v>1.1152437854564654</c:v>
                </c:pt>
                <c:pt idx="37">
                  <c:v>1.1263236090024753</c:v>
                </c:pt>
                <c:pt idx="38">
                  <c:v>1.1372369704370611</c:v>
                </c:pt>
                <c:pt idx="39">
                  <c:v>1.146332584740571</c:v>
                </c:pt>
                <c:pt idx="40">
                  <c:v>1.1545470062887866</c:v>
                </c:pt>
                <c:pt idx="41">
                  <c:v>1.1626902602317373</c:v>
                </c:pt>
                <c:pt idx="42">
                  <c:v>1.1706819453965966</c:v>
                </c:pt>
                <c:pt idx="43">
                  <c:v>1.1775362948815542</c:v>
                </c:pt>
                <c:pt idx="44">
                  <c:v>1.1832195598283568</c:v>
                </c:pt>
                <c:pt idx="45">
                  <c:v>1.187977208615512</c:v>
                </c:pt>
                <c:pt idx="46">
                  <c:v>1.1922634414320212</c:v>
                </c:pt>
              </c:numCache>
            </c:numRef>
          </c:val>
          <c:smooth val="0"/>
          <c:extLst>
            <c:ext xmlns:c16="http://schemas.microsoft.com/office/drawing/2014/chart" uri="{C3380CC4-5D6E-409C-BE32-E72D297353CC}">
              <c16:uniqueId val="{00000002-3235-4520-9C40-0977B2F21518}"/>
            </c:ext>
          </c:extLst>
        </c:ser>
        <c:ser>
          <c:idx val="7"/>
          <c:order val="2"/>
          <c:tx>
            <c:strRef>
              <c:f>'נתונים לאיורים 5-12'!$A$25</c:f>
              <c:strCache>
                <c:ptCount val="1"/>
                <c:pt idx="0">
                  <c:v>נכות</c:v>
                </c:pt>
              </c:strCache>
            </c:strRef>
          </c:tx>
          <c:spPr>
            <a:ln w="38100" cap="rnd">
              <a:solidFill>
                <a:schemeClr val="tx1"/>
              </a:solidFill>
              <a:round/>
            </a:ln>
            <a:effectLst/>
          </c:spPr>
          <c:marker>
            <c:symbol val="none"/>
          </c:marker>
          <c:dLbls>
            <c:dLbl>
              <c:idx val="1"/>
              <c:layout>
                <c:manualLayout>
                  <c:x val="-1.090492525886586E-2"/>
                  <c:y val="2.29347368013216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D-3235-4520-9C40-0977B2F21518}"/>
                </c:ext>
              </c:extLst>
            </c:dLbl>
            <c:dLbl>
              <c:idx val="2"/>
              <c:delete val="1"/>
              <c:extLst>
                <c:ext xmlns:c15="http://schemas.microsoft.com/office/drawing/2012/chart" uri="{CE6537A1-D6FC-4f65-9D91-7224C49458BB}"/>
                <c:ext xmlns:c16="http://schemas.microsoft.com/office/drawing/2014/chart" uri="{C3380CC4-5D6E-409C-BE32-E72D297353CC}">
                  <c16:uniqueId val="{0000005E-3235-4520-9C40-0977B2F21518}"/>
                </c:ext>
              </c:extLst>
            </c:dLbl>
            <c:dLbl>
              <c:idx val="3"/>
              <c:delete val="1"/>
              <c:extLst>
                <c:ext xmlns:c15="http://schemas.microsoft.com/office/drawing/2012/chart" uri="{CE6537A1-D6FC-4f65-9D91-7224C49458BB}"/>
                <c:ext xmlns:c16="http://schemas.microsoft.com/office/drawing/2014/chart" uri="{C3380CC4-5D6E-409C-BE32-E72D297353CC}">
                  <c16:uniqueId val="{0000005F-3235-4520-9C40-0977B2F21518}"/>
                </c:ext>
              </c:extLst>
            </c:dLbl>
            <c:dLbl>
              <c:idx val="4"/>
              <c:delete val="1"/>
              <c:extLst>
                <c:ext xmlns:c15="http://schemas.microsoft.com/office/drawing/2012/chart" uri="{CE6537A1-D6FC-4f65-9D91-7224C49458BB}"/>
                <c:ext xmlns:c16="http://schemas.microsoft.com/office/drawing/2014/chart" uri="{C3380CC4-5D6E-409C-BE32-E72D297353CC}">
                  <c16:uniqueId val="{00000060-3235-4520-9C40-0977B2F21518}"/>
                </c:ext>
              </c:extLst>
            </c:dLbl>
            <c:dLbl>
              <c:idx val="5"/>
              <c:delete val="1"/>
              <c:extLst>
                <c:ext xmlns:c15="http://schemas.microsoft.com/office/drawing/2012/chart" uri="{CE6537A1-D6FC-4f65-9D91-7224C49458BB}"/>
                <c:ext xmlns:c16="http://schemas.microsoft.com/office/drawing/2014/chart" uri="{C3380CC4-5D6E-409C-BE32-E72D297353CC}">
                  <c16:uniqueId val="{00000061-3235-4520-9C40-0977B2F21518}"/>
                </c:ext>
              </c:extLst>
            </c:dLbl>
            <c:dLbl>
              <c:idx val="6"/>
              <c:delete val="1"/>
              <c:extLst>
                <c:ext xmlns:c15="http://schemas.microsoft.com/office/drawing/2012/chart" uri="{CE6537A1-D6FC-4f65-9D91-7224C49458BB}"/>
                <c:ext xmlns:c16="http://schemas.microsoft.com/office/drawing/2014/chart" uri="{C3380CC4-5D6E-409C-BE32-E72D297353CC}">
                  <c16:uniqueId val="{00000062-3235-4520-9C40-0977B2F21518}"/>
                </c:ext>
              </c:extLst>
            </c:dLbl>
            <c:dLbl>
              <c:idx val="7"/>
              <c:delete val="1"/>
              <c:extLst>
                <c:ext xmlns:c15="http://schemas.microsoft.com/office/drawing/2012/chart" uri="{CE6537A1-D6FC-4f65-9D91-7224C49458BB}"/>
                <c:ext xmlns:c16="http://schemas.microsoft.com/office/drawing/2014/chart" uri="{C3380CC4-5D6E-409C-BE32-E72D297353CC}">
                  <c16:uniqueId val="{00000063-3235-4520-9C40-0977B2F21518}"/>
                </c:ext>
              </c:extLst>
            </c:dLbl>
            <c:dLbl>
              <c:idx val="8"/>
              <c:delete val="1"/>
              <c:extLst>
                <c:ext xmlns:c15="http://schemas.microsoft.com/office/drawing/2012/chart" uri="{CE6537A1-D6FC-4f65-9D91-7224C49458BB}"/>
                <c:ext xmlns:c16="http://schemas.microsoft.com/office/drawing/2014/chart" uri="{C3380CC4-5D6E-409C-BE32-E72D297353CC}">
                  <c16:uniqueId val="{00000064-3235-4520-9C40-0977B2F21518}"/>
                </c:ext>
              </c:extLst>
            </c:dLbl>
            <c:dLbl>
              <c:idx val="9"/>
              <c:delete val="1"/>
              <c:extLst>
                <c:ext xmlns:c15="http://schemas.microsoft.com/office/drawing/2012/chart" uri="{CE6537A1-D6FC-4f65-9D91-7224C49458BB}"/>
                <c:ext xmlns:c16="http://schemas.microsoft.com/office/drawing/2014/chart" uri="{C3380CC4-5D6E-409C-BE32-E72D297353CC}">
                  <c16:uniqueId val="{00000065-3235-4520-9C40-0977B2F21518}"/>
                </c:ext>
              </c:extLst>
            </c:dLbl>
            <c:dLbl>
              <c:idx val="10"/>
              <c:delete val="1"/>
              <c:extLst>
                <c:ext xmlns:c15="http://schemas.microsoft.com/office/drawing/2012/chart" uri="{CE6537A1-D6FC-4f65-9D91-7224C49458BB}"/>
                <c:ext xmlns:c16="http://schemas.microsoft.com/office/drawing/2014/chart" uri="{C3380CC4-5D6E-409C-BE32-E72D297353CC}">
                  <c16:uniqueId val="{00000066-3235-4520-9C40-0977B2F21518}"/>
                </c:ext>
              </c:extLst>
            </c:dLbl>
            <c:dLbl>
              <c:idx val="12"/>
              <c:delete val="1"/>
              <c:extLst>
                <c:ext xmlns:c15="http://schemas.microsoft.com/office/drawing/2012/chart" uri="{CE6537A1-D6FC-4f65-9D91-7224C49458BB}"/>
                <c:ext xmlns:c16="http://schemas.microsoft.com/office/drawing/2014/chart" uri="{C3380CC4-5D6E-409C-BE32-E72D297353CC}">
                  <c16:uniqueId val="{00000067-3235-4520-9C40-0977B2F21518}"/>
                </c:ext>
              </c:extLst>
            </c:dLbl>
            <c:dLbl>
              <c:idx val="13"/>
              <c:delete val="1"/>
              <c:extLst>
                <c:ext xmlns:c15="http://schemas.microsoft.com/office/drawing/2012/chart" uri="{CE6537A1-D6FC-4f65-9D91-7224C49458BB}"/>
                <c:ext xmlns:c16="http://schemas.microsoft.com/office/drawing/2014/chart" uri="{C3380CC4-5D6E-409C-BE32-E72D297353CC}">
                  <c16:uniqueId val="{00000068-3235-4520-9C40-0977B2F21518}"/>
                </c:ext>
              </c:extLst>
            </c:dLbl>
            <c:dLbl>
              <c:idx val="14"/>
              <c:delete val="1"/>
              <c:extLst>
                <c:ext xmlns:c15="http://schemas.microsoft.com/office/drawing/2012/chart" uri="{CE6537A1-D6FC-4f65-9D91-7224C49458BB}"/>
                <c:ext xmlns:c16="http://schemas.microsoft.com/office/drawing/2014/chart" uri="{C3380CC4-5D6E-409C-BE32-E72D297353CC}">
                  <c16:uniqueId val="{00000069-3235-4520-9C40-0977B2F21518}"/>
                </c:ext>
              </c:extLst>
            </c:dLbl>
            <c:dLbl>
              <c:idx val="15"/>
              <c:delete val="1"/>
              <c:extLst>
                <c:ext xmlns:c15="http://schemas.microsoft.com/office/drawing/2012/chart" uri="{CE6537A1-D6FC-4f65-9D91-7224C49458BB}"/>
                <c:ext xmlns:c16="http://schemas.microsoft.com/office/drawing/2014/chart" uri="{C3380CC4-5D6E-409C-BE32-E72D297353CC}">
                  <c16:uniqueId val="{0000006A-3235-4520-9C40-0977B2F21518}"/>
                </c:ext>
              </c:extLst>
            </c:dLbl>
            <c:dLbl>
              <c:idx val="16"/>
              <c:delete val="1"/>
              <c:extLst>
                <c:ext xmlns:c15="http://schemas.microsoft.com/office/drawing/2012/chart" uri="{CE6537A1-D6FC-4f65-9D91-7224C49458BB}"/>
                <c:ext xmlns:c16="http://schemas.microsoft.com/office/drawing/2014/chart" uri="{C3380CC4-5D6E-409C-BE32-E72D297353CC}">
                  <c16:uniqueId val="{0000006B-3235-4520-9C40-0977B2F21518}"/>
                </c:ext>
              </c:extLst>
            </c:dLbl>
            <c:dLbl>
              <c:idx val="17"/>
              <c:delete val="1"/>
              <c:extLst>
                <c:ext xmlns:c15="http://schemas.microsoft.com/office/drawing/2012/chart" uri="{CE6537A1-D6FC-4f65-9D91-7224C49458BB}"/>
                <c:ext xmlns:c16="http://schemas.microsoft.com/office/drawing/2014/chart" uri="{C3380CC4-5D6E-409C-BE32-E72D297353CC}">
                  <c16:uniqueId val="{0000006C-3235-4520-9C40-0977B2F21518}"/>
                </c:ext>
              </c:extLst>
            </c:dLbl>
            <c:dLbl>
              <c:idx val="18"/>
              <c:delete val="1"/>
              <c:extLst>
                <c:ext xmlns:c15="http://schemas.microsoft.com/office/drawing/2012/chart" uri="{CE6537A1-D6FC-4f65-9D91-7224C49458BB}"/>
                <c:ext xmlns:c16="http://schemas.microsoft.com/office/drawing/2014/chart" uri="{C3380CC4-5D6E-409C-BE32-E72D297353CC}">
                  <c16:uniqueId val="{0000006D-3235-4520-9C40-0977B2F21518}"/>
                </c:ext>
              </c:extLst>
            </c:dLbl>
            <c:dLbl>
              <c:idx val="19"/>
              <c:delete val="1"/>
              <c:extLst>
                <c:ext xmlns:c15="http://schemas.microsoft.com/office/drawing/2012/chart" uri="{CE6537A1-D6FC-4f65-9D91-7224C49458BB}"/>
                <c:ext xmlns:c16="http://schemas.microsoft.com/office/drawing/2014/chart" uri="{C3380CC4-5D6E-409C-BE32-E72D297353CC}">
                  <c16:uniqueId val="{0000006E-3235-4520-9C40-0977B2F21518}"/>
                </c:ext>
              </c:extLst>
            </c:dLbl>
            <c:dLbl>
              <c:idx val="20"/>
              <c:delete val="1"/>
              <c:extLst>
                <c:ext xmlns:c15="http://schemas.microsoft.com/office/drawing/2012/chart" uri="{CE6537A1-D6FC-4f65-9D91-7224C49458BB}"/>
                <c:ext xmlns:c16="http://schemas.microsoft.com/office/drawing/2014/chart" uri="{C3380CC4-5D6E-409C-BE32-E72D297353CC}">
                  <c16:uniqueId val="{0000006F-3235-4520-9C40-0977B2F21518}"/>
                </c:ext>
              </c:extLst>
            </c:dLbl>
            <c:dLbl>
              <c:idx val="22"/>
              <c:delete val="1"/>
              <c:extLst>
                <c:ext xmlns:c15="http://schemas.microsoft.com/office/drawing/2012/chart" uri="{CE6537A1-D6FC-4f65-9D91-7224C49458BB}"/>
                <c:ext xmlns:c16="http://schemas.microsoft.com/office/drawing/2014/chart" uri="{C3380CC4-5D6E-409C-BE32-E72D297353CC}">
                  <c16:uniqueId val="{00000070-3235-4520-9C40-0977B2F21518}"/>
                </c:ext>
              </c:extLst>
            </c:dLbl>
            <c:dLbl>
              <c:idx val="23"/>
              <c:delete val="1"/>
              <c:extLst>
                <c:ext xmlns:c15="http://schemas.microsoft.com/office/drawing/2012/chart" uri="{CE6537A1-D6FC-4f65-9D91-7224C49458BB}"/>
                <c:ext xmlns:c16="http://schemas.microsoft.com/office/drawing/2014/chart" uri="{C3380CC4-5D6E-409C-BE32-E72D297353CC}">
                  <c16:uniqueId val="{00000071-3235-4520-9C40-0977B2F21518}"/>
                </c:ext>
              </c:extLst>
            </c:dLbl>
            <c:dLbl>
              <c:idx val="24"/>
              <c:delete val="1"/>
              <c:extLst>
                <c:ext xmlns:c15="http://schemas.microsoft.com/office/drawing/2012/chart" uri="{CE6537A1-D6FC-4f65-9D91-7224C49458BB}"/>
                <c:ext xmlns:c16="http://schemas.microsoft.com/office/drawing/2014/chart" uri="{C3380CC4-5D6E-409C-BE32-E72D297353CC}">
                  <c16:uniqueId val="{00000072-3235-4520-9C40-0977B2F21518}"/>
                </c:ext>
              </c:extLst>
            </c:dLbl>
            <c:dLbl>
              <c:idx val="25"/>
              <c:delete val="1"/>
              <c:extLst>
                <c:ext xmlns:c15="http://schemas.microsoft.com/office/drawing/2012/chart" uri="{CE6537A1-D6FC-4f65-9D91-7224C49458BB}"/>
                <c:ext xmlns:c16="http://schemas.microsoft.com/office/drawing/2014/chart" uri="{C3380CC4-5D6E-409C-BE32-E72D297353CC}">
                  <c16:uniqueId val="{00000073-3235-4520-9C40-0977B2F21518}"/>
                </c:ext>
              </c:extLst>
            </c:dLbl>
            <c:dLbl>
              <c:idx val="26"/>
              <c:delete val="1"/>
              <c:extLst>
                <c:ext xmlns:c15="http://schemas.microsoft.com/office/drawing/2012/chart" uri="{CE6537A1-D6FC-4f65-9D91-7224C49458BB}"/>
                <c:ext xmlns:c16="http://schemas.microsoft.com/office/drawing/2014/chart" uri="{C3380CC4-5D6E-409C-BE32-E72D297353CC}">
                  <c16:uniqueId val="{00000074-3235-4520-9C40-0977B2F21518}"/>
                </c:ext>
              </c:extLst>
            </c:dLbl>
            <c:dLbl>
              <c:idx val="27"/>
              <c:delete val="1"/>
              <c:extLst>
                <c:ext xmlns:c15="http://schemas.microsoft.com/office/drawing/2012/chart" uri="{CE6537A1-D6FC-4f65-9D91-7224C49458BB}"/>
                <c:ext xmlns:c16="http://schemas.microsoft.com/office/drawing/2014/chart" uri="{C3380CC4-5D6E-409C-BE32-E72D297353CC}">
                  <c16:uniqueId val="{00000075-3235-4520-9C40-0977B2F21518}"/>
                </c:ext>
              </c:extLst>
            </c:dLbl>
            <c:dLbl>
              <c:idx val="28"/>
              <c:delete val="1"/>
              <c:extLst>
                <c:ext xmlns:c15="http://schemas.microsoft.com/office/drawing/2012/chart" uri="{CE6537A1-D6FC-4f65-9D91-7224C49458BB}"/>
                <c:ext xmlns:c16="http://schemas.microsoft.com/office/drawing/2014/chart" uri="{C3380CC4-5D6E-409C-BE32-E72D297353CC}">
                  <c16:uniqueId val="{00000076-3235-4520-9C40-0977B2F21518}"/>
                </c:ext>
              </c:extLst>
            </c:dLbl>
            <c:dLbl>
              <c:idx val="29"/>
              <c:delete val="1"/>
              <c:extLst>
                <c:ext xmlns:c15="http://schemas.microsoft.com/office/drawing/2012/chart" uri="{CE6537A1-D6FC-4f65-9D91-7224C49458BB}"/>
                <c:ext xmlns:c16="http://schemas.microsoft.com/office/drawing/2014/chart" uri="{C3380CC4-5D6E-409C-BE32-E72D297353CC}">
                  <c16:uniqueId val="{00000077-3235-4520-9C40-0977B2F21518}"/>
                </c:ext>
              </c:extLst>
            </c:dLbl>
            <c:dLbl>
              <c:idx val="30"/>
              <c:delete val="1"/>
              <c:extLst>
                <c:ext xmlns:c15="http://schemas.microsoft.com/office/drawing/2012/chart" uri="{CE6537A1-D6FC-4f65-9D91-7224C49458BB}"/>
                <c:ext xmlns:c16="http://schemas.microsoft.com/office/drawing/2014/chart" uri="{C3380CC4-5D6E-409C-BE32-E72D297353CC}">
                  <c16:uniqueId val="{00000078-3235-4520-9C40-0977B2F21518}"/>
                </c:ext>
              </c:extLst>
            </c:dLbl>
            <c:dLbl>
              <c:idx val="32"/>
              <c:delete val="1"/>
              <c:extLst>
                <c:ext xmlns:c15="http://schemas.microsoft.com/office/drawing/2012/chart" uri="{CE6537A1-D6FC-4f65-9D91-7224C49458BB}"/>
                <c:ext xmlns:c16="http://schemas.microsoft.com/office/drawing/2014/chart" uri="{C3380CC4-5D6E-409C-BE32-E72D297353CC}">
                  <c16:uniqueId val="{00000079-3235-4520-9C40-0977B2F21518}"/>
                </c:ext>
              </c:extLst>
            </c:dLbl>
            <c:dLbl>
              <c:idx val="33"/>
              <c:delete val="1"/>
              <c:extLst>
                <c:ext xmlns:c15="http://schemas.microsoft.com/office/drawing/2012/chart" uri="{CE6537A1-D6FC-4f65-9D91-7224C49458BB}"/>
                <c:ext xmlns:c16="http://schemas.microsoft.com/office/drawing/2014/chart" uri="{C3380CC4-5D6E-409C-BE32-E72D297353CC}">
                  <c16:uniqueId val="{0000007A-3235-4520-9C40-0977B2F21518}"/>
                </c:ext>
              </c:extLst>
            </c:dLbl>
            <c:dLbl>
              <c:idx val="34"/>
              <c:delete val="1"/>
              <c:extLst>
                <c:ext xmlns:c15="http://schemas.microsoft.com/office/drawing/2012/chart" uri="{CE6537A1-D6FC-4f65-9D91-7224C49458BB}"/>
                <c:ext xmlns:c16="http://schemas.microsoft.com/office/drawing/2014/chart" uri="{C3380CC4-5D6E-409C-BE32-E72D297353CC}">
                  <c16:uniqueId val="{0000007B-3235-4520-9C40-0977B2F21518}"/>
                </c:ext>
              </c:extLst>
            </c:dLbl>
            <c:dLbl>
              <c:idx val="35"/>
              <c:delete val="1"/>
              <c:extLst>
                <c:ext xmlns:c15="http://schemas.microsoft.com/office/drawing/2012/chart" uri="{CE6537A1-D6FC-4f65-9D91-7224C49458BB}"/>
                <c:ext xmlns:c16="http://schemas.microsoft.com/office/drawing/2014/chart" uri="{C3380CC4-5D6E-409C-BE32-E72D297353CC}">
                  <c16:uniqueId val="{0000007C-3235-4520-9C40-0977B2F21518}"/>
                </c:ext>
              </c:extLst>
            </c:dLbl>
            <c:dLbl>
              <c:idx val="36"/>
              <c:delete val="1"/>
              <c:extLst>
                <c:ext xmlns:c15="http://schemas.microsoft.com/office/drawing/2012/chart" uri="{CE6537A1-D6FC-4f65-9D91-7224C49458BB}"/>
                <c:ext xmlns:c16="http://schemas.microsoft.com/office/drawing/2014/chart" uri="{C3380CC4-5D6E-409C-BE32-E72D297353CC}">
                  <c16:uniqueId val="{0000007D-3235-4520-9C40-0977B2F21518}"/>
                </c:ext>
              </c:extLst>
            </c:dLbl>
            <c:dLbl>
              <c:idx val="37"/>
              <c:delete val="1"/>
              <c:extLst>
                <c:ext xmlns:c15="http://schemas.microsoft.com/office/drawing/2012/chart" uri="{CE6537A1-D6FC-4f65-9D91-7224C49458BB}"/>
                <c:ext xmlns:c16="http://schemas.microsoft.com/office/drawing/2014/chart" uri="{C3380CC4-5D6E-409C-BE32-E72D297353CC}">
                  <c16:uniqueId val="{0000007E-3235-4520-9C40-0977B2F21518}"/>
                </c:ext>
              </c:extLst>
            </c:dLbl>
            <c:dLbl>
              <c:idx val="38"/>
              <c:delete val="1"/>
              <c:extLst>
                <c:ext xmlns:c15="http://schemas.microsoft.com/office/drawing/2012/chart" uri="{CE6537A1-D6FC-4f65-9D91-7224C49458BB}"/>
                <c:ext xmlns:c16="http://schemas.microsoft.com/office/drawing/2014/chart" uri="{C3380CC4-5D6E-409C-BE32-E72D297353CC}">
                  <c16:uniqueId val="{0000007F-3235-4520-9C40-0977B2F21518}"/>
                </c:ext>
              </c:extLst>
            </c:dLbl>
            <c:dLbl>
              <c:idx val="39"/>
              <c:delete val="1"/>
              <c:extLst>
                <c:ext xmlns:c15="http://schemas.microsoft.com/office/drawing/2012/chart" uri="{CE6537A1-D6FC-4f65-9D91-7224C49458BB}"/>
                <c:ext xmlns:c16="http://schemas.microsoft.com/office/drawing/2014/chart" uri="{C3380CC4-5D6E-409C-BE32-E72D297353CC}">
                  <c16:uniqueId val="{00000080-3235-4520-9C40-0977B2F21518}"/>
                </c:ext>
              </c:extLst>
            </c:dLbl>
            <c:dLbl>
              <c:idx val="40"/>
              <c:delete val="1"/>
              <c:extLst>
                <c:ext xmlns:c15="http://schemas.microsoft.com/office/drawing/2012/chart" uri="{CE6537A1-D6FC-4f65-9D91-7224C49458BB}"/>
                <c:ext xmlns:c16="http://schemas.microsoft.com/office/drawing/2014/chart" uri="{C3380CC4-5D6E-409C-BE32-E72D297353CC}">
                  <c16:uniqueId val="{00000081-3235-4520-9C40-0977B2F21518}"/>
                </c:ext>
              </c:extLst>
            </c:dLbl>
            <c:dLbl>
              <c:idx val="42"/>
              <c:delete val="1"/>
              <c:extLst>
                <c:ext xmlns:c15="http://schemas.microsoft.com/office/drawing/2012/chart" uri="{CE6537A1-D6FC-4f65-9D91-7224C49458BB}"/>
                <c:ext xmlns:c16="http://schemas.microsoft.com/office/drawing/2014/chart" uri="{C3380CC4-5D6E-409C-BE32-E72D297353CC}">
                  <c16:uniqueId val="{00000082-3235-4520-9C40-0977B2F21518}"/>
                </c:ext>
              </c:extLst>
            </c:dLbl>
            <c:dLbl>
              <c:idx val="43"/>
              <c:delete val="1"/>
              <c:extLst>
                <c:ext xmlns:c15="http://schemas.microsoft.com/office/drawing/2012/chart" uri="{CE6537A1-D6FC-4f65-9D91-7224C49458BB}"/>
                <c:ext xmlns:c16="http://schemas.microsoft.com/office/drawing/2014/chart" uri="{C3380CC4-5D6E-409C-BE32-E72D297353CC}">
                  <c16:uniqueId val="{00000083-3235-4520-9C40-0977B2F21518}"/>
                </c:ext>
              </c:extLst>
            </c:dLbl>
            <c:dLbl>
              <c:idx val="44"/>
              <c:delete val="1"/>
              <c:extLst>
                <c:ext xmlns:c15="http://schemas.microsoft.com/office/drawing/2012/chart" uri="{CE6537A1-D6FC-4f65-9D91-7224C49458BB}"/>
                <c:ext xmlns:c16="http://schemas.microsoft.com/office/drawing/2014/chart" uri="{C3380CC4-5D6E-409C-BE32-E72D297353CC}">
                  <c16:uniqueId val="{00000084-3235-4520-9C40-0977B2F21518}"/>
                </c:ext>
              </c:extLst>
            </c:dLbl>
            <c:dLbl>
              <c:idx val="45"/>
              <c:delete val="1"/>
              <c:extLst>
                <c:ext xmlns:c15="http://schemas.microsoft.com/office/drawing/2012/chart" uri="{CE6537A1-D6FC-4f65-9D91-7224C49458BB}"/>
                <c:ext xmlns:c16="http://schemas.microsoft.com/office/drawing/2014/chart" uri="{C3380CC4-5D6E-409C-BE32-E72D297353CC}">
                  <c16:uniqueId val="{00000085-3235-4520-9C40-0977B2F21518}"/>
                </c:ext>
              </c:extLst>
            </c:dLbl>
            <c:dLbl>
              <c:idx val="46"/>
              <c:layout>
                <c:manualLayout>
                  <c:x val="-1.4995131680763199E-2"/>
                  <c:y val="-2.70833333333333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86-3235-4520-9C40-0977B2F21518}"/>
                </c:ext>
              </c:extLst>
            </c:dLbl>
            <c:spPr>
              <a:noFill/>
              <a:ln>
                <a:noFill/>
              </a:ln>
              <a:effectLst/>
            </c:spPr>
            <c:txPr>
              <a:bodyPr rot="0" spcFirstLastPara="1" vertOverflow="ellipsis" vert="horz" wrap="square" anchor="ctr" anchorCtr="1"/>
              <a:lstStyle/>
              <a:p>
                <a:pPr>
                  <a:defRPr sz="1800" b="1"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5-12'!$E$25:$AY$25</c:f>
              <c:numCache>
                <c:formatCode>0.0</c:formatCode>
                <c:ptCount val="47"/>
                <c:pt idx="0">
                  <c:v>1.352600032798998</c:v>
                </c:pt>
                <c:pt idx="1">
                  <c:v>1.3531749331628828</c:v>
                </c:pt>
                <c:pt idx="2">
                  <c:v>1.5004666487616602</c:v>
                </c:pt>
                <c:pt idx="3">
                  <c:v>1.5301113937049715</c:v>
                </c:pt>
                <c:pt idx="4">
                  <c:v>1.5607394516673998</c:v>
                </c:pt>
                <c:pt idx="5">
                  <c:v>1.5912557586765279</c:v>
                </c:pt>
                <c:pt idx="6">
                  <c:v>1.6066843925466725</c:v>
                </c:pt>
                <c:pt idx="7">
                  <c:v>1.6220235665788847</c:v>
                </c:pt>
                <c:pt idx="8">
                  <c:v>1.6376250327710347</c:v>
                </c:pt>
                <c:pt idx="9">
                  <c:v>1.6543090003158913</c:v>
                </c:pt>
                <c:pt idx="10">
                  <c:v>1.6693653701217792</c:v>
                </c:pt>
                <c:pt idx="11">
                  <c:v>1.6832082496785215</c:v>
                </c:pt>
                <c:pt idx="12">
                  <c:v>1.6977109111104183</c:v>
                </c:pt>
                <c:pt idx="13">
                  <c:v>1.7130353888272469</c:v>
                </c:pt>
                <c:pt idx="14">
                  <c:v>1.7273097754841507</c:v>
                </c:pt>
                <c:pt idx="15">
                  <c:v>1.7414877695238367</c:v>
                </c:pt>
                <c:pt idx="16">
                  <c:v>1.7549168117811491</c:v>
                </c:pt>
                <c:pt idx="17">
                  <c:v>1.7662657680575173</c:v>
                </c:pt>
                <c:pt idx="18">
                  <c:v>1.7781703162174909</c:v>
                </c:pt>
                <c:pt idx="19">
                  <c:v>1.7887575846315864</c:v>
                </c:pt>
                <c:pt idx="20">
                  <c:v>1.7989712914822868</c:v>
                </c:pt>
                <c:pt idx="21">
                  <c:v>1.807755182218957</c:v>
                </c:pt>
                <c:pt idx="22">
                  <c:v>1.8175969368407134</c:v>
                </c:pt>
                <c:pt idx="23">
                  <c:v>1.8281071297711462</c:v>
                </c:pt>
                <c:pt idx="24">
                  <c:v>1.8390743980920332</c:v>
                </c:pt>
                <c:pt idx="25">
                  <c:v>1.8488797939043611</c:v>
                </c:pt>
                <c:pt idx="26">
                  <c:v>1.8582503168607138</c:v>
                </c:pt>
                <c:pt idx="27">
                  <c:v>1.8671814495530903</c:v>
                </c:pt>
                <c:pt idx="28">
                  <c:v>1.875184115440212</c:v>
                </c:pt>
                <c:pt idx="29">
                  <c:v>1.8822234275399055</c:v>
                </c:pt>
                <c:pt idx="30">
                  <c:v>1.889022291086933</c:v>
                </c:pt>
                <c:pt idx="31">
                  <c:v>1.8955332016100186</c:v>
                </c:pt>
                <c:pt idx="32">
                  <c:v>1.9012977548720582</c:v>
                </c:pt>
                <c:pt idx="33">
                  <c:v>1.9068257749200883</c:v>
                </c:pt>
                <c:pt idx="34">
                  <c:v>1.9116774117787041</c:v>
                </c:pt>
                <c:pt idx="35">
                  <c:v>1.9159107395453483</c:v>
                </c:pt>
                <c:pt idx="36">
                  <c:v>1.9196759599231161</c:v>
                </c:pt>
                <c:pt idx="37">
                  <c:v>1.9228335889090991</c:v>
                </c:pt>
                <c:pt idx="38">
                  <c:v>1.9255213081642804</c:v>
                </c:pt>
                <c:pt idx="39">
                  <c:v>1.9277245354042658</c:v>
                </c:pt>
                <c:pt idx="40">
                  <c:v>1.9295630170301292</c:v>
                </c:pt>
                <c:pt idx="41">
                  <c:v>1.9312829391962973</c:v>
                </c:pt>
                <c:pt idx="42">
                  <c:v>1.9324368617548362</c:v>
                </c:pt>
                <c:pt idx="43">
                  <c:v>1.9330976586910231</c:v>
                </c:pt>
                <c:pt idx="44">
                  <c:v>1.9328424022030815</c:v>
                </c:pt>
                <c:pt idx="45">
                  <c:v>1.9324499028772022</c:v>
                </c:pt>
                <c:pt idx="46">
                  <c:v>1.9310570002638614</c:v>
                </c:pt>
              </c:numCache>
            </c:numRef>
          </c:val>
          <c:smooth val="0"/>
          <c:extLst>
            <c:ext xmlns:c16="http://schemas.microsoft.com/office/drawing/2014/chart" uri="{C3380CC4-5D6E-409C-BE32-E72D297353CC}">
              <c16:uniqueId val="{00000003-3235-4520-9C40-0977B2F21518}"/>
            </c:ext>
          </c:extLst>
        </c:ser>
        <c:ser>
          <c:idx val="8"/>
          <c:order val="3"/>
          <c:tx>
            <c:strRef>
              <c:f>'נתונים לאיורים 5-12'!$A$27</c:f>
              <c:strCache>
                <c:ptCount val="1"/>
                <c:pt idx="0">
                  <c:v>ילדים</c:v>
                </c:pt>
              </c:strCache>
            </c:strRef>
          </c:tx>
          <c:spPr>
            <a:ln w="38100" cap="rnd">
              <a:solidFill>
                <a:schemeClr val="accent3">
                  <a:lumMod val="60000"/>
                </a:schemeClr>
              </a:solidFill>
              <a:round/>
            </a:ln>
            <a:effectLst/>
          </c:spPr>
          <c:marker>
            <c:symbol val="none"/>
          </c:marker>
          <c:dLbls>
            <c:dLbl>
              <c:idx val="0"/>
              <c:layout>
                <c:manualLayout>
                  <c:x val="-1.57951213716527E-2"/>
                  <c:y val="-3.1049647775436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E2-3235-4520-9C40-0977B2F21518}"/>
                </c:ext>
              </c:extLst>
            </c:dLbl>
            <c:dLbl>
              <c:idx val="1"/>
              <c:layout>
                <c:manualLayout>
                  <c:x val="-1.3631156573582324E-2"/>
                  <c:y val="-3.54445932384062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1-3235-4520-9C40-0977B2F21518}"/>
                </c:ext>
              </c:extLst>
            </c:dLbl>
            <c:dLbl>
              <c:idx val="2"/>
              <c:delete val="1"/>
              <c:extLst>
                <c:ext xmlns:c15="http://schemas.microsoft.com/office/drawing/2012/chart" uri="{CE6537A1-D6FC-4f65-9D91-7224C49458BB}"/>
                <c:ext xmlns:c16="http://schemas.microsoft.com/office/drawing/2014/chart" uri="{C3380CC4-5D6E-409C-BE32-E72D297353CC}">
                  <c16:uniqueId val="{000000B2-3235-4520-9C40-0977B2F21518}"/>
                </c:ext>
              </c:extLst>
            </c:dLbl>
            <c:dLbl>
              <c:idx val="3"/>
              <c:delete val="1"/>
              <c:extLst>
                <c:ext xmlns:c15="http://schemas.microsoft.com/office/drawing/2012/chart" uri="{CE6537A1-D6FC-4f65-9D91-7224C49458BB}"/>
                <c:ext xmlns:c16="http://schemas.microsoft.com/office/drawing/2014/chart" uri="{C3380CC4-5D6E-409C-BE32-E72D297353CC}">
                  <c16:uniqueId val="{000000B3-3235-4520-9C40-0977B2F21518}"/>
                </c:ext>
              </c:extLst>
            </c:dLbl>
            <c:dLbl>
              <c:idx val="4"/>
              <c:delete val="1"/>
              <c:extLst>
                <c:ext xmlns:c15="http://schemas.microsoft.com/office/drawing/2012/chart" uri="{CE6537A1-D6FC-4f65-9D91-7224C49458BB}"/>
                <c:ext xmlns:c16="http://schemas.microsoft.com/office/drawing/2014/chart" uri="{C3380CC4-5D6E-409C-BE32-E72D297353CC}">
                  <c16:uniqueId val="{000000B4-3235-4520-9C40-0977B2F21518}"/>
                </c:ext>
              </c:extLst>
            </c:dLbl>
            <c:dLbl>
              <c:idx val="5"/>
              <c:delete val="1"/>
              <c:extLst>
                <c:ext xmlns:c15="http://schemas.microsoft.com/office/drawing/2012/chart" uri="{CE6537A1-D6FC-4f65-9D91-7224C49458BB}"/>
                <c:ext xmlns:c16="http://schemas.microsoft.com/office/drawing/2014/chart" uri="{C3380CC4-5D6E-409C-BE32-E72D297353CC}">
                  <c16:uniqueId val="{000000B5-3235-4520-9C40-0977B2F21518}"/>
                </c:ext>
              </c:extLst>
            </c:dLbl>
            <c:dLbl>
              <c:idx val="6"/>
              <c:delete val="1"/>
              <c:extLst>
                <c:ext xmlns:c15="http://schemas.microsoft.com/office/drawing/2012/chart" uri="{CE6537A1-D6FC-4f65-9D91-7224C49458BB}"/>
                <c:ext xmlns:c16="http://schemas.microsoft.com/office/drawing/2014/chart" uri="{C3380CC4-5D6E-409C-BE32-E72D297353CC}">
                  <c16:uniqueId val="{000000B6-3235-4520-9C40-0977B2F21518}"/>
                </c:ext>
              </c:extLst>
            </c:dLbl>
            <c:dLbl>
              <c:idx val="7"/>
              <c:delete val="1"/>
              <c:extLst>
                <c:ext xmlns:c15="http://schemas.microsoft.com/office/drawing/2012/chart" uri="{CE6537A1-D6FC-4f65-9D91-7224C49458BB}"/>
                <c:ext xmlns:c16="http://schemas.microsoft.com/office/drawing/2014/chart" uri="{C3380CC4-5D6E-409C-BE32-E72D297353CC}">
                  <c16:uniqueId val="{000000B7-3235-4520-9C40-0977B2F21518}"/>
                </c:ext>
              </c:extLst>
            </c:dLbl>
            <c:dLbl>
              <c:idx val="8"/>
              <c:delete val="1"/>
              <c:extLst>
                <c:ext xmlns:c15="http://schemas.microsoft.com/office/drawing/2012/chart" uri="{CE6537A1-D6FC-4f65-9D91-7224C49458BB}"/>
                <c:ext xmlns:c16="http://schemas.microsoft.com/office/drawing/2014/chart" uri="{C3380CC4-5D6E-409C-BE32-E72D297353CC}">
                  <c16:uniqueId val="{000000B8-3235-4520-9C40-0977B2F21518}"/>
                </c:ext>
              </c:extLst>
            </c:dLbl>
            <c:dLbl>
              <c:idx val="9"/>
              <c:delete val="1"/>
              <c:extLst>
                <c:ext xmlns:c15="http://schemas.microsoft.com/office/drawing/2012/chart" uri="{CE6537A1-D6FC-4f65-9D91-7224C49458BB}"/>
                <c:ext xmlns:c16="http://schemas.microsoft.com/office/drawing/2014/chart" uri="{C3380CC4-5D6E-409C-BE32-E72D297353CC}">
                  <c16:uniqueId val="{000000B9-3235-4520-9C40-0977B2F21518}"/>
                </c:ext>
              </c:extLst>
            </c:dLbl>
            <c:dLbl>
              <c:idx val="10"/>
              <c:delete val="1"/>
              <c:extLst>
                <c:ext xmlns:c15="http://schemas.microsoft.com/office/drawing/2012/chart" uri="{CE6537A1-D6FC-4f65-9D91-7224C49458BB}"/>
                <c:ext xmlns:c16="http://schemas.microsoft.com/office/drawing/2014/chart" uri="{C3380CC4-5D6E-409C-BE32-E72D297353CC}">
                  <c16:uniqueId val="{000000BA-3235-4520-9C40-0977B2F21518}"/>
                </c:ext>
              </c:extLst>
            </c:dLbl>
            <c:dLbl>
              <c:idx val="12"/>
              <c:delete val="1"/>
              <c:extLst>
                <c:ext xmlns:c15="http://schemas.microsoft.com/office/drawing/2012/chart" uri="{CE6537A1-D6FC-4f65-9D91-7224C49458BB}"/>
                <c:ext xmlns:c16="http://schemas.microsoft.com/office/drawing/2014/chart" uri="{C3380CC4-5D6E-409C-BE32-E72D297353CC}">
                  <c16:uniqueId val="{000000BB-3235-4520-9C40-0977B2F21518}"/>
                </c:ext>
              </c:extLst>
            </c:dLbl>
            <c:dLbl>
              <c:idx val="13"/>
              <c:delete val="1"/>
              <c:extLst>
                <c:ext xmlns:c15="http://schemas.microsoft.com/office/drawing/2012/chart" uri="{CE6537A1-D6FC-4f65-9D91-7224C49458BB}"/>
                <c:ext xmlns:c16="http://schemas.microsoft.com/office/drawing/2014/chart" uri="{C3380CC4-5D6E-409C-BE32-E72D297353CC}">
                  <c16:uniqueId val="{000000BC-3235-4520-9C40-0977B2F21518}"/>
                </c:ext>
              </c:extLst>
            </c:dLbl>
            <c:dLbl>
              <c:idx val="14"/>
              <c:delete val="1"/>
              <c:extLst>
                <c:ext xmlns:c15="http://schemas.microsoft.com/office/drawing/2012/chart" uri="{CE6537A1-D6FC-4f65-9D91-7224C49458BB}"/>
                <c:ext xmlns:c16="http://schemas.microsoft.com/office/drawing/2014/chart" uri="{C3380CC4-5D6E-409C-BE32-E72D297353CC}">
                  <c16:uniqueId val="{000000BD-3235-4520-9C40-0977B2F21518}"/>
                </c:ext>
              </c:extLst>
            </c:dLbl>
            <c:dLbl>
              <c:idx val="15"/>
              <c:delete val="1"/>
              <c:extLst>
                <c:ext xmlns:c15="http://schemas.microsoft.com/office/drawing/2012/chart" uri="{CE6537A1-D6FC-4f65-9D91-7224C49458BB}"/>
                <c:ext xmlns:c16="http://schemas.microsoft.com/office/drawing/2014/chart" uri="{C3380CC4-5D6E-409C-BE32-E72D297353CC}">
                  <c16:uniqueId val="{000000BE-3235-4520-9C40-0977B2F21518}"/>
                </c:ext>
              </c:extLst>
            </c:dLbl>
            <c:dLbl>
              <c:idx val="16"/>
              <c:delete val="1"/>
              <c:extLst>
                <c:ext xmlns:c15="http://schemas.microsoft.com/office/drawing/2012/chart" uri="{CE6537A1-D6FC-4f65-9D91-7224C49458BB}"/>
                <c:ext xmlns:c16="http://schemas.microsoft.com/office/drawing/2014/chart" uri="{C3380CC4-5D6E-409C-BE32-E72D297353CC}">
                  <c16:uniqueId val="{000000BF-3235-4520-9C40-0977B2F21518}"/>
                </c:ext>
              </c:extLst>
            </c:dLbl>
            <c:dLbl>
              <c:idx val="17"/>
              <c:delete val="1"/>
              <c:extLst>
                <c:ext xmlns:c15="http://schemas.microsoft.com/office/drawing/2012/chart" uri="{CE6537A1-D6FC-4f65-9D91-7224C49458BB}"/>
                <c:ext xmlns:c16="http://schemas.microsoft.com/office/drawing/2014/chart" uri="{C3380CC4-5D6E-409C-BE32-E72D297353CC}">
                  <c16:uniqueId val="{000000C0-3235-4520-9C40-0977B2F21518}"/>
                </c:ext>
              </c:extLst>
            </c:dLbl>
            <c:dLbl>
              <c:idx val="18"/>
              <c:delete val="1"/>
              <c:extLst>
                <c:ext xmlns:c15="http://schemas.microsoft.com/office/drawing/2012/chart" uri="{CE6537A1-D6FC-4f65-9D91-7224C49458BB}"/>
                <c:ext xmlns:c16="http://schemas.microsoft.com/office/drawing/2014/chart" uri="{C3380CC4-5D6E-409C-BE32-E72D297353CC}">
                  <c16:uniqueId val="{000000C1-3235-4520-9C40-0977B2F21518}"/>
                </c:ext>
              </c:extLst>
            </c:dLbl>
            <c:dLbl>
              <c:idx val="19"/>
              <c:delete val="1"/>
              <c:extLst>
                <c:ext xmlns:c15="http://schemas.microsoft.com/office/drawing/2012/chart" uri="{CE6537A1-D6FC-4f65-9D91-7224C49458BB}"/>
                <c:ext xmlns:c16="http://schemas.microsoft.com/office/drawing/2014/chart" uri="{C3380CC4-5D6E-409C-BE32-E72D297353CC}">
                  <c16:uniqueId val="{000000C2-3235-4520-9C40-0977B2F21518}"/>
                </c:ext>
              </c:extLst>
            </c:dLbl>
            <c:dLbl>
              <c:idx val="20"/>
              <c:delete val="1"/>
              <c:extLst>
                <c:ext xmlns:c15="http://schemas.microsoft.com/office/drawing/2012/chart" uri="{CE6537A1-D6FC-4f65-9D91-7224C49458BB}"/>
                <c:ext xmlns:c16="http://schemas.microsoft.com/office/drawing/2014/chart" uri="{C3380CC4-5D6E-409C-BE32-E72D297353CC}">
                  <c16:uniqueId val="{000000C3-3235-4520-9C40-0977B2F21518}"/>
                </c:ext>
              </c:extLst>
            </c:dLbl>
            <c:dLbl>
              <c:idx val="22"/>
              <c:delete val="1"/>
              <c:extLst>
                <c:ext xmlns:c15="http://schemas.microsoft.com/office/drawing/2012/chart" uri="{CE6537A1-D6FC-4f65-9D91-7224C49458BB}"/>
                <c:ext xmlns:c16="http://schemas.microsoft.com/office/drawing/2014/chart" uri="{C3380CC4-5D6E-409C-BE32-E72D297353CC}">
                  <c16:uniqueId val="{000000C4-3235-4520-9C40-0977B2F21518}"/>
                </c:ext>
              </c:extLst>
            </c:dLbl>
            <c:dLbl>
              <c:idx val="23"/>
              <c:delete val="1"/>
              <c:extLst>
                <c:ext xmlns:c15="http://schemas.microsoft.com/office/drawing/2012/chart" uri="{CE6537A1-D6FC-4f65-9D91-7224C49458BB}"/>
                <c:ext xmlns:c16="http://schemas.microsoft.com/office/drawing/2014/chart" uri="{C3380CC4-5D6E-409C-BE32-E72D297353CC}">
                  <c16:uniqueId val="{000000C5-3235-4520-9C40-0977B2F21518}"/>
                </c:ext>
              </c:extLst>
            </c:dLbl>
            <c:dLbl>
              <c:idx val="24"/>
              <c:delete val="1"/>
              <c:extLst>
                <c:ext xmlns:c15="http://schemas.microsoft.com/office/drawing/2012/chart" uri="{CE6537A1-D6FC-4f65-9D91-7224C49458BB}"/>
                <c:ext xmlns:c16="http://schemas.microsoft.com/office/drawing/2014/chart" uri="{C3380CC4-5D6E-409C-BE32-E72D297353CC}">
                  <c16:uniqueId val="{000000C6-3235-4520-9C40-0977B2F21518}"/>
                </c:ext>
              </c:extLst>
            </c:dLbl>
            <c:dLbl>
              <c:idx val="25"/>
              <c:delete val="1"/>
              <c:extLst>
                <c:ext xmlns:c15="http://schemas.microsoft.com/office/drawing/2012/chart" uri="{CE6537A1-D6FC-4f65-9D91-7224C49458BB}"/>
                <c:ext xmlns:c16="http://schemas.microsoft.com/office/drawing/2014/chart" uri="{C3380CC4-5D6E-409C-BE32-E72D297353CC}">
                  <c16:uniqueId val="{000000C7-3235-4520-9C40-0977B2F21518}"/>
                </c:ext>
              </c:extLst>
            </c:dLbl>
            <c:dLbl>
              <c:idx val="26"/>
              <c:delete val="1"/>
              <c:extLst>
                <c:ext xmlns:c15="http://schemas.microsoft.com/office/drawing/2012/chart" uri="{CE6537A1-D6FC-4f65-9D91-7224C49458BB}"/>
                <c:ext xmlns:c16="http://schemas.microsoft.com/office/drawing/2014/chart" uri="{C3380CC4-5D6E-409C-BE32-E72D297353CC}">
                  <c16:uniqueId val="{000000C8-3235-4520-9C40-0977B2F21518}"/>
                </c:ext>
              </c:extLst>
            </c:dLbl>
            <c:dLbl>
              <c:idx val="27"/>
              <c:delete val="1"/>
              <c:extLst>
                <c:ext xmlns:c15="http://schemas.microsoft.com/office/drawing/2012/chart" uri="{CE6537A1-D6FC-4f65-9D91-7224C49458BB}"/>
                <c:ext xmlns:c16="http://schemas.microsoft.com/office/drawing/2014/chart" uri="{C3380CC4-5D6E-409C-BE32-E72D297353CC}">
                  <c16:uniqueId val="{000000C9-3235-4520-9C40-0977B2F21518}"/>
                </c:ext>
              </c:extLst>
            </c:dLbl>
            <c:dLbl>
              <c:idx val="28"/>
              <c:delete val="1"/>
              <c:extLst>
                <c:ext xmlns:c15="http://schemas.microsoft.com/office/drawing/2012/chart" uri="{CE6537A1-D6FC-4f65-9D91-7224C49458BB}"/>
                <c:ext xmlns:c16="http://schemas.microsoft.com/office/drawing/2014/chart" uri="{C3380CC4-5D6E-409C-BE32-E72D297353CC}">
                  <c16:uniqueId val="{000000CA-3235-4520-9C40-0977B2F21518}"/>
                </c:ext>
              </c:extLst>
            </c:dLbl>
            <c:dLbl>
              <c:idx val="29"/>
              <c:delete val="1"/>
              <c:extLst>
                <c:ext xmlns:c15="http://schemas.microsoft.com/office/drawing/2012/chart" uri="{CE6537A1-D6FC-4f65-9D91-7224C49458BB}"/>
                <c:ext xmlns:c16="http://schemas.microsoft.com/office/drawing/2014/chart" uri="{C3380CC4-5D6E-409C-BE32-E72D297353CC}">
                  <c16:uniqueId val="{000000CB-3235-4520-9C40-0977B2F21518}"/>
                </c:ext>
              </c:extLst>
            </c:dLbl>
            <c:dLbl>
              <c:idx val="30"/>
              <c:delete val="1"/>
              <c:extLst>
                <c:ext xmlns:c15="http://schemas.microsoft.com/office/drawing/2012/chart" uri="{CE6537A1-D6FC-4f65-9D91-7224C49458BB}"/>
                <c:ext xmlns:c16="http://schemas.microsoft.com/office/drawing/2014/chart" uri="{C3380CC4-5D6E-409C-BE32-E72D297353CC}">
                  <c16:uniqueId val="{000000CC-3235-4520-9C40-0977B2F21518}"/>
                </c:ext>
              </c:extLst>
            </c:dLbl>
            <c:dLbl>
              <c:idx val="32"/>
              <c:delete val="1"/>
              <c:extLst>
                <c:ext xmlns:c15="http://schemas.microsoft.com/office/drawing/2012/chart" uri="{CE6537A1-D6FC-4f65-9D91-7224C49458BB}"/>
                <c:ext xmlns:c16="http://schemas.microsoft.com/office/drawing/2014/chart" uri="{C3380CC4-5D6E-409C-BE32-E72D297353CC}">
                  <c16:uniqueId val="{000000CD-3235-4520-9C40-0977B2F21518}"/>
                </c:ext>
              </c:extLst>
            </c:dLbl>
            <c:dLbl>
              <c:idx val="33"/>
              <c:delete val="1"/>
              <c:extLst>
                <c:ext xmlns:c15="http://schemas.microsoft.com/office/drawing/2012/chart" uri="{CE6537A1-D6FC-4f65-9D91-7224C49458BB}"/>
                <c:ext xmlns:c16="http://schemas.microsoft.com/office/drawing/2014/chart" uri="{C3380CC4-5D6E-409C-BE32-E72D297353CC}">
                  <c16:uniqueId val="{000000CE-3235-4520-9C40-0977B2F21518}"/>
                </c:ext>
              </c:extLst>
            </c:dLbl>
            <c:dLbl>
              <c:idx val="34"/>
              <c:delete val="1"/>
              <c:extLst>
                <c:ext xmlns:c15="http://schemas.microsoft.com/office/drawing/2012/chart" uri="{CE6537A1-D6FC-4f65-9D91-7224C49458BB}"/>
                <c:ext xmlns:c16="http://schemas.microsoft.com/office/drawing/2014/chart" uri="{C3380CC4-5D6E-409C-BE32-E72D297353CC}">
                  <c16:uniqueId val="{000000CF-3235-4520-9C40-0977B2F21518}"/>
                </c:ext>
              </c:extLst>
            </c:dLbl>
            <c:dLbl>
              <c:idx val="35"/>
              <c:delete val="1"/>
              <c:extLst>
                <c:ext xmlns:c15="http://schemas.microsoft.com/office/drawing/2012/chart" uri="{CE6537A1-D6FC-4f65-9D91-7224C49458BB}"/>
                <c:ext xmlns:c16="http://schemas.microsoft.com/office/drawing/2014/chart" uri="{C3380CC4-5D6E-409C-BE32-E72D297353CC}">
                  <c16:uniqueId val="{000000D0-3235-4520-9C40-0977B2F21518}"/>
                </c:ext>
              </c:extLst>
            </c:dLbl>
            <c:dLbl>
              <c:idx val="36"/>
              <c:delete val="1"/>
              <c:extLst>
                <c:ext xmlns:c15="http://schemas.microsoft.com/office/drawing/2012/chart" uri="{CE6537A1-D6FC-4f65-9D91-7224C49458BB}"/>
                <c:ext xmlns:c16="http://schemas.microsoft.com/office/drawing/2014/chart" uri="{C3380CC4-5D6E-409C-BE32-E72D297353CC}">
                  <c16:uniqueId val="{000000D1-3235-4520-9C40-0977B2F21518}"/>
                </c:ext>
              </c:extLst>
            </c:dLbl>
            <c:dLbl>
              <c:idx val="37"/>
              <c:delete val="1"/>
              <c:extLst>
                <c:ext xmlns:c15="http://schemas.microsoft.com/office/drawing/2012/chart" uri="{CE6537A1-D6FC-4f65-9D91-7224C49458BB}"/>
                <c:ext xmlns:c16="http://schemas.microsoft.com/office/drawing/2014/chart" uri="{C3380CC4-5D6E-409C-BE32-E72D297353CC}">
                  <c16:uniqueId val="{000000D2-3235-4520-9C40-0977B2F21518}"/>
                </c:ext>
              </c:extLst>
            </c:dLbl>
            <c:dLbl>
              <c:idx val="38"/>
              <c:delete val="1"/>
              <c:extLst>
                <c:ext xmlns:c15="http://schemas.microsoft.com/office/drawing/2012/chart" uri="{CE6537A1-D6FC-4f65-9D91-7224C49458BB}"/>
                <c:ext xmlns:c16="http://schemas.microsoft.com/office/drawing/2014/chart" uri="{C3380CC4-5D6E-409C-BE32-E72D297353CC}">
                  <c16:uniqueId val="{000000D3-3235-4520-9C40-0977B2F21518}"/>
                </c:ext>
              </c:extLst>
            </c:dLbl>
            <c:dLbl>
              <c:idx val="39"/>
              <c:delete val="1"/>
              <c:extLst>
                <c:ext xmlns:c15="http://schemas.microsoft.com/office/drawing/2012/chart" uri="{CE6537A1-D6FC-4f65-9D91-7224C49458BB}"/>
                <c:ext xmlns:c16="http://schemas.microsoft.com/office/drawing/2014/chart" uri="{C3380CC4-5D6E-409C-BE32-E72D297353CC}">
                  <c16:uniqueId val="{000000D4-3235-4520-9C40-0977B2F21518}"/>
                </c:ext>
              </c:extLst>
            </c:dLbl>
            <c:dLbl>
              <c:idx val="40"/>
              <c:delete val="1"/>
              <c:extLst>
                <c:ext xmlns:c15="http://schemas.microsoft.com/office/drawing/2012/chart" uri="{CE6537A1-D6FC-4f65-9D91-7224C49458BB}"/>
                <c:ext xmlns:c16="http://schemas.microsoft.com/office/drawing/2014/chart" uri="{C3380CC4-5D6E-409C-BE32-E72D297353CC}">
                  <c16:uniqueId val="{000000D5-3235-4520-9C40-0977B2F21518}"/>
                </c:ext>
              </c:extLst>
            </c:dLbl>
            <c:dLbl>
              <c:idx val="42"/>
              <c:delete val="1"/>
              <c:extLst>
                <c:ext xmlns:c15="http://schemas.microsoft.com/office/drawing/2012/chart" uri="{CE6537A1-D6FC-4f65-9D91-7224C49458BB}"/>
                <c:ext xmlns:c16="http://schemas.microsoft.com/office/drawing/2014/chart" uri="{C3380CC4-5D6E-409C-BE32-E72D297353CC}">
                  <c16:uniqueId val="{000000D6-3235-4520-9C40-0977B2F21518}"/>
                </c:ext>
              </c:extLst>
            </c:dLbl>
            <c:dLbl>
              <c:idx val="43"/>
              <c:delete val="1"/>
              <c:extLst>
                <c:ext xmlns:c15="http://schemas.microsoft.com/office/drawing/2012/chart" uri="{CE6537A1-D6FC-4f65-9D91-7224C49458BB}"/>
                <c:ext xmlns:c16="http://schemas.microsoft.com/office/drawing/2014/chart" uri="{C3380CC4-5D6E-409C-BE32-E72D297353CC}">
                  <c16:uniqueId val="{000000D7-3235-4520-9C40-0977B2F21518}"/>
                </c:ext>
              </c:extLst>
            </c:dLbl>
            <c:dLbl>
              <c:idx val="44"/>
              <c:delete val="1"/>
              <c:extLst>
                <c:ext xmlns:c15="http://schemas.microsoft.com/office/drawing/2012/chart" uri="{CE6537A1-D6FC-4f65-9D91-7224C49458BB}"/>
                <c:ext xmlns:c16="http://schemas.microsoft.com/office/drawing/2014/chart" uri="{C3380CC4-5D6E-409C-BE32-E72D297353CC}">
                  <c16:uniqueId val="{000000D8-3235-4520-9C40-0977B2F21518}"/>
                </c:ext>
              </c:extLst>
            </c:dLbl>
            <c:dLbl>
              <c:idx val="45"/>
              <c:delete val="1"/>
              <c:extLst>
                <c:ext xmlns:c15="http://schemas.microsoft.com/office/drawing/2012/chart" uri="{CE6537A1-D6FC-4f65-9D91-7224C49458BB}"/>
                <c:ext xmlns:c16="http://schemas.microsoft.com/office/drawing/2014/chart" uri="{C3380CC4-5D6E-409C-BE32-E72D297353CC}">
                  <c16:uniqueId val="{000000D9-3235-4520-9C40-0977B2F21518}"/>
                </c:ext>
              </c:extLst>
            </c:dLbl>
            <c:dLbl>
              <c:idx val="46"/>
              <c:layout>
                <c:manualLayout>
                  <c:x val="-9.5423565241220358E-3"/>
                  <c:y val="-3.1250000000000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A-3235-4520-9C40-0977B2F21518}"/>
                </c:ext>
              </c:extLst>
            </c:dLbl>
            <c:spPr>
              <a:noFill/>
              <a:ln>
                <a:noFill/>
              </a:ln>
              <a:effectLst/>
            </c:spPr>
            <c:txPr>
              <a:bodyPr rot="0" spcFirstLastPara="1" vertOverflow="ellipsis" vert="horz" wrap="square" anchor="ctr" anchorCtr="1"/>
              <a:lstStyle/>
              <a:p>
                <a:pPr>
                  <a:defRPr sz="1800" b="1"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5-12'!$E$27:$AY$27</c:f>
              <c:numCache>
                <c:formatCode>0.0</c:formatCode>
                <c:ptCount val="47"/>
                <c:pt idx="0">
                  <c:v>0.68452460087043498</c:v>
                </c:pt>
                <c:pt idx="1">
                  <c:v>0.63089019936766566</c:v>
                </c:pt>
                <c:pt idx="2">
                  <c:v>0.62587891322918898</c:v>
                </c:pt>
                <c:pt idx="3">
                  <c:v>0.61985781540694718</c:v>
                </c:pt>
                <c:pt idx="4">
                  <c:v>0.61447702477320376</c:v>
                </c:pt>
                <c:pt idx="5">
                  <c:v>0.60960068085796881</c:v>
                </c:pt>
                <c:pt idx="6">
                  <c:v>0.60390442205328454</c:v>
                </c:pt>
                <c:pt idx="7">
                  <c:v>0.59886388670615132</c:v>
                </c:pt>
                <c:pt idx="8">
                  <c:v>0.59368722481127201</c:v>
                </c:pt>
                <c:pt idx="9">
                  <c:v>0.58789856128420004</c:v>
                </c:pt>
                <c:pt idx="10">
                  <c:v>0.58186837139416059</c:v>
                </c:pt>
                <c:pt idx="11">
                  <c:v>0.57625762145870318</c:v>
                </c:pt>
                <c:pt idx="12">
                  <c:v>0.57106818494015088</c:v>
                </c:pt>
                <c:pt idx="13">
                  <c:v>0.56598753047056294</c:v>
                </c:pt>
                <c:pt idx="14">
                  <c:v>0.56084595301081108</c:v>
                </c:pt>
                <c:pt idx="15">
                  <c:v>0.55579775093216377</c:v>
                </c:pt>
                <c:pt idx="16">
                  <c:v>0.55064795464637062</c:v>
                </c:pt>
                <c:pt idx="17">
                  <c:v>0.54608060430316241</c:v>
                </c:pt>
                <c:pt idx="18">
                  <c:v>0.54191865994535326</c:v>
                </c:pt>
                <c:pt idx="19">
                  <c:v>0.53775393035419994</c:v>
                </c:pt>
                <c:pt idx="20">
                  <c:v>0.53379030299668373</c:v>
                </c:pt>
                <c:pt idx="21">
                  <c:v>0.53002144145530894</c:v>
                </c:pt>
                <c:pt idx="22">
                  <c:v>0.52693274663128031</c:v>
                </c:pt>
                <c:pt idx="23">
                  <c:v>0.52389289462780375</c:v>
                </c:pt>
                <c:pt idx="24">
                  <c:v>0.5209722993476289</c:v>
                </c:pt>
                <c:pt idx="25">
                  <c:v>0.51817439766871232</c:v>
                </c:pt>
                <c:pt idx="26">
                  <c:v>0.5154839597099774</c:v>
                </c:pt>
                <c:pt idx="27">
                  <c:v>0.51310938936080308</c:v>
                </c:pt>
                <c:pt idx="28">
                  <c:v>0.51076922914876266</c:v>
                </c:pt>
                <c:pt idx="29">
                  <c:v>0.508465128144171</c:v>
                </c:pt>
                <c:pt idx="30">
                  <c:v>0.50612240427363431</c:v>
                </c:pt>
                <c:pt idx="31">
                  <c:v>0.50374780291850219</c:v>
                </c:pt>
                <c:pt idx="32">
                  <c:v>0.50156088887990768</c:v>
                </c:pt>
                <c:pt idx="33">
                  <c:v>0.49936681008142375</c:v>
                </c:pt>
                <c:pt idx="34">
                  <c:v>0.4970755823572332</c:v>
                </c:pt>
                <c:pt idx="35">
                  <c:v>0.49464606861160093</c:v>
                </c:pt>
                <c:pt idx="36">
                  <c:v>0.49212306878798334</c:v>
                </c:pt>
                <c:pt idx="37">
                  <c:v>0.48965554408603007</c:v>
                </c:pt>
                <c:pt idx="38">
                  <c:v>0.4870417128807783</c:v>
                </c:pt>
                <c:pt idx="39">
                  <c:v>0.4842176897957442</c:v>
                </c:pt>
                <c:pt idx="40">
                  <c:v>0.48128239562892239</c:v>
                </c:pt>
                <c:pt idx="41">
                  <c:v>0.47821846028607207</c:v>
                </c:pt>
                <c:pt idx="42">
                  <c:v>0.4752615453331922</c:v>
                </c:pt>
                <c:pt idx="43">
                  <c:v>0.47219117509915887</c:v>
                </c:pt>
                <c:pt idx="44">
                  <c:v>0.4690684464839846</c:v>
                </c:pt>
                <c:pt idx="45">
                  <c:v>0.46590951335467623</c:v>
                </c:pt>
                <c:pt idx="46">
                  <c:v>0.46274172915193618</c:v>
                </c:pt>
              </c:numCache>
            </c:numRef>
          </c:val>
          <c:smooth val="0"/>
          <c:extLst>
            <c:ext xmlns:c16="http://schemas.microsoft.com/office/drawing/2014/chart" uri="{C3380CC4-5D6E-409C-BE32-E72D297353CC}">
              <c16:uniqueId val="{00000004-3235-4520-9C40-0977B2F21518}"/>
            </c:ext>
          </c:extLst>
        </c:ser>
        <c:ser>
          <c:idx val="0"/>
          <c:order val="4"/>
          <c:tx>
            <c:strRef>
              <c:f>'נתונים לאיורים 5-12'!$A$45</c:f>
              <c:strCache>
                <c:ptCount val="1"/>
                <c:pt idx="0">
                  <c:v>שאר הענפים והוצאות מנהל</c:v>
                </c:pt>
              </c:strCache>
            </c:strRef>
          </c:tx>
          <c:spPr>
            <a:ln w="38100" cap="rnd">
              <a:solidFill>
                <a:schemeClr val="accent1"/>
              </a:solidFill>
              <a:round/>
            </a:ln>
            <a:effectLst/>
          </c:spPr>
          <c:marker>
            <c:symbol val="none"/>
          </c:marker>
          <c:dLbls>
            <c:dLbl>
              <c:idx val="0"/>
              <c:layout>
                <c:manualLayout>
                  <c:x val="-1.57951213716527E-2"/>
                  <c:y val="-3.10496477754363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E1-3235-4520-9C40-0977B2F21518}"/>
                </c:ext>
              </c:extLst>
            </c:dLbl>
            <c:dLbl>
              <c:idx val="1"/>
              <c:layout>
                <c:manualLayout>
                  <c:x val="-1.090492525886586E-2"/>
                  <c:y val="-2.08497607284742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87-3235-4520-9C40-0977B2F21518}"/>
                </c:ext>
              </c:extLst>
            </c:dLbl>
            <c:dLbl>
              <c:idx val="2"/>
              <c:delete val="1"/>
              <c:extLst>
                <c:ext xmlns:c15="http://schemas.microsoft.com/office/drawing/2012/chart" uri="{CE6537A1-D6FC-4f65-9D91-7224C49458BB}"/>
                <c:ext xmlns:c16="http://schemas.microsoft.com/office/drawing/2014/chart" uri="{C3380CC4-5D6E-409C-BE32-E72D297353CC}">
                  <c16:uniqueId val="{00000088-3235-4520-9C40-0977B2F21518}"/>
                </c:ext>
              </c:extLst>
            </c:dLbl>
            <c:dLbl>
              <c:idx val="3"/>
              <c:delete val="1"/>
              <c:extLst>
                <c:ext xmlns:c15="http://schemas.microsoft.com/office/drawing/2012/chart" uri="{CE6537A1-D6FC-4f65-9D91-7224C49458BB}"/>
                <c:ext xmlns:c16="http://schemas.microsoft.com/office/drawing/2014/chart" uri="{C3380CC4-5D6E-409C-BE32-E72D297353CC}">
                  <c16:uniqueId val="{00000089-3235-4520-9C40-0977B2F21518}"/>
                </c:ext>
              </c:extLst>
            </c:dLbl>
            <c:dLbl>
              <c:idx val="4"/>
              <c:delete val="1"/>
              <c:extLst>
                <c:ext xmlns:c15="http://schemas.microsoft.com/office/drawing/2012/chart" uri="{CE6537A1-D6FC-4f65-9D91-7224C49458BB}"/>
                <c:ext xmlns:c16="http://schemas.microsoft.com/office/drawing/2014/chart" uri="{C3380CC4-5D6E-409C-BE32-E72D297353CC}">
                  <c16:uniqueId val="{0000008A-3235-4520-9C40-0977B2F21518}"/>
                </c:ext>
              </c:extLst>
            </c:dLbl>
            <c:dLbl>
              <c:idx val="5"/>
              <c:delete val="1"/>
              <c:extLst>
                <c:ext xmlns:c15="http://schemas.microsoft.com/office/drawing/2012/chart" uri="{CE6537A1-D6FC-4f65-9D91-7224C49458BB}"/>
                <c:ext xmlns:c16="http://schemas.microsoft.com/office/drawing/2014/chart" uri="{C3380CC4-5D6E-409C-BE32-E72D297353CC}">
                  <c16:uniqueId val="{0000008B-3235-4520-9C40-0977B2F21518}"/>
                </c:ext>
              </c:extLst>
            </c:dLbl>
            <c:dLbl>
              <c:idx val="6"/>
              <c:delete val="1"/>
              <c:extLst>
                <c:ext xmlns:c15="http://schemas.microsoft.com/office/drawing/2012/chart" uri="{CE6537A1-D6FC-4f65-9D91-7224C49458BB}"/>
                <c:ext xmlns:c16="http://schemas.microsoft.com/office/drawing/2014/chart" uri="{C3380CC4-5D6E-409C-BE32-E72D297353CC}">
                  <c16:uniqueId val="{0000008C-3235-4520-9C40-0977B2F21518}"/>
                </c:ext>
              </c:extLst>
            </c:dLbl>
            <c:dLbl>
              <c:idx val="7"/>
              <c:delete val="1"/>
              <c:extLst>
                <c:ext xmlns:c15="http://schemas.microsoft.com/office/drawing/2012/chart" uri="{CE6537A1-D6FC-4f65-9D91-7224C49458BB}"/>
                <c:ext xmlns:c16="http://schemas.microsoft.com/office/drawing/2014/chart" uri="{C3380CC4-5D6E-409C-BE32-E72D297353CC}">
                  <c16:uniqueId val="{0000008D-3235-4520-9C40-0977B2F21518}"/>
                </c:ext>
              </c:extLst>
            </c:dLbl>
            <c:dLbl>
              <c:idx val="8"/>
              <c:delete val="1"/>
              <c:extLst>
                <c:ext xmlns:c15="http://schemas.microsoft.com/office/drawing/2012/chart" uri="{CE6537A1-D6FC-4f65-9D91-7224C49458BB}"/>
                <c:ext xmlns:c16="http://schemas.microsoft.com/office/drawing/2014/chart" uri="{C3380CC4-5D6E-409C-BE32-E72D297353CC}">
                  <c16:uniqueId val="{0000008E-3235-4520-9C40-0977B2F21518}"/>
                </c:ext>
              </c:extLst>
            </c:dLbl>
            <c:dLbl>
              <c:idx val="9"/>
              <c:delete val="1"/>
              <c:extLst>
                <c:ext xmlns:c15="http://schemas.microsoft.com/office/drawing/2012/chart" uri="{CE6537A1-D6FC-4f65-9D91-7224C49458BB}"/>
                <c:ext xmlns:c16="http://schemas.microsoft.com/office/drawing/2014/chart" uri="{C3380CC4-5D6E-409C-BE32-E72D297353CC}">
                  <c16:uniqueId val="{0000008F-3235-4520-9C40-0977B2F21518}"/>
                </c:ext>
              </c:extLst>
            </c:dLbl>
            <c:dLbl>
              <c:idx val="10"/>
              <c:delete val="1"/>
              <c:extLst>
                <c:ext xmlns:c15="http://schemas.microsoft.com/office/drawing/2012/chart" uri="{CE6537A1-D6FC-4f65-9D91-7224C49458BB}"/>
                <c:ext xmlns:c16="http://schemas.microsoft.com/office/drawing/2014/chart" uri="{C3380CC4-5D6E-409C-BE32-E72D297353CC}">
                  <c16:uniqueId val="{00000090-3235-4520-9C40-0977B2F21518}"/>
                </c:ext>
              </c:extLst>
            </c:dLbl>
            <c:dLbl>
              <c:idx val="11"/>
              <c:layout>
                <c:manualLayout>
                  <c:x val="-1.8561187819768357E-2"/>
                  <c:y val="1.37215768100731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C-3235-4520-9C40-0977B2F21518}"/>
                </c:ext>
              </c:extLst>
            </c:dLbl>
            <c:dLbl>
              <c:idx val="12"/>
              <c:delete val="1"/>
              <c:extLst>
                <c:ext xmlns:c15="http://schemas.microsoft.com/office/drawing/2012/chart" uri="{CE6537A1-D6FC-4f65-9D91-7224C49458BB}"/>
                <c:ext xmlns:c16="http://schemas.microsoft.com/office/drawing/2014/chart" uri="{C3380CC4-5D6E-409C-BE32-E72D297353CC}">
                  <c16:uniqueId val="{00000091-3235-4520-9C40-0977B2F21518}"/>
                </c:ext>
              </c:extLst>
            </c:dLbl>
            <c:dLbl>
              <c:idx val="13"/>
              <c:delete val="1"/>
              <c:extLst>
                <c:ext xmlns:c15="http://schemas.microsoft.com/office/drawing/2012/chart" uri="{CE6537A1-D6FC-4f65-9D91-7224C49458BB}"/>
                <c:ext xmlns:c16="http://schemas.microsoft.com/office/drawing/2014/chart" uri="{C3380CC4-5D6E-409C-BE32-E72D297353CC}">
                  <c16:uniqueId val="{00000092-3235-4520-9C40-0977B2F21518}"/>
                </c:ext>
              </c:extLst>
            </c:dLbl>
            <c:dLbl>
              <c:idx val="14"/>
              <c:delete val="1"/>
              <c:extLst>
                <c:ext xmlns:c15="http://schemas.microsoft.com/office/drawing/2012/chart" uri="{CE6537A1-D6FC-4f65-9D91-7224C49458BB}"/>
                <c:ext xmlns:c16="http://schemas.microsoft.com/office/drawing/2014/chart" uri="{C3380CC4-5D6E-409C-BE32-E72D297353CC}">
                  <c16:uniqueId val="{00000093-3235-4520-9C40-0977B2F21518}"/>
                </c:ext>
              </c:extLst>
            </c:dLbl>
            <c:dLbl>
              <c:idx val="15"/>
              <c:delete val="1"/>
              <c:extLst>
                <c:ext xmlns:c15="http://schemas.microsoft.com/office/drawing/2012/chart" uri="{CE6537A1-D6FC-4f65-9D91-7224C49458BB}"/>
                <c:ext xmlns:c16="http://schemas.microsoft.com/office/drawing/2014/chart" uri="{C3380CC4-5D6E-409C-BE32-E72D297353CC}">
                  <c16:uniqueId val="{00000094-3235-4520-9C40-0977B2F21518}"/>
                </c:ext>
              </c:extLst>
            </c:dLbl>
            <c:dLbl>
              <c:idx val="16"/>
              <c:delete val="1"/>
              <c:extLst>
                <c:ext xmlns:c15="http://schemas.microsoft.com/office/drawing/2012/chart" uri="{CE6537A1-D6FC-4f65-9D91-7224C49458BB}"/>
                <c:ext xmlns:c16="http://schemas.microsoft.com/office/drawing/2014/chart" uri="{C3380CC4-5D6E-409C-BE32-E72D297353CC}">
                  <c16:uniqueId val="{00000095-3235-4520-9C40-0977B2F21518}"/>
                </c:ext>
              </c:extLst>
            </c:dLbl>
            <c:dLbl>
              <c:idx val="17"/>
              <c:delete val="1"/>
              <c:extLst>
                <c:ext xmlns:c15="http://schemas.microsoft.com/office/drawing/2012/chart" uri="{CE6537A1-D6FC-4f65-9D91-7224C49458BB}"/>
                <c:ext xmlns:c16="http://schemas.microsoft.com/office/drawing/2014/chart" uri="{C3380CC4-5D6E-409C-BE32-E72D297353CC}">
                  <c16:uniqueId val="{00000096-3235-4520-9C40-0977B2F21518}"/>
                </c:ext>
              </c:extLst>
            </c:dLbl>
            <c:dLbl>
              <c:idx val="18"/>
              <c:delete val="1"/>
              <c:extLst>
                <c:ext xmlns:c15="http://schemas.microsoft.com/office/drawing/2012/chart" uri="{CE6537A1-D6FC-4f65-9D91-7224C49458BB}"/>
                <c:ext xmlns:c16="http://schemas.microsoft.com/office/drawing/2014/chart" uri="{C3380CC4-5D6E-409C-BE32-E72D297353CC}">
                  <c16:uniqueId val="{00000097-3235-4520-9C40-0977B2F21518}"/>
                </c:ext>
              </c:extLst>
            </c:dLbl>
            <c:dLbl>
              <c:idx val="19"/>
              <c:delete val="1"/>
              <c:extLst>
                <c:ext xmlns:c15="http://schemas.microsoft.com/office/drawing/2012/chart" uri="{CE6537A1-D6FC-4f65-9D91-7224C49458BB}"/>
                <c:ext xmlns:c16="http://schemas.microsoft.com/office/drawing/2014/chart" uri="{C3380CC4-5D6E-409C-BE32-E72D297353CC}">
                  <c16:uniqueId val="{00000098-3235-4520-9C40-0977B2F21518}"/>
                </c:ext>
              </c:extLst>
            </c:dLbl>
            <c:dLbl>
              <c:idx val="20"/>
              <c:delete val="1"/>
              <c:extLst>
                <c:ext xmlns:c15="http://schemas.microsoft.com/office/drawing/2012/chart" uri="{CE6537A1-D6FC-4f65-9D91-7224C49458BB}"/>
                <c:ext xmlns:c16="http://schemas.microsoft.com/office/drawing/2014/chart" uri="{C3380CC4-5D6E-409C-BE32-E72D297353CC}">
                  <c16:uniqueId val="{00000099-3235-4520-9C40-0977B2F21518}"/>
                </c:ext>
              </c:extLst>
            </c:dLbl>
            <c:dLbl>
              <c:idx val="21"/>
              <c:layout>
                <c:manualLayout>
                  <c:x val="-1.8561187819768357E-2"/>
                  <c:y val="-1.34187753043508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D-3235-4520-9C40-0977B2F21518}"/>
                </c:ext>
              </c:extLst>
            </c:dLbl>
            <c:dLbl>
              <c:idx val="22"/>
              <c:delete val="1"/>
              <c:extLst>
                <c:ext xmlns:c15="http://schemas.microsoft.com/office/drawing/2012/chart" uri="{CE6537A1-D6FC-4f65-9D91-7224C49458BB}"/>
                <c:ext xmlns:c16="http://schemas.microsoft.com/office/drawing/2014/chart" uri="{C3380CC4-5D6E-409C-BE32-E72D297353CC}">
                  <c16:uniqueId val="{0000009A-3235-4520-9C40-0977B2F21518}"/>
                </c:ext>
              </c:extLst>
            </c:dLbl>
            <c:dLbl>
              <c:idx val="23"/>
              <c:delete val="1"/>
              <c:extLst>
                <c:ext xmlns:c15="http://schemas.microsoft.com/office/drawing/2012/chart" uri="{CE6537A1-D6FC-4f65-9D91-7224C49458BB}"/>
                <c:ext xmlns:c16="http://schemas.microsoft.com/office/drawing/2014/chart" uri="{C3380CC4-5D6E-409C-BE32-E72D297353CC}">
                  <c16:uniqueId val="{0000009B-3235-4520-9C40-0977B2F21518}"/>
                </c:ext>
              </c:extLst>
            </c:dLbl>
            <c:dLbl>
              <c:idx val="24"/>
              <c:delete val="1"/>
              <c:extLst>
                <c:ext xmlns:c15="http://schemas.microsoft.com/office/drawing/2012/chart" uri="{CE6537A1-D6FC-4f65-9D91-7224C49458BB}"/>
                <c:ext xmlns:c16="http://schemas.microsoft.com/office/drawing/2014/chart" uri="{C3380CC4-5D6E-409C-BE32-E72D297353CC}">
                  <c16:uniqueId val="{0000009C-3235-4520-9C40-0977B2F21518}"/>
                </c:ext>
              </c:extLst>
            </c:dLbl>
            <c:dLbl>
              <c:idx val="25"/>
              <c:delete val="1"/>
              <c:extLst>
                <c:ext xmlns:c15="http://schemas.microsoft.com/office/drawing/2012/chart" uri="{CE6537A1-D6FC-4f65-9D91-7224C49458BB}"/>
                <c:ext xmlns:c16="http://schemas.microsoft.com/office/drawing/2014/chart" uri="{C3380CC4-5D6E-409C-BE32-E72D297353CC}">
                  <c16:uniqueId val="{0000009D-3235-4520-9C40-0977B2F21518}"/>
                </c:ext>
              </c:extLst>
            </c:dLbl>
            <c:dLbl>
              <c:idx val="26"/>
              <c:delete val="1"/>
              <c:extLst>
                <c:ext xmlns:c15="http://schemas.microsoft.com/office/drawing/2012/chart" uri="{CE6537A1-D6FC-4f65-9D91-7224C49458BB}"/>
                <c:ext xmlns:c16="http://schemas.microsoft.com/office/drawing/2014/chart" uri="{C3380CC4-5D6E-409C-BE32-E72D297353CC}">
                  <c16:uniqueId val="{0000009E-3235-4520-9C40-0977B2F21518}"/>
                </c:ext>
              </c:extLst>
            </c:dLbl>
            <c:dLbl>
              <c:idx val="27"/>
              <c:delete val="1"/>
              <c:extLst>
                <c:ext xmlns:c15="http://schemas.microsoft.com/office/drawing/2012/chart" uri="{CE6537A1-D6FC-4f65-9D91-7224C49458BB}"/>
                <c:ext xmlns:c16="http://schemas.microsoft.com/office/drawing/2014/chart" uri="{C3380CC4-5D6E-409C-BE32-E72D297353CC}">
                  <c16:uniqueId val="{0000009F-3235-4520-9C40-0977B2F21518}"/>
                </c:ext>
              </c:extLst>
            </c:dLbl>
            <c:dLbl>
              <c:idx val="28"/>
              <c:delete val="1"/>
              <c:extLst>
                <c:ext xmlns:c15="http://schemas.microsoft.com/office/drawing/2012/chart" uri="{CE6537A1-D6FC-4f65-9D91-7224C49458BB}"/>
                <c:ext xmlns:c16="http://schemas.microsoft.com/office/drawing/2014/chart" uri="{C3380CC4-5D6E-409C-BE32-E72D297353CC}">
                  <c16:uniqueId val="{000000A0-3235-4520-9C40-0977B2F21518}"/>
                </c:ext>
              </c:extLst>
            </c:dLbl>
            <c:dLbl>
              <c:idx val="29"/>
              <c:delete val="1"/>
              <c:extLst>
                <c:ext xmlns:c15="http://schemas.microsoft.com/office/drawing/2012/chart" uri="{CE6537A1-D6FC-4f65-9D91-7224C49458BB}"/>
                <c:ext xmlns:c16="http://schemas.microsoft.com/office/drawing/2014/chart" uri="{C3380CC4-5D6E-409C-BE32-E72D297353CC}">
                  <c16:uniqueId val="{000000A1-3235-4520-9C40-0977B2F21518}"/>
                </c:ext>
              </c:extLst>
            </c:dLbl>
            <c:dLbl>
              <c:idx val="30"/>
              <c:delete val="1"/>
              <c:extLst>
                <c:ext xmlns:c15="http://schemas.microsoft.com/office/drawing/2012/chart" uri="{CE6537A1-D6FC-4f65-9D91-7224C49458BB}"/>
                <c:ext xmlns:c16="http://schemas.microsoft.com/office/drawing/2014/chart" uri="{C3380CC4-5D6E-409C-BE32-E72D297353CC}">
                  <c16:uniqueId val="{000000A2-3235-4520-9C40-0977B2F21518}"/>
                </c:ext>
              </c:extLst>
            </c:dLbl>
            <c:dLbl>
              <c:idx val="31"/>
              <c:layout>
                <c:manualLayout>
                  <c:x val="-1.8561187819768357E-2"/>
                  <c:y val="-1.75942140911853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E-3235-4520-9C40-0977B2F21518}"/>
                </c:ext>
              </c:extLst>
            </c:dLbl>
            <c:dLbl>
              <c:idx val="32"/>
              <c:delete val="1"/>
              <c:extLst>
                <c:ext xmlns:c15="http://schemas.microsoft.com/office/drawing/2012/chart" uri="{CE6537A1-D6FC-4f65-9D91-7224C49458BB}"/>
                <c:ext xmlns:c16="http://schemas.microsoft.com/office/drawing/2014/chart" uri="{C3380CC4-5D6E-409C-BE32-E72D297353CC}">
                  <c16:uniqueId val="{000000A3-3235-4520-9C40-0977B2F21518}"/>
                </c:ext>
              </c:extLst>
            </c:dLbl>
            <c:dLbl>
              <c:idx val="33"/>
              <c:delete val="1"/>
              <c:extLst>
                <c:ext xmlns:c15="http://schemas.microsoft.com/office/drawing/2012/chart" uri="{CE6537A1-D6FC-4f65-9D91-7224C49458BB}"/>
                <c:ext xmlns:c16="http://schemas.microsoft.com/office/drawing/2014/chart" uri="{C3380CC4-5D6E-409C-BE32-E72D297353CC}">
                  <c16:uniqueId val="{000000A4-3235-4520-9C40-0977B2F21518}"/>
                </c:ext>
              </c:extLst>
            </c:dLbl>
            <c:dLbl>
              <c:idx val="34"/>
              <c:delete val="1"/>
              <c:extLst>
                <c:ext xmlns:c15="http://schemas.microsoft.com/office/drawing/2012/chart" uri="{CE6537A1-D6FC-4f65-9D91-7224C49458BB}"/>
                <c:ext xmlns:c16="http://schemas.microsoft.com/office/drawing/2014/chart" uri="{C3380CC4-5D6E-409C-BE32-E72D297353CC}">
                  <c16:uniqueId val="{000000A5-3235-4520-9C40-0977B2F21518}"/>
                </c:ext>
              </c:extLst>
            </c:dLbl>
            <c:dLbl>
              <c:idx val="35"/>
              <c:delete val="1"/>
              <c:extLst>
                <c:ext xmlns:c15="http://schemas.microsoft.com/office/drawing/2012/chart" uri="{CE6537A1-D6FC-4f65-9D91-7224C49458BB}"/>
                <c:ext xmlns:c16="http://schemas.microsoft.com/office/drawing/2014/chart" uri="{C3380CC4-5D6E-409C-BE32-E72D297353CC}">
                  <c16:uniqueId val="{000000A6-3235-4520-9C40-0977B2F21518}"/>
                </c:ext>
              </c:extLst>
            </c:dLbl>
            <c:dLbl>
              <c:idx val="36"/>
              <c:delete val="1"/>
              <c:extLst>
                <c:ext xmlns:c15="http://schemas.microsoft.com/office/drawing/2012/chart" uri="{CE6537A1-D6FC-4f65-9D91-7224C49458BB}"/>
                <c:ext xmlns:c16="http://schemas.microsoft.com/office/drawing/2014/chart" uri="{C3380CC4-5D6E-409C-BE32-E72D297353CC}">
                  <c16:uniqueId val="{000000A7-3235-4520-9C40-0977B2F21518}"/>
                </c:ext>
              </c:extLst>
            </c:dLbl>
            <c:dLbl>
              <c:idx val="37"/>
              <c:delete val="1"/>
              <c:extLst>
                <c:ext xmlns:c15="http://schemas.microsoft.com/office/drawing/2012/chart" uri="{CE6537A1-D6FC-4f65-9D91-7224C49458BB}"/>
                <c:ext xmlns:c16="http://schemas.microsoft.com/office/drawing/2014/chart" uri="{C3380CC4-5D6E-409C-BE32-E72D297353CC}">
                  <c16:uniqueId val="{000000A8-3235-4520-9C40-0977B2F21518}"/>
                </c:ext>
              </c:extLst>
            </c:dLbl>
            <c:dLbl>
              <c:idx val="38"/>
              <c:delete val="1"/>
              <c:extLst>
                <c:ext xmlns:c15="http://schemas.microsoft.com/office/drawing/2012/chart" uri="{CE6537A1-D6FC-4f65-9D91-7224C49458BB}"/>
                <c:ext xmlns:c16="http://schemas.microsoft.com/office/drawing/2014/chart" uri="{C3380CC4-5D6E-409C-BE32-E72D297353CC}">
                  <c16:uniqueId val="{000000A9-3235-4520-9C40-0977B2F21518}"/>
                </c:ext>
              </c:extLst>
            </c:dLbl>
            <c:dLbl>
              <c:idx val="39"/>
              <c:delete val="1"/>
              <c:extLst>
                <c:ext xmlns:c15="http://schemas.microsoft.com/office/drawing/2012/chart" uri="{CE6537A1-D6FC-4f65-9D91-7224C49458BB}"/>
                <c:ext xmlns:c16="http://schemas.microsoft.com/office/drawing/2014/chart" uri="{C3380CC4-5D6E-409C-BE32-E72D297353CC}">
                  <c16:uniqueId val="{000000AA-3235-4520-9C40-0977B2F21518}"/>
                </c:ext>
              </c:extLst>
            </c:dLbl>
            <c:dLbl>
              <c:idx val="40"/>
              <c:delete val="1"/>
              <c:extLst>
                <c:ext xmlns:c15="http://schemas.microsoft.com/office/drawing/2012/chart" uri="{CE6537A1-D6FC-4f65-9D91-7224C49458BB}"/>
                <c:ext xmlns:c16="http://schemas.microsoft.com/office/drawing/2014/chart" uri="{C3380CC4-5D6E-409C-BE32-E72D297353CC}">
                  <c16:uniqueId val="{000000AB-3235-4520-9C40-0977B2F21518}"/>
                </c:ext>
              </c:extLst>
            </c:dLbl>
            <c:dLbl>
              <c:idx val="41"/>
              <c:layout>
                <c:manualLayout>
                  <c:x val="-1.8561187819768357E-2"/>
                  <c:y val="-1.75942140911853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DF-3235-4520-9C40-0977B2F21518}"/>
                </c:ext>
              </c:extLst>
            </c:dLbl>
            <c:dLbl>
              <c:idx val="42"/>
              <c:delete val="1"/>
              <c:extLst>
                <c:ext xmlns:c15="http://schemas.microsoft.com/office/drawing/2012/chart" uri="{CE6537A1-D6FC-4f65-9D91-7224C49458BB}"/>
                <c:ext xmlns:c16="http://schemas.microsoft.com/office/drawing/2014/chart" uri="{C3380CC4-5D6E-409C-BE32-E72D297353CC}">
                  <c16:uniqueId val="{000000AC-3235-4520-9C40-0977B2F21518}"/>
                </c:ext>
              </c:extLst>
            </c:dLbl>
            <c:dLbl>
              <c:idx val="43"/>
              <c:delete val="1"/>
              <c:extLst>
                <c:ext xmlns:c15="http://schemas.microsoft.com/office/drawing/2012/chart" uri="{CE6537A1-D6FC-4f65-9D91-7224C49458BB}"/>
                <c:ext xmlns:c16="http://schemas.microsoft.com/office/drawing/2014/chart" uri="{C3380CC4-5D6E-409C-BE32-E72D297353CC}">
                  <c16:uniqueId val="{000000AD-3235-4520-9C40-0977B2F21518}"/>
                </c:ext>
              </c:extLst>
            </c:dLbl>
            <c:dLbl>
              <c:idx val="44"/>
              <c:delete val="1"/>
              <c:extLst>
                <c:ext xmlns:c15="http://schemas.microsoft.com/office/drawing/2012/chart" uri="{CE6537A1-D6FC-4f65-9D91-7224C49458BB}"/>
                <c:ext xmlns:c16="http://schemas.microsoft.com/office/drawing/2014/chart" uri="{C3380CC4-5D6E-409C-BE32-E72D297353CC}">
                  <c16:uniqueId val="{000000AE-3235-4520-9C40-0977B2F21518}"/>
                </c:ext>
              </c:extLst>
            </c:dLbl>
            <c:dLbl>
              <c:idx val="45"/>
              <c:delete val="1"/>
              <c:extLst>
                <c:ext xmlns:c15="http://schemas.microsoft.com/office/drawing/2012/chart" uri="{CE6537A1-D6FC-4f65-9D91-7224C49458BB}"/>
                <c:ext xmlns:c16="http://schemas.microsoft.com/office/drawing/2014/chart" uri="{C3380CC4-5D6E-409C-BE32-E72D297353CC}">
                  <c16:uniqueId val="{000000AF-3235-4520-9C40-0977B2F21518}"/>
                </c:ext>
              </c:extLst>
            </c:dLbl>
            <c:dLbl>
              <c:idx val="46"/>
              <c:layout>
                <c:manualLayout>
                  <c:x val="-1.3631937891602908E-2"/>
                  <c:y val="-2.70833333333333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B0-3235-4520-9C40-0977B2F21518}"/>
                </c:ext>
              </c:extLst>
            </c:dLbl>
            <c:spPr>
              <a:noFill/>
              <a:ln>
                <a:noFill/>
              </a:ln>
              <a:effectLst/>
            </c:spPr>
            <c:txPr>
              <a:bodyPr rot="0" spcFirstLastPara="1" vertOverflow="ellipsis" vert="horz" wrap="square" anchor="ctr" anchorCtr="1"/>
              <a:lstStyle/>
              <a:p>
                <a:pPr>
                  <a:defRPr sz="1800" b="1"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5-12'!$E$45:$AY$45</c:f>
              <c:numCache>
                <c:formatCode>0.0</c:formatCode>
                <c:ptCount val="47"/>
                <c:pt idx="0">
                  <c:v>1.6102063222771876</c:v>
                </c:pt>
                <c:pt idx="1">
                  <c:v>1.6183065490723738</c:v>
                </c:pt>
                <c:pt idx="2">
                  <c:v>1.6263358072651033</c:v>
                </c:pt>
                <c:pt idx="3">
                  <c:v>1.6355657092232301</c:v>
                </c:pt>
                <c:pt idx="4">
                  <c:v>1.646755270478544</c:v>
                </c:pt>
                <c:pt idx="5">
                  <c:v>1.6425862646101936</c:v>
                </c:pt>
                <c:pt idx="6">
                  <c:v>1.6385397869166043</c:v>
                </c:pt>
                <c:pt idx="7">
                  <c:v>1.6339689460004883</c:v>
                </c:pt>
                <c:pt idx="8">
                  <c:v>1.6307171836761936</c:v>
                </c:pt>
                <c:pt idx="9">
                  <c:v>1.6284620840681239</c:v>
                </c:pt>
                <c:pt idx="10">
                  <c:v>1.6258941598760832</c:v>
                </c:pt>
                <c:pt idx="11">
                  <c:v>1.6227330379826137</c:v>
                </c:pt>
                <c:pt idx="12">
                  <c:v>1.6207910962327274</c:v>
                </c:pt>
                <c:pt idx="13">
                  <c:v>1.6199480493924774</c:v>
                </c:pt>
                <c:pt idx="14">
                  <c:v>1.6187084928656847</c:v>
                </c:pt>
                <c:pt idx="15">
                  <c:v>1.6187586915274361</c:v>
                </c:pt>
                <c:pt idx="16">
                  <c:v>1.6198847025783767</c:v>
                </c:pt>
                <c:pt idx="17">
                  <c:v>1.6200786347052403</c:v>
                </c:pt>
                <c:pt idx="18">
                  <c:v>1.6216218452862139</c:v>
                </c:pt>
                <c:pt idx="19">
                  <c:v>1.6225032703002975</c:v>
                </c:pt>
                <c:pt idx="20">
                  <c:v>1.6240039657741372</c:v>
                </c:pt>
                <c:pt idx="21">
                  <c:v>1.6237202856215587</c:v>
                </c:pt>
                <c:pt idx="22">
                  <c:v>1.624837068610173</c:v>
                </c:pt>
                <c:pt idx="23">
                  <c:v>1.6251864776446641</c:v>
                </c:pt>
                <c:pt idx="24">
                  <c:v>1.6267075763039645</c:v>
                </c:pt>
                <c:pt idx="25">
                  <c:v>1.6277239478688696</c:v>
                </c:pt>
                <c:pt idx="26">
                  <c:v>1.6280920223111357</c:v>
                </c:pt>
                <c:pt idx="27">
                  <c:v>1.6278254514846726</c:v>
                </c:pt>
                <c:pt idx="28">
                  <c:v>1.6271255260042805</c:v>
                </c:pt>
                <c:pt idx="29">
                  <c:v>1.6261050055509818</c:v>
                </c:pt>
                <c:pt idx="30">
                  <c:v>1.6239140448929767</c:v>
                </c:pt>
                <c:pt idx="31">
                  <c:v>1.6217273076365695</c:v>
                </c:pt>
                <c:pt idx="32">
                  <c:v>1.6200948609618513</c:v>
                </c:pt>
                <c:pt idx="33">
                  <c:v>1.6189667243435759</c:v>
                </c:pt>
                <c:pt idx="34">
                  <c:v>1.6166246279994352</c:v>
                </c:pt>
                <c:pt idx="35">
                  <c:v>1.6143680983762179</c:v>
                </c:pt>
                <c:pt idx="36">
                  <c:v>1.6123368400882059</c:v>
                </c:pt>
                <c:pt idx="37">
                  <c:v>1.6106109678044913</c:v>
                </c:pt>
                <c:pt idx="38">
                  <c:v>1.6084261480874953</c:v>
                </c:pt>
                <c:pt idx="39">
                  <c:v>1.6049425031945743</c:v>
                </c:pt>
                <c:pt idx="40">
                  <c:v>1.6027392327747216</c:v>
                </c:pt>
                <c:pt idx="41">
                  <c:v>1.6006598187387642</c:v>
                </c:pt>
                <c:pt idx="42">
                  <c:v>1.5998934362050417</c:v>
                </c:pt>
                <c:pt idx="43">
                  <c:v>1.597333350635296</c:v>
                </c:pt>
                <c:pt idx="44">
                  <c:v>1.5962608818929962</c:v>
                </c:pt>
                <c:pt idx="45">
                  <c:v>1.5946637923772196</c:v>
                </c:pt>
                <c:pt idx="46">
                  <c:v>1.5934720296507014</c:v>
                </c:pt>
              </c:numCache>
            </c:numRef>
          </c:val>
          <c:smooth val="0"/>
          <c:extLst>
            <c:ext xmlns:c16="http://schemas.microsoft.com/office/drawing/2014/chart" uri="{C3380CC4-5D6E-409C-BE32-E72D297353CC}">
              <c16:uniqueId val="{00000005-3235-4520-9C40-0977B2F21518}"/>
            </c:ext>
          </c:extLst>
        </c:ser>
        <c:dLbls>
          <c:showLegendKey val="0"/>
          <c:showVal val="0"/>
          <c:showCatName val="0"/>
          <c:showSerName val="0"/>
          <c:showPercent val="0"/>
          <c:showBubbleSize val="0"/>
        </c:dLbls>
        <c:marker val="1"/>
        <c:smooth val="0"/>
        <c:axId val="876806664"/>
        <c:axId val="876801744"/>
        <c:extLst/>
      </c:lineChart>
      <c:dateAx>
        <c:axId val="876806664"/>
        <c:scaling>
          <c:orientation val="minMax"/>
          <c:min val="202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800" b="1"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876801744"/>
        <c:crosses val="autoZero"/>
        <c:auto val="0"/>
        <c:lblOffset val="100"/>
        <c:baseTimeUnit val="days"/>
        <c:majorUnit val="5"/>
        <c:majorTimeUnit val="days"/>
      </c:dateAx>
      <c:valAx>
        <c:axId val="876801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876806664"/>
        <c:crosses val="autoZero"/>
        <c:crossBetween val="between"/>
      </c:valAx>
      <c:spPr>
        <a:noFill/>
        <a:ln>
          <a:solidFill>
            <a:schemeClr val="bg1">
              <a:lumMod val="50000"/>
            </a:schemeClr>
          </a:solidFill>
        </a:ln>
        <a:effectLst/>
      </c:spPr>
    </c:plotArea>
    <c:legend>
      <c:legendPos val="b"/>
      <c:layout>
        <c:manualLayout>
          <c:xMode val="edge"/>
          <c:yMode val="edge"/>
          <c:x val="3.8607043504236688E-2"/>
          <c:y val="0.80189091207349084"/>
          <c:w val="0.93956431096435056"/>
          <c:h val="5.839942937861745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sz="1800" b="1">
          <a:latin typeface="David" panose="020E0502060401010101" pitchFamily="34" charset="-79"/>
          <a:cs typeface="David" panose="020E0502060401010101" pitchFamily="34" charset="-79"/>
        </a:defRPr>
      </a:pPr>
      <a:endParaRPr lang="he-IL"/>
    </a:p>
  </c:txPr>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168040604961461E-2"/>
          <c:y val="5.1939216544794067E-2"/>
          <c:w val="0.46045304802236725"/>
          <c:h val="0.81366667339769183"/>
        </c:manualLayout>
      </c:layout>
      <c:lineChart>
        <c:grouping val="standard"/>
        <c:varyColors val="0"/>
        <c:dLbls>
          <c:showLegendKey val="0"/>
          <c:showVal val="0"/>
          <c:showCatName val="0"/>
          <c:showSerName val="0"/>
          <c:showPercent val="0"/>
          <c:showBubbleSize val="0"/>
        </c:dLbls>
        <c:marker val="1"/>
        <c:smooth val="0"/>
        <c:axId val="876806664"/>
        <c:axId val="876801744"/>
        <c:extLst>
          <c:ext xmlns:c15="http://schemas.microsoft.com/office/drawing/2012/chart" uri="{02D57815-91ED-43cb-92C2-25804820EDAC}">
            <c15:filteredLineSeries>
              <c15:ser>
                <c:idx val="4"/>
                <c:order val="0"/>
                <c:tx>
                  <c:strRef>
                    <c:extLst>
                      <c:ext uri="{02D57815-91ED-43cb-92C2-25804820EDAC}">
                        <c15:formulaRef>
                          <c15:sqref>'נתונים לאיורים 5-12'!$A$2</c15:sqref>
                        </c15:formulaRef>
                      </c:ext>
                    </c:extLst>
                    <c:strCache>
                      <c:ptCount val="1"/>
                      <c:pt idx="0">
                        <c:v>מקורות נדרשים נוספים</c:v>
                      </c:pt>
                    </c:strCache>
                  </c:strRef>
                </c:tx>
                <c:spPr>
                  <a:ln w="28575" cap="rnd">
                    <a:solidFill>
                      <a:schemeClr val="accent2"/>
                    </a:solidFill>
                    <a:round/>
                  </a:ln>
                  <a:effectLst>
                    <a:outerShdw blurRad="40000" dist="20000" dir="5400000" rotWithShape="0">
                      <a:srgbClr val="000000">
                        <a:alpha val="38000"/>
                      </a:srgbClr>
                    </a:outerShdw>
                  </a:effectLst>
                </c:spPr>
                <c:marker>
                  <c:symbol val="none"/>
                </c:marker>
                <c:cat>
                  <c:numRef>
                    <c:extLst>
                      <c:ext uri="{02D57815-91ED-43cb-92C2-25804820EDAC}">
                        <c15:formulaRef>
                          <c15:sqref>'נתונים לאיורים 5-12'!$E$1:$AY$1</c15:sqref>
                        </c15:formulaRef>
                      </c:ext>
                    </c:extLst>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extLst>
                      <c:ext uri="{02D57815-91ED-43cb-92C2-25804820EDAC}">
                        <c15:formulaRef>
                          <c15:sqref>'נתונים לאיורים 5-12'!$E$2:$AY$2</c15:sqref>
                        </c15:formulaRef>
                      </c:ext>
                    </c:extLst>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smooth val="0"/>
                <c:extLst>
                  <c:ext xmlns:c16="http://schemas.microsoft.com/office/drawing/2014/chart" uri="{C3380CC4-5D6E-409C-BE32-E72D297353CC}">
                    <c16:uniqueId val="{000000C0-6497-4E79-83AE-F678973594B8}"/>
                  </c:ext>
                </c:extLst>
              </c15:ser>
            </c15:filteredLineSeries>
          </c:ext>
        </c:extLst>
      </c:lineChart>
      <c:dateAx>
        <c:axId val="876806664"/>
        <c:scaling>
          <c:orientation val="minMax"/>
          <c:min val="2"/>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400" b="0" i="0" u="none" strike="noStrike" kern="1200" baseline="0">
                <a:solidFill>
                  <a:schemeClr val="tx1">
                    <a:lumMod val="50000"/>
                    <a:lumOff val="50000"/>
                  </a:schemeClr>
                </a:solidFill>
                <a:latin typeface="David" panose="020E0502060401010101" pitchFamily="34" charset="-79"/>
                <a:ea typeface="+mn-ea"/>
                <a:cs typeface="David" panose="020E0502060401010101" pitchFamily="34" charset="-79"/>
              </a:defRPr>
            </a:pPr>
            <a:endParaRPr lang="he-IL"/>
          </a:p>
        </c:txPr>
        <c:crossAx val="876801744"/>
        <c:crosses val="autoZero"/>
        <c:auto val="0"/>
        <c:lblOffset val="100"/>
        <c:baseTimeUnit val="days"/>
        <c:majorUnit val="5"/>
        <c:majorTimeUnit val="days"/>
      </c:dateAx>
      <c:valAx>
        <c:axId val="87680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David" panose="020E0502060401010101" pitchFamily="34" charset="-79"/>
                <a:ea typeface="+mn-ea"/>
                <a:cs typeface="David" panose="020E0502060401010101" pitchFamily="34" charset="-79"/>
              </a:defRPr>
            </a:pPr>
            <a:endParaRPr lang="he-IL"/>
          </a:p>
        </c:txPr>
        <c:crossAx val="876806664"/>
        <c:crosses val="autoZero"/>
        <c:crossBetween val="between"/>
      </c:valAx>
      <c:spPr>
        <a:noFill/>
        <a:ln w="25400">
          <a:noFill/>
        </a:ln>
      </c:spPr>
    </c:plotArea>
    <c:legend>
      <c:legendPos val="b"/>
      <c:layout>
        <c:manualLayout>
          <c:xMode val="edge"/>
          <c:yMode val="edge"/>
          <c:x val="7.905104825204028E-3"/>
          <c:y val="0.93592425265510215"/>
          <c:w val="0.96357703661711203"/>
          <c:h val="6.085060128575713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50000"/>
                  <a:lumOff val="50000"/>
                </a:schemeClr>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c:spPr>
  <c:txPr>
    <a:bodyPr/>
    <a:lstStyle/>
    <a:p>
      <a:pPr>
        <a:defRPr sz="1000">
          <a:latin typeface="David" panose="020E0502060401010101" pitchFamily="34" charset="-79"/>
          <a:cs typeface="David" panose="020E0502060401010101" pitchFamily="34" charset="-79"/>
        </a:defRPr>
      </a:pPr>
      <a:endParaRPr lang="he-I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64732616698746"/>
          <c:y val="0.16970318071589513"/>
          <c:w val="0.81772040532876022"/>
          <c:h val="2.7958028377597102E-2"/>
        </c:manualLayout>
      </c:layout>
      <c:lineChart>
        <c:grouping val="standard"/>
        <c:varyColors val="0"/>
        <c:ser>
          <c:idx val="1"/>
          <c:order val="0"/>
          <c:tx>
            <c:strRef>
              <c:f>איורים!$C$33</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איורים!$BQ$33:$BW$33</c:f>
            </c:numRef>
          </c:val>
          <c:smooth val="0"/>
          <c:extLst>
            <c:ext xmlns:c16="http://schemas.microsoft.com/office/drawing/2014/chart" uri="{C3380CC4-5D6E-409C-BE32-E72D297353CC}">
              <c16:uniqueId val="{00000000-BE33-47E0-AF8D-01CF4620571E}"/>
            </c:ext>
          </c:extLst>
        </c:ser>
        <c:ser>
          <c:idx val="2"/>
          <c:order val="1"/>
          <c:tx>
            <c:strRef>
              <c:f>איורים!$C$34</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איורים!$BQ$34:$BW$34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BE33-47E0-AF8D-01CF4620571E}"/>
            </c:ext>
          </c:extLst>
        </c:ser>
        <c:ser>
          <c:idx val="3"/>
          <c:order val="2"/>
          <c:tx>
            <c:strRef>
              <c:f>איורים!$C$31</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איורים!$BQ$31:$BW$31</c:f>
            </c:numRef>
          </c:val>
          <c:smooth val="0"/>
          <c:extLst>
            <c:ext xmlns:c16="http://schemas.microsoft.com/office/drawing/2014/chart" uri="{C3380CC4-5D6E-409C-BE32-E72D297353CC}">
              <c16:uniqueId val="{00000002-BE33-47E0-AF8D-01CF4620571E}"/>
            </c:ext>
          </c:extLst>
        </c:ser>
        <c:dLbls>
          <c:showLegendKey val="0"/>
          <c:showVal val="0"/>
          <c:showCatName val="0"/>
          <c:showSerName val="0"/>
          <c:showPercent val="0"/>
          <c:showBubbleSize val="0"/>
        </c:dLbls>
        <c:smooth val="0"/>
        <c:axId val="207570048"/>
        <c:axId val="207571584"/>
      </c:lineChart>
      <c:catAx>
        <c:axId val="207570048"/>
        <c:scaling>
          <c:orientation val="minMax"/>
        </c:scaling>
        <c:delete val="0"/>
        <c:axPos val="b"/>
        <c:numFmt formatCode="General" sourceLinked="1"/>
        <c:majorTickMark val="out"/>
        <c:minorTickMark val="none"/>
        <c:tickLblPos val="low"/>
        <c:crossAx val="207571584"/>
        <c:crosses val="autoZero"/>
        <c:auto val="1"/>
        <c:lblAlgn val="ctr"/>
        <c:lblOffset val="100"/>
        <c:noMultiLvlLbl val="0"/>
      </c:catAx>
      <c:valAx>
        <c:axId val="207571584"/>
        <c:scaling>
          <c:orientation val="minMax"/>
          <c:max val="8.5"/>
          <c:min val="5.5"/>
        </c:scaling>
        <c:delete val="0"/>
        <c:axPos val="l"/>
        <c:majorGridlines/>
        <c:numFmt formatCode="0.0" sourceLinked="0"/>
        <c:majorTickMark val="out"/>
        <c:minorTickMark val="none"/>
        <c:tickLblPos val="low"/>
        <c:crossAx val="207570048"/>
        <c:crosses val="autoZero"/>
        <c:crossBetween val="between"/>
      </c:valAx>
    </c:plotArea>
    <c:legend>
      <c:legendPos val="b"/>
      <c:layout>
        <c:manualLayout>
          <c:xMode val="edge"/>
          <c:yMode val="edge"/>
          <c:x val="0.40977394639777182"/>
          <c:y val="0.71585939673022847"/>
          <c:w val="0.23032964923017846"/>
          <c:h val="0.23507857650585653"/>
        </c:manualLayout>
      </c:layout>
      <c:overlay val="0"/>
      <c:txPr>
        <a:bodyPr/>
        <a:lstStyle/>
        <a:p>
          <a:pPr>
            <a:defRPr sz="1200">
              <a:latin typeface="David" pitchFamily="34" charset="-79"/>
              <a:cs typeface="David" pitchFamily="34" charset="-79"/>
            </a:defRPr>
          </a:pPr>
          <a:endParaRPr lang="he-IL"/>
        </a:p>
      </c:txPr>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57906153006782E-2"/>
          <c:y val="2.3008629698280995E-2"/>
          <c:w val="0.93594236334958758"/>
          <c:h val="0.82239536937714963"/>
        </c:manualLayout>
      </c:layout>
      <c:areaChart>
        <c:grouping val="stacked"/>
        <c:varyColors val="0"/>
        <c:ser>
          <c:idx val="1"/>
          <c:order val="0"/>
          <c:tx>
            <c:v>הגבייה מהציבור + פיצויים מצד ג'</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Lbls>
            <c:dLbl>
              <c:idx val="2"/>
              <c:delete val="1"/>
              <c:extLst>
                <c:ext xmlns:c15="http://schemas.microsoft.com/office/drawing/2012/chart" uri="{CE6537A1-D6FC-4f65-9D91-7224C49458BB}"/>
                <c:ext xmlns:c16="http://schemas.microsoft.com/office/drawing/2014/chart" uri="{C3380CC4-5D6E-409C-BE32-E72D297353CC}">
                  <c16:uniqueId val="{00000002-E366-4C44-855D-0A3E0AC79A97}"/>
                </c:ext>
              </c:extLst>
            </c:dLbl>
            <c:dLbl>
              <c:idx val="3"/>
              <c:delete val="1"/>
              <c:extLst>
                <c:ext xmlns:c15="http://schemas.microsoft.com/office/drawing/2012/chart" uri="{CE6537A1-D6FC-4f65-9D91-7224C49458BB}"/>
                <c:ext xmlns:c16="http://schemas.microsoft.com/office/drawing/2014/chart" uri="{C3380CC4-5D6E-409C-BE32-E72D297353CC}">
                  <c16:uniqueId val="{00000003-E366-4C44-855D-0A3E0AC79A97}"/>
                </c:ext>
              </c:extLst>
            </c:dLbl>
            <c:dLbl>
              <c:idx val="4"/>
              <c:delete val="1"/>
              <c:extLst>
                <c:ext xmlns:c15="http://schemas.microsoft.com/office/drawing/2012/chart" uri="{CE6537A1-D6FC-4f65-9D91-7224C49458BB}"/>
                <c:ext xmlns:c16="http://schemas.microsoft.com/office/drawing/2014/chart" uri="{C3380CC4-5D6E-409C-BE32-E72D297353CC}">
                  <c16:uniqueId val="{00000004-E366-4C44-855D-0A3E0AC79A97}"/>
                </c:ext>
              </c:extLst>
            </c:dLbl>
            <c:dLbl>
              <c:idx val="5"/>
              <c:delete val="1"/>
              <c:extLst>
                <c:ext xmlns:c15="http://schemas.microsoft.com/office/drawing/2012/chart" uri="{CE6537A1-D6FC-4f65-9D91-7224C49458BB}"/>
                <c:ext xmlns:c16="http://schemas.microsoft.com/office/drawing/2014/chart" uri="{C3380CC4-5D6E-409C-BE32-E72D297353CC}">
                  <c16:uniqueId val="{00000005-E366-4C44-855D-0A3E0AC79A97}"/>
                </c:ext>
              </c:extLst>
            </c:dLbl>
            <c:dLbl>
              <c:idx val="7"/>
              <c:delete val="1"/>
              <c:extLst>
                <c:ext xmlns:c15="http://schemas.microsoft.com/office/drawing/2012/chart" uri="{CE6537A1-D6FC-4f65-9D91-7224C49458BB}"/>
                <c:ext xmlns:c16="http://schemas.microsoft.com/office/drawing/2014/chart" uri="{C3380CC4-5D6E-409C-BE32-E72D297353CC}">
                  <c16:uniqueId val="{00000007-E366-4C44-855D-0A3E0AC79A97}"/>
                </c:ext>
              </c:extLst>
            </c:dLbl>
            <c:dLbl>
              <c:idx val="8"/>
              <c:delete val="1"/>
              <c:extLst>
                <c:ext xmlns:c15="http://schemas.microsoft.com/office/drawing/2012/chart" uri="{CE6537A1-D6FC-4f65-9D91-7224C49458BB}"/>
                <c:ext xmlns:c16="http://schemas.microsoft.com/office/drawing/2014/chart" uri="{C3380CC4-5D6E-409C-BE32-E72D297353CC}">
                  <c16:uniqueId val="{00000008-E366-4C44-855D-0A3E0AC79A97}"/>
                </c:ext>
              </c:extLst>
            </c:dLbl>
            <c:dLbl>
              <c:idx val="9"/>
              <c:delete val="1"/>
              <c:extLst>
                <c:ext xmlns:c15="http://schemas.microsoft.com/office/drawing/2012/chart" uri="{CE6537A1-D6FC-4f65-9D91-7224C49458BB}"/>
                <c:ext xmlns:c16="http://schemas.microsoft.com/office/drawing/2014/chart" uri="{C3380CC4-5D6E-409C-BE32-E72D297353CC}">
                  <c16:uniqueId val="{00000009-E366-4C44-855D-0A3E0AC79A97}"/>
                </c:ext>
              </c:extLst>
            </c:dLbl>
            <c:dLbl>
              <c:idx val="10"/>
              <c:delete val="1"/>
              <c:extLst>
                <c:ext xmlns:c15="http://schemas.microsoft.com/office/drawing/2012/chart" uri="{CE6537A1-D6FC-4f65-9D91-7224C49458BB}"/>
                <c:ext xmlns:c16="http://schemas.microsoft.com/office/drawing/2014/chart" uri="{C3380CC4-5D6E-409C-BE32-E72D297353CC}">
                  <c16:uniqueId val="{0000000A-E366-4C44-855D-0A3E0AC79A97}"/>
                </c:ext>
              </c:extLst>
            </c:dLbl>
            <c:dLbl>
              <c:idx val="12"/>
              <c:delete val="1"/>
              <c:extLst>
                <c:ext xmlns:c15="http://schemas.microsoft.com/office/drawing/2012/chart" uri="{CE6537A1-D6FC-4f65-9D91-7224C49458BB}"/>
                <c:ext xmlns:c16="http://schemas.microsoft.com/office/drawing/2014/chart" uri="{C3380CC4-5D6E-409C-BE32-E72D297353CC}">
                  <c16:uniqueId val="{0000000C-E366-4C44-855D-0A3E0AC79A97}"/>
                </c:ext>
              </c:extLst>
            </c:dLbl>
            <c:dLbl>
              <c:idx val="13"/>
              <c:delete val="1"/>
              <c:extLst>
                <c:ext xmlns:c15="http://schemas.microsoft.com/office/drawing/2012/chart" uri="{CE6537A1-D6FC-4f65-9D91-7224C49458BB}"/>
                <c:ext xmlns:c16="http://schemas.microsoft.com/office/drawing/2014/chart" uri="{C3380CC4-5D6E-409C-BE32-E72D297353CC}">
                  <c16:uniqueId val="{0000000D-E366-4C44-855D-0A3E0AC79A97}"/>
                </c:ext>
              </c:extLst>
            </c:dLbl>
            <c:dLbl>
              <c:idx val="14"/>
              <c:delete val="1"/>
              <c:extLst>
                <c:ext xmlns:c15="http://schemas.microsoft.com/office/drawing/2012/chart" uri="{CE6537A1-D6FC-4f65-9D91-7224C49458BB}"/>
                <c:ext xmlns:c16="http://schemas.microsoft.com/office/drawing/2014/chart" uri="{C3380CC4-5D6E-409C-BE32-E72D297353CC}">
                  <c16:uniqueId val="{0000000E-E366-4C44-855D-0A3E0AC79A97}"/>
                </c:ext>
              </c:extLst>
            </c:dLbl>
            <c:dLbl>
              <c:idx val="15"/>
              <c:delete val="1"/>
              <c:extLst>
                <c:ext xmlns:c15="http://schemas.microsoft.com/office/drawing/2012/chart" uri="{CE6537A1-D6FC-4f65-9D91-7224C49458BB}"/>
                <c:ext xmlns:c16="http://schemas.microsoft.com/office/drawing/2014/chart" uri="{C3380CC4-5D6E-409C-BE32-E72D297353CC}">
                  <c16:uniqueId val="{0000000F-E366-4C44-855D-0A3E0AC79A97}"/>
                </c:ext>
              </c:extLst>
            </c:dLbl>
            <c:dLbl>
              <c:idx val="17"/>
              <c:delete val="1"/>
              <c:extLst>
                <c:ext xmlns:c15="http://schemas.microsoft.com/office/drawing/2012/chart" uri="{CE6537A1-D6FC-4f65-9D91-7224C49458BB}"/>
                <c:ext xmlns:c16="http://schemas.microsoft.com/office/drawing/2014/chart" uri="{C3380CC4-5D6E-409C-BE32-E72D297353CC}">
                  <c16:uniqueId val="{00000011-E366-4C44-855D-0A3E0AC79A97}"/>
                </c:ext>
              </c:extLst>
            </c:dLbl>
            <c:dLbl>
              <c:idx val="18"/>
              <c:delete val="1"/>
              <c:extLst>
                <c:ext xmlns:c15="http://schemas.microsoft.com/office/drawing/2012/chart" uri="{CE6537A1-D6FC-4f65-9D91-7224C49458BB}"/>
                <c:ext xmlns:c16="http://schemas.microsoft.com/office/drawing/2014/chart" uri="{C3380CC4-5D6E-409C-BE32-E72D297353CC}">
                  <c16:uniqueId val="{00000012-E366-4C44-855D-0A3E0AC79A97}"/>
                </c:ext>
              </c:extLst>
            </c:dLbl>
            <c:dLbl>
              <c:idx val="19"/>
              <c:delete val="1"/>
              <c:extLst>
                <c:ext xmlns:c15="http://schemas.microsoft.com/office/drawing/2012/chart" uri="{CE6537A1-D6FC-4f65-9D91-7224C49458BB}"/>
                <c:ext xmlns:c16="http://schemas.microsoft.com/office/drawing/2014/chart" uri="{C3380CC4-5D6E-409C-BE32-E72D297353CC}">
                  <c16:uniqueId val="{00000013-E366-4C44-855D-0A3E0AC79A97}"/>
                </c:ext>
              </c:extLst>
            </c:dLbl>
            <c:dLbl>
              <c:idx val="20"/>
              <c:delete val="1"/>
              <c:extLst>
                <c:ext xmlns:c15="http://schemas.microsoft.com/office/drawing/2012/chart" uri="{CE6537A1-D6FC-4f65-9D91-7224C49458BB}"/>
                <c:ext xmlns:c16="http://schemas.microsoft.com/office/drawing/2014/chart" uri="{C3380CC4-5D6E-409C-BE32-E72D297353CC}">
                  <c16:uniqueId val="{00000014-E366-4C44-855D-0A3E0AC79A97}"/>
                </c:ext>
              </c:extLst>
            </c:dLbl>
            <c:dLbl>
              <c:idx val="22"/>
              <c:delete val="1"/>
              <c:extLst>
                <c:ext xmlns:c15="http://schemas.microsoft.com/office/drawing/2012/chart" uri="{CE6537A1-D6FC-4f65-9D91-7224C49458BB}"/>
                <c:ext xmlns:c16="http://schemas.microsoft.com/office/drawing/2014/chart" uri="{C3380CC4-5D6E-409C-BE32-E72D297353CC}">
                  <c16:uniqueId val="{00000016-E366-4C44-855D-0A3E0AC79A97}"/>
                </c:ext>
              </c:extLst>
            </c:dLbl>
            <c:dLbl>
              <c:idx val="23"/>
              <c:delete val="1"/>
              <c:extLst>
                <c:ext xmlns:c15="http://schemas.microsoft.com/office/drawing/2012/chart" uri="{CE6537A1-D6FC-4f65-9D91-7224C49458BB}"/>
                <c:ext xmlns:c16="http://schemas.microsoft.com/office/drawing/2014/chart" uri="{C3380CC4-5D6E-409C-BE32-E72D297353CC}">
                  <c16:uniqueId val="{00000017-E366-4C44-855D-0A3E0AC79A97}"/>
                </c:ext>
              </c:extLst>
            </c:dLbl>
            <c:dLbl>
              <c:idx val="24"/>
              <c:delete val="1"/>
              <c:extLst>
                <c:ext xmlns:c15="http://schemas.microsoft.com/office/drawing/2012/chart" uri="{CE6537A1-D6FC-4f65-9D91-7224C49458BB}"/>
                <c:ext xmlns:c16="http://schemas.microsoft.com/office/drawing/2014/chart" uri="{C3380CC4-5D6E-409C-BE32-E72D297353CC}">
                  <c16:uniqueId val="{00000018-E366-4C44-855D-0A3E0AC79A97}"/>
                </c:ext>
              </c:extLst>
            </c:dLbl>
            <c:dLbl>
              <c:idx val="25"/>
              <c:delete val="1"/>
              <c:extLst>
                <c:ext xmlns:c15="http://schemas.microsoft.com/office/drawing/2012/chart" uri="{CE6537A1-D6FC-4f65-9D91-7224C49458BB}"/>
                <c:ext xmlns:c16="http://schemas.microsoft.com/office/drawing/2014/chart" uri="{C3380CC4-5D6E-409C-BE32-E72D297353CC}">
                  <c16:uniqueId val="{00000019-E366-4C44-855D-0A3E0AC79A97}"/>
                </c:ext>
              </c:extLst>
            </c:dLbl>
            <c:dLbl>
              <c:idx val="27"/>
              <c:delete val="1"/>
              <c:extLst>
                <c:ext xmlns:c15="http://schemas.microsoft.com/office/drawing/2012/chart" uri="{CE6537A1-D6FC-4f65-9D91-7224C49458BB}"/>
                <c:ext xmlns:c16="http://schemas.microsoft.com/office/drawing/2014/chart" uri="{C3380CC4-5D6E-409C-BE32-E72D297353CC}">
                  <c16:uniqueId val="{0000001B-E366-4C44-855D-0A3E0AC79A97}"/>
                </c:ext>
              </c:extLst>
            </c:dLbl>
            <c:dLbl>
              <c:idx val="28"/>
              <c:delete val="1"/>
              <c:extLst>
                <c:ext xmlns:c15="http://schemas.microsoft.com/office/drawing/2012/chart" uri="{CE6537A1-D6FC-4f65-9D91-7224C49458BB}"/>
                <c:ext xmlns:c16="http://schemas.microsoft.com/office/drawing/2014/chart" uri="{C3380CC4-5D6E-409C-BE32-E72D297353CC}">
                  <c16:uniqueId val="{0000001C-E366-4C44-855D-0A3E0AC79A97}"/>
                </c:ext>
              </c:extLst>
            </c:dLbl>
            <c:dLbl>
              <c:idx val="29"/>
              <c:delete val="1"/>
              <c:extLst>
                <c:ext xmlns:c15="http://schemas.microsoft.com/office/drawing/2012/chart" uri="{CE6537A1-D6FC-4f65-9D91-7224C49458BB}"/>
                <c:ext xmlns:c16="http://schemas.microsoft.com/office/drawing/2014/chart" uri="{C3380CC4-5D6E-409C-BE32-E72D297353CC}">
                  <c16:uniqueId val="{0000001D-E366-4C44-855D-0A3E0AC79A97}"/>
                </c:ext>
              </c:extLst>
            </c:dLbl>
            <c:dLbl>
              <c:idx val="30"/>
              <c:delete val="1"/>
              <c:extLst>
                <c:ext xmlns:c15="http://schemas.microsoft.com/office/drawing/2012/chart" uri="{CE6537A1-D6FC-4f65-9D91-7224C49458BB}"/>
                <c:ext xmlns:c16="http://schemas.microsoft.com/office/drawing/2014/chart" uri="{C3380CC4-5D6E-409C-BE32-E72D297353CC}">
                  <c16:uniqueId val="{0000001E-E366-4C44-855D-0A3E0AC79A97}"/>
                </c:ext>
              </c:extLst>
            </c:dLbl>
            <c:dLbl>
              <c:idx val="32"/>
              <c:delete val="1"/>
              <c:extLst>
                <c:ext xmlns:c15="http://schemas.microsoft.com/office/drawing/2012/chart" uri="{CE6537A1-D6FC-4f65-9D91-7224C49458BB}"/>
                <c:ext xmlns:c16="http://schemas.microsoft.com/office/drawing/2014/chart" uri="{C3380CC4-5D6E-409C-BE32-E72D297353CC}">
                  <c16:uniqueId val="{00000020-E366-4C44-855D-0A3E0AC79A97}"/>
                </c:ext>
              </c:extLst>
            </c:dLbl>
            <c:dLbl>
              <c:idx val="33"/>
              <c:delete val="1"/>
              <c:extLst>
                <c:ext xmlns:c15="http://schemas.microsoft.com/office/drawing/2012/chart" uri="{CE6537A1-D6FC-4f65-9D91-7224C49458BB}"/>
                <c:ext xmlns:c16="http://schemas.microsoft.com/office/drawing/2014/chart" uri="{C3380CC4-5D6E-409C-BE32-E72D297353CC}">
                  <c16:uniqueId val="{00000021-E366-4C44-855D-0A3E0AC79A97}"/>
                </c:ext>
              </c:extLst>
            </c:dLbl>
            <c:dLbl>
              <c:idx val="34"/>
              <c:delete val="1"/>
              <c:extLst>
                <c:ext xmlns:c15="http://schemas.microsoft.com/office/drawing/2012/chart" uri="{CE6537A1-D6FC-4f65-9D91-7224C49458BB}"/>
                <c:ext xmlns:c16="http://schemas.microsoft.com/office/drawing/2014/chart" uri="{C3380CC4-5D6E-409C-BE32-E72D297353CC}">
                  <c16:uniqueId val="{00000022-E366-4C44-855D-0A3E0AC79A97}"/>
                </c:ext>
              </c:extLst>
            </c:dLbl>
            <c:dLbl>
              <c:idx val="35"/>
              <c:delete val="1"/>
              <c:extLst>
                <c:ext xmlns:c15="http://schemas.microsoft.com/office/drawing/2012/chart" uri="{CE6537A1-D6FC-4f65-9D91-7224C49458BB}"/>
                <c:ext xmlns:c16="http://schemas.microsoft.com/office/drawing/2014/chart" uri="{C3380CC4-5D6E-409C-BE32-E72D297353CC}">
                  <c16:uniqueId val="{00000023-E366-4C44-855D-0A3E0AC79A97}"/>
                </c:ext>
              </c:extLst>
            </c:dLbl>
            <c:dLbl>
              <c:idx val="37"/>
              <c:delete val="1"/>
              <c:extLst>
                <c:ext xmlns:c15="http://schemas.microsoft.com/office/drawing/2012/chart" uri="{CE6537A1-D6FC-4f65-9D91-7224C49458BB}"/>
                <c:ext xmlns:c16="http://schemas.microsoft.com/office/drawing/2014/chart" uri="{C3380CC4-5D6E-409C-BE32-E72D297353CC}">
                  <c16:uniqueId val="{00000025-E366-4C44-855D-0A3E0AC79A97}"/>
                </c:ext>
              </c:extLst>
            </c:dLbl>
            <c:dLbl>
              <c:idx val="38"/>
              <c:delete val="1"/>
              <c:extLst>
                <c:ext xmlns:c15="http://schemas.microsoft.com/office/drawing/2012/chart" uri="{CE6537A1-D6FC-4f65-9D91-7224C49458BB}"/>
                <c:ext xmlns:c16="http://schemas.microsoft.com/office/drawing/2014/chart" uri="{C3380CC4-5D6E-409C-BE32-E72D297353CC}">
                  <c16:uniqueId val="{00000026-E366-4C44-855D-0A3E0AC79A97}"/>
                </c:ext>
              </c:extLst>
            </c:dLbl>
            <c:dLbl>
              <c:idx val="39"/>
              <c:delete val="1"/>
              <c:extLst>
                <c:ext xmlns:c15="http://schemas.microsoft.com/office/drawing/2012/chart" uri="{CE6537A1-D6FC-4f65-9D91-7224C49458BB}"/>
                <c:ext xmlns:c16="http://schemas.microsoft.com/office/drawing/2014/chart" uri="{C3380CC4-5D6E-409C-BE32-E72D297353CC}">
                  <c16:uniqueId val="{00000027-E366-4C44-855D-0A3E0AC79A97}"/>
                </c:ext>
              </c:extLst>
            </c:dLbl>
            <c:dLbl>
              <c:idx val="40"/>
              <c:delete val="1"/>
              <c:extLst>
                <c:ext xmlns:c15="http://schemas.microsoft.com/office/drawing/2012/chart" uri="{CE6537A1-D6FC-4f65-9D91-7224C49458BB}"/>
                <c:ext xmlns:c16="http://schemas.microsoft.com/office/drawing/2014/chart" uri="{C3380CC4-5D6E-409C-BE32-E72D297353CC}">
                  <c16:uniqueId val="{00000028-E366-4C44-855D-0A3E0AC79A97}"/>
                </c:ext>
              </c:extLst>
            </c:dLbl>
            <c:dLbl>
              <c:idx val="42"/>
              <c:delete val="1"/>
              <c:extLst>
                <c:ext xmlns:c15="http://schemas.microsoft.com/office/drawing/2012/chart" uri="{CE6537A1-D6FC-4f65-9D91-7224C49458BB}"/>
                <c:ext xmlns:c16="http://schemas.microsoft.com/office/drawing/2014/chart" uri="{C3380CC4-5D6E-409C-BE32-E72D297353CC}">
                  <c16:uniqueId val="{0000002A-E366-4C44-855D-0A3E0AC79A97}"/>
                </c:ext>
              </c:extLst>
            </c:dLbl>
            <c:dLbl>
              <c:idx val="43"/>
              <c:delete val="1"/>
              <c:extLst>
                <c:ext xmlns:c15="http://schemas.microsoft.com/office/drawing/2012/chart" uri="{CE6537A1-D6FC-4f65-9D91-7224C49458BB}"/>
                <c:ext xmlns:c16="http://schemas.microsoft.com/office/drawing/2014/chart" uri="{C3380CC4-5D6E-409C-BE32-E72D297353CC}">
                  <c16:uniqueId val="{0000002B-E366-4C44-855D-0A3E0AC79A97}"/>
                </c:ext>
              </c:extLst>
            </c:dLbl>
            <c:dLbl>
              <c:idx val="44"/>
              <c:delete val="1"/>
              <c:extLst>
                <c:ext xmlns:c15="http://schemas.microsoft.com/office/drawing/2012/chart" uri="{CE6537A1-D6FC-4f65-9D91-7224C49458BB}"/>
                <c:ext xmlns:c16="http://schemas.microsoft.com/office/drawing/2014/chart" uri="{C3380CC4-5D6E-409C-BE32-E72D297353CC}">
                  <c16:uniqueId val="{0000002C-E366-4C44-855D-0A3E0AC79A97}"/>
                </c:ext>
              </c:extLst>
            </c:dLbl>
            <c:dLbl>
              <c:idx val="45"/>
              <c:delete val="1"/>
              <c:extLst>
                <c:ext xmlns:c15="http://schemas.microsoft.com/office/drawing/2012/chart" uri="{CE6537A1-D6FC-4f65-9D91-7224C49458BB}"/>
                <c:ext xmlns:c16="http://schemas.microsoft.com/office/drawing/2014/chart" uri="{C3380CC4-5D6E-409C-BE32-E72D297353CC}">
                  <c16:uniqueId val="{0000002D-E366-4C44-855D-0A3E0AC79A9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5-12'!$E$29:$AY$29</c:f>
              <c:numCache>
                <c:formatCode>0.0</c:formatCode>
                <c:ptCount val="47"/>
                <c:pt idx="0">
                  <c:v>3.5906725587363373</c:v>
                </c:pt>
                <c:pt idx="1">
                  <c:v>3.5768701231347073</c:v>
                </c:pt>
                <c:pt idx="2">
                  <c:v>3.5675182945785302</c:v>
                </c:pt>
                <c:pt idx="3">
                  <c:v>3.5582058887549386</c:v>
                </c:pt>
                <c:pt idx="4">
                  <c:v>3.5489513558845514</c:v>
                </c:pt>
                <c:pt idx="5">
                  <c:v>3.5397099118603275</c:v>
                </c:pt>
                <c:pt idx="6">
                  <c:v>3.5305084623631808</c:v>
                </c:pt>
                <c:pt idx="7">
                  <c:v>3.5223280704979167</c:v>
                </c:pt>
                <c:pt idx="8">
                  <c:v>3.5141885519934601</c:v>
                </c:pt>
                <c:pt idx="9">
                  <c:v>3.5061201937659927</c:v>
                </c:pt>
                <c:pt idx="10">
                  <c:v>3.498021582816309</c:v>
                </c:pt>
                <c:pt idx="11">
                  <c:v>3.489909801415461</c:v>
                </c:pt>
                <c:pt idx="12">
                  <c:v>3.4824606020739037</c:v>
                </c:pt>
                <c:pt idx="13">
                  <c:v>3.4750695865943855</c:v>
                </c:pt>
                <c:pt idx="14">
                  <c:v>3.4676695332036656</c:v>
                </c:pt>
                <c:pt idx="15">
                  <c:v>3.4602947090199225</c:v>
                </c:pt>
                <c:pt idx="16">
                  <c:v>3.4529221649371737</c:v>
                </c:pt>
                <c:pt idx="17">
                  <c:v>3.446192558355702</c:v>
                </c:pt>
                <c:pt idx="18">
                  <c:v>3.439509047616915</c:v>
                </c:pt>
                <c:pt idx="19">
                  <c:v>3.4328075383730505</c:v>
                </c:pt>
                <c:pt idx="20">
                  <c:v>3.4261206783378926</c:v>
                </c:pt>
                <c:pt idx="21">
                  <c:v>3.4194137056295792</c:v>
                </c:pt>
                <c:pt idx="22">
                  <c:v>3.413048525633025</c:v>
                </c:pt>
                <c:pt idx="23">
                  <c:v>3.4067324506854817</c:v>
                </c:pt>
                <c:pt idx="24">
                  <c:v>3.3980954378547525</c:v>
                </c:pt>
                <c:pt idx="25">
                  <c:v>3.3894572886927889</c:v>
                </c:pt>
                <c:pt idx="26">
                  <c:v>3.3808422233579218</c:v>
                </c:pt>
                <c:pt idx="27">
                  <c:v>3.3727697309635976</c:v>
                </c:pt>
                <c:pt idx="28">
                  <c:v>3.3647023349773568</c:v>
                </c:pt>
                <c:pt idx="29">
                  <c:v>3.3566393118285363</c:v>
                </c:pt>
                <c:pt idx="30">
                  <c:v>3.3486041261269612</c:v>
                </c:pt>
                <c:pt idx="31">
                  <c:v>3.3405952912736168</c:v>
                </c:pt>
                <c:pt idx="32">
                  <c:v>3.3330894724086817</c:v>
                </c:pt>
                <c:pt idx="33">
                  <c:v>3.325609257017049</c:v>
                </c:pt>
                <c:pt idx="34">
                  <c:v>3.3181412620332447</c:v>
                </c:pt>
                <c:pt idx="35">
                  <c:v>3.3106873944863091</c:v>
                </c:pt>
                <c:pt idx="36">
                  <c:v>3.3032523334237598</c:v>
                </c:pt>
                <c:pt idx="37">
                  <c:v>3.2961461797851226</c:v>
                </c:pt>
                <c:pt idx="38">
                  <c:v>3.289057550901636</c:v>
                </c:pt>
                <c:pt idx="39">
                  <c:v>3.2819863214227958</c:v>
                </c:pt>
                <c:pt idx="40">
                  <c:v>3.2749358622611613</c:v>
                </c:pt>
                <c:pt idx="41">
                  <c:v>3.2679136472237045</c:v>
                </c:pt>
                <c:pt idx="42">
                  <c:v>3.260968631586842</c:v>
                </c:pt>
                <c:pt idx="43">
                  <c:v>3.2540402423735064</c:v>
                </c:pt>
                <c:pt idx="44">
                  <c:v>3.2471152789281912</c:v>
                </c:pt>
                <c:pt idx="45">
                  <c:v>3.2402174221122668</c:v>
                </c:pt>
                <c:pt idx="46">
                  <c:v>3.2333204720675779</c:v>
                </c:pt>
              </c:numCache>
            </c:numRef>
          </c:val>
          <c:extLst>
            <c:ext xmlns:c16="http://schemas.microsoft.com/office/drawing/2014/chart" uri="{C3380CC4-5D6E-409C-BE32-E72D297353CC}">
              <c16:uniqueId val="{0000002F-E366-4C44-855D-0A3E0AC79A97}"/>
            </c:ext>
          </c:extLst>
        </c:ser>
        <c:ser>
          <c:idx val="2"/>
          <c:order val="1"/>
          <c:tx>
            <c:strRef>
              <c:f>'נתונים לאיורים 5-12'!$A$31</c:f>
              <c:strCache>
                <c:ptCount val="1"/>
                <c:pt idx="0">
                  <c:v>השתתפות תקציב המדינה השוטף</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Lbls>
            <c:dLbl>
              <c:idx val="2"/>
              <c:delete val="1"/>
              <c:extLst>
                <c:ext xmlns:c15="http://schemas.microsoft.com/office/drawing/2012/chart" uri="{CE6537A1-D6FC-4f65-9D91-7224C49458BB}"/>
                <c:ext xmlns:c16="http://schemas.microsoft.com/office/drawing/2014/chart" uri="{C3380CC4-5D6E-409C-BE32-E72D297353CC}">
                  <c16:uniqueId val="{00000032-E366-4C44-855D-0A3E0AC79A97}"/>
                </c:ext>
              </c:extLst>
            </c:dLbl>
            <c:dLbl>
              <c:idx val="3"/>
              <c:delete val="1"/>
              <c:extLst>
                <c:ext xmlns:c15="http://schemas.microsoft.com/office/drawing/2012/chart" uri="{CE6537A1-D6FC-4f65-9D91-7224C49458BB}"/>
                <c:ext xmlns:c16="http://schemas.microsoft.com/office/drawing/2014/chart" uri="{C3380CC4-5D6E-409C-BE32-E72D297353CC}">
                  <c16:uniqueId val="{00000033-E366-4C44-855D-0A3E0AC79A97}"/>
                </c:ext>
              </c:extLst>
            </c:dLbl>
            <c:dLbl>
              <c:idx val="4"/>
              <c:delete val="1"/>
              <c:extLst>
                <c:ext xmlns:c15="http://schemas.microsoft.com/office/drawing/2012/chart" uri="{CE6537A1-D6FC-4f65-9D91-7224C49458BB}"/>
                <c:ext xmlns:c16="http://schemas.microsoft.com/office/drawing/2014/chart" uri="{C3380CC4-5D6E-409C-BE32-E72D297353CC}">
                  <c16:uniqueId val="{00000034-E366-4C44-855D-0A3E0AC79A97}"/>
                </c:ext>
              </c:extLst>
            </c:dLbl>
            <c:dLbl>
              <c:idx val="5"/>
              <c:delete val="1"/>
              <c:extLst>
                <c:ext xmlns:c15="http://schemas.microsoft.com/office/drawing/2012/chart" uri="{CE6537A1-D6FC-4f65-9D91-7224C49458BB}"/>
                <c:ext xmlns:c16="http://schemas.microsoft.com/office/drawing/2014/chart" uri="{C3380CC4-5D6E-409C-BE32-E72D297353CC}">
                  <c16:uniqueId val="{00000035-E366-4C44-855D-0A3E0AC79A97}"/>
                </c:ext>
              </c:extLst>
            </c:dLbl>
            <c:dLbl>
              <c:idx val="7"/>
              <c:delete val="1"/>
              <c:extLst>
                <c:ext xmlns:c15="http://schemas.microsoft.com/office/drawing/2012/chart" uri="{CE6537A1-D6FC-4f65-9D91-7224C49458BB}"/>
                <c:ext xmlns:c16="http://schemas.microsoft.com/office/drawing/2014/chart" uri="{C3380CC4-5D6E-409C-BE32-E72D297353CC}">
                  <c16:uniqueId val="{00000037-E366-4C44-855D-0A3E0AC79A97}"/>
                </c:ext>
              </c:extLst>
            </c:dLbl>
            <c:dLbl>
              <c:idx val="8"/>
              <c:delete val="1"/>
              <c:extLst>
                <c:ext xmlns:c15="http://schemas.microsoft.com/office/drawing/2012/chart" uri="{CE6537A1-D6FC-4f65-9D91-7224C49458BB}"/>
                <c:ext xmlns:c16="http://schemas.microsoft.com/office/drawing/2014/chart" uri="{C3380CC4-5D6E-409C-BE32-E72D297353CC}">
                  <c16:uniqueId val="{00000038-E366-4C44-855D-0A3E0AC79A97}"/>
                </c:ext>
              </c:extLst>
            </c:dLbl>
            <c:dLbl>
              <c:idx val="9"/>
              <c:delete val="1"/>
              <c:extLst>
                <c:ext xmlns:c15="http://schemas.microsoft.com/office/drawing/2012/chart" uri="{CE6537A1-D6FC-4f65-9D91-7224C49458BB}"/>
                <c:ext xmlns:c16="http://schemas.microsoft.com/office/drawing/2014/chart" uri="{C3380CC4-5D6E-409C-BE32-E72D297353CC}">
                  <c16:uniqueId val="{00000039-E366-4C44-855D-0A3E0AC79A97}"/>
                </c:ext>
              </c:extLst>
            </c:dLbl>
            <c:dLbl>
              <c:idx val="10"/>
              <c:delete val="1"/>
              <c:extLst>
                <c:ext xmlns:c15="http://schemas.microsoft.com/office/drawing/2012/chart" uri="{CE6537A1-D6FC-4f65-9D91-7224C49458BB}"/>
                <c:ext xmlns:c16="http://schemas.microsoft.com/office/drawing/2014/chart" uri="{C3380CC4-5D6E-409C-BE32-E72D297353CC}">
                  <c16:uniqueId val="{0000003A-E366-4C44-855D-0A3E0AC79A97}"/>
                </c:ext>
              </c:extLst>
            </c:dLbl>
            <c:dLbl>
              <c:idx val="12"/>
              <c:delete val="1"/>
              <c:extLst>
                <c:ext xmlns:c15="http://schemas.microsoft.com/office/drawing/2012/chart" uri="{CE6537A1-D6FC-4f65-9D91-7224C49458BB}"/>
                <c:ext xmlns:c16="http://schemas.microsoft.com/office/drawing/2014/chart" uri="{C3380CC4-5D6E-409C-BE32-E72D297353CC}">
                  <c16:uniqueId val="{0000003C-E366-4C44-855D-0A3E0AC79A97}"/>
                </c:ext>
              </c:extLst>
            </c:dLbl>
            <c:dLbl>
              <c:idx val="13"/>
              <c:delete val="1"/>
              <c:extLst>
                <c:ext xmlns:c15="http://schemas.microsoft.com/office/drawing/2012/chart" uri="{CE6537A1-D6FC-4f65-9D91-7224C49458BB}"/>
                <c:ext xmlns:c16="http://schemas.microsoft.com/office/drawing/2014/chart" uri="{C3380CC4-5D6E-409C-BE32-E72D297353CC}">
                  <c16:uniqueId val="{0000003D-E366-4C44-855D-0A3E0AC79A97}"/>
                </c:ext>
              </c:extLst>
            </c:dLbl>
            <c:dLbl>
              <c:idx val="14"/>
              <c:delete val="1"/>
              <c:extLst>
                <c:ext xmlns:c15="http://schemas.microsoft.com/office/drawing/2012/chart" uri="{CE6537A1-D6FC-4f65-9D91-7224C49458BB}"/>
                <c:ext xmlns:c16="http://schemas.microsoft.com/office/drawing/2014/chart" uri="{C3380CC4-5D6E-409C-BE32-E72D297353CC}">
                  <c16:uniqueId val="{0000003E-E366-4C44-855D-0A3E0AC79A97}"/>
                </c:ext>
              </c:extLst>
            </c:dLbl>
            <c:dLbl>
              <c:idx val="15"/>
              <c:delete val="1"/>
              <c:extLst>
                <c:ext xmlns:c15="http://schemas.microsoft.com/office/drawing/2012/chart" uri="{CE6537A1-D6FC-4f65-9D91-7224C49458BB}"/>
                <c:ext xmlns:c16="http://schemas.microsoft.com/office/drawing/2014/chart" uri="{C3380CC4-5D6E-409C-BE32-E72D297353CC}">
                  <c16:uniqueId val="{0000003F-E366-4C44-855D-0A3E0AC79A97}"/>
                </c:ext>
              </c:extLst>
            </c:dLbl>
            <c:dLbl>
              <c:idx val="17"/>
              <c:delete val="1"/>
              <c:extLst>
                <c:ext xmlns:c15="http://schemas.microsoft.com/office/drawing/2012/chart" uri="{CE6537A1-D6FC-4f65-9D91-7224C49458BB}"/>
                <c:ext xmlns:c16="http://schemas.microsoft.com/office/drawing/2014/chart" uri="{C3380CC4-5D6E-409C-BE32-E72D297353CC}">
                  <c16:uniqueId val="{00000041-E366-4C44-855D-0A3E0AC79A97}"/>
                </c:ext>
              </c:extLst>
            </c:dLbl>
            <c:dLbl>
              <c:idx val="18"/>
              <c:delete val="1"/>
              <c:extLst>
                <c:ext xmlns:c15="http://schemas.microsoft.com/office/drawing/2012/chart" uri="{CE6537A1-D6FC-4f65-9D91-7224C49458BB}"/>
                <c:ext xmlns:c16="http://schemas.microsoft.com/office/drawing/2014/chart" uri="{C3380CC4-5D6E-409C-BE32-E72D297353CC}">
                  <c16:uniqueId val="{00000042-E366-4C44-855D-0A3E0AC79A97}"/>
                </c:ext>
              </c:extLst>
            </c:dLbl>
            <c:dLbl>
              <c:idx val="19"/>
              <c:delete val="1"/>
              <c:extLst>
                <c:ext xmlns:c15="http://schemas.microsoft.com/office/drawing/2012/chart" uri="{CE6537A1-D6FC-4f65-9D91-7224C49458BB}"/>
                <c:ext xmlns:c16="http://schemas.microsoft.com/office/drawing/2014/chart" uri="{C3380CC4-5D6E-409C-BE32-E72D297353CC}">
                  <c16:uniqueId val="{00000043-E366-4C44-855D-0A3E0AC79A97}"/>
                </c:ext>
              </c:extLst>
            </c:dLbl>
            <c:dLbl>
              <c:idx val="20"/>
              <c:delete val="1"/>
              <c:extLst>
                <c:ext xmlns:c15="http://schemas.microsoft.com/office/drawing/2012/chart" uri="{CE6537A1-D6FC-4f65-9D91-7224C49458BB}"/>
                <c:ext xmlns:c16="http://schemas.microsoft.com/office/drawing/2014/chart" uri="{C3380CC4-5D6E-409C-BE32-E72D297353CC}">
                  <c16:uniqueId val="{00000044-E366-4C44-855D-0A3E0AC79A97}"/>
                </c:ext>
              </c:extLst>
            </c:dLbl>
            <c:dLbl>
              <c:idx val="22"/>
              <c:delete val="1"/>
              <c:extLst>
                <c:ext xmlns:c15="http://schemas.microsoft.com/office/drawing/2012/chart" uri="{CE6537A1-D6FC-4f65-9D91-7224C49458BB}"/>
                <c:ext xmlns:c16="http://schemas.microsoft.com/office/drawing/2014/chart" uri="{C3380CC4-5D6E-409C-BE32-E72D297353CC}">
                  <c16:uniqueId val="{00000046-E366-4C44-855D-0A3E0AC79A97}"/>
                </c:ext>
              </c:extLst>
            </c:dLbl>
            <c:dLbl>
              <c:idx val="23"/>
              <c:delete val="1"/>
              <c:extLst>
                <c:ext xmlns:c15="http://schemas.microsoft.com/office/drawing/2012/chart" uri="{CE6537A1-D6FC-4f65-9D91-7224C49458BB}"/>
                <c:ext xmlns:c16="http://schemas.microsoft.com/office/drawing/2014/chart" uri="{C3380CC4-5D6E-409C-BE32-E72D297353CC}">
                  <c16:uniqueId val="{00000047-E366-4C44-855D-0A3E0AC79A97}"/>
                </c:ext>
              </c:extLst>
            </c:dLbl>
            <c:dLbl>
              <c:idx val="24"/>
              <c:delete val="1"/>
              <c:extLst>
                <c:ext xmlns:c15="http://schemas.microsoft.com/office/drawing/2012/chart" uri="{CE6537A1-D6FC-4f65-9D91-7224C49458BB}"/>
                <c:ext xmlns:c16="http://schemas.microsoft.com/office/drawing/2014/chart" uri="{C3380CC4-5D6E-409C-BE32-E72D297353CC}">
                  <c16:uniqueId val="{00000048-E366-4C44-855D-0A3E0AC79A97}"/>
                </c:ext>
              </c:extLst>
            </c:dLbl>
            <c:dLbl>
              <c:idx val="25"/>
              <c:delete val="1"/>
              <c:extLst>
                <c:ext xmlns:c15="http://schemas.microsoft.com/office/drawing/2012/chart" uri="{CE6537A1-D6FC-4f65-9D91-7224C49458BB}"/>
                <c:ext xmlns:c16="http://schemas.microsoft.com/office/drawing/2014/chart" uri="{C3380CC4-5D6E-409C-BE32-E72D297353CC}">
                  <c16:uniqueId val="{00000049-E366-4C44-855D-0A3E0AC79A97}"/>
                </c:ext>
              </c:extLst>
            </c:dLbl>
            <c:dLbl>
              <c:idx val="27"/>
              <c:delete val="1"/>
              <c:extLst>
                <c:ext xmlns:c15="http://schemas.microsoft.com/office/drawing/2012/chart" uri="{CE6537A1-D6FC-4f65-9D91-7224C49458BB}"/>
                <c:ext xmlns:c16="http://schemas.microsoft.com/office/drawing/2014/chart" uri="{C3380CC4-5D6E-409C-BE32-E72D297353CC}">
                  <c16:uniqueId val="{0000004B-E366-4C44-855D-0A3E0AC79A97}"/>
                </c:ext>
              </c:extLst>
            </c:dLbl>
            <c:dLbl>
              <c:idx val="28"/>
              <c:delete val="1"/>
              <c:extLst>
                <c:ext xmlns:c15="http://schemas.microsoft.com/office/drawing/2012/chart" uri="{CE6537A1-D6FC-4f65-9D91-7224C49458BB}"/>
                <c:ext xmlns:c16="http://schemas.microsoft.com/office/drawing/2014/chart" uri="{C3380CC4-5D6E-409C-BE32-E72D297353CC}">
                  <c16:uniqueId val="{0000004C-E366-4C44-855D-0A3E0AC79A97}"/>
                </c:ext>
              </c:extLst>
            </c:dLbl>
            <c:dLbl>
              <c:idx val="29"/>
              <c:delete val="1"/>
              <c:extLst>
                <c:ext xmlns:c15="http://schemas.microsoft.com/office/drawing/2012/chart" uri="{CE6537A1-D6FC-4f65-9D91-7224C49458BB}"/>
                <c:ext xmlns:c16="http://schemas.microsoft.com/office/drawing/2014/chart" uri="{C3380CC4-5D6E-409C-BE32-E72D297353CC}">
                  <c16:uniqueId val="{0000004D-E366-4C44-855D-0A3E0AC79A97}"/>
                </c:ext>
              </c:extLst>
            </c:dLbl>
            <c:dLbl>
              <c:idx val="30"/>
              <c:delete val="1"/>
              <c:extLst>
                <c:ext xmlns:c15="http://schemas.microsoft.com/office/drawing/2012/chart" uri="{CE6537A1-D6FC-4f65-9D91-7224C49458BB}"/>
                <c:ext xmlns:c16="http://schemas.microsoft.com/office/drawing/2014/chart" uri="{C3380CC4-5D6E-409C-BE32-E72D297353CC}">
                  <c16:uniqueId val="{0000004E-E366-4C44-855D-0A3E0AC79A97}"/>
                </c:ext>
              </c:extLst>
            </c:dLbl>
            <c:dLbl>
              <c:idx val="32"/>
              <c:delete val="1"/>
              <c:extLst>
                <c:ext xmlns:c15="http://schemas.microsoft.com/office/drawing/2012/chart" uri="{CE6537A1-D6FC-4f65-9D91-7224C49458BB}"/>
                <c:ext xmlns:c16="http://schemas.microsoft.com/office/drawing/2014/chart" uri="{C3380CC4-5D6E-409C-BE32-E72D297353CC}">
                  <c16:uniqueId val="{00000050-E366-4C44-855D-0A3E0AC79A97}"/>
                </c:ext>
              </c:extLst>
            </c:dLbl>
            <c:dLbl>
              <c:idx val="33"/>
              <c:delete val="1"/>
              <c:extLst>
                <c:ext xmlns:c15="http://schemas.microsoft.com/office/drawing/2012/chart" uri="{CE6537A1-D6FC-4f65-9D91-7224C49458BB}"/>
                <c:ext xmlns:c16="http://schemas.microsoft.com/office/drawing/2014/chart" uri="{C3380CC4-5D6E-409C-BE32-E72D297353CC}">
                  <c16:uniqueId val="{00000051-E366-4C44-855D-0A3E0AC79A97}"/>
                </c:ext>
              </c:extLst>
            </c:dLbl>
            <c:dLbl>
              <c:idx val="34"/>
              <c:delete val="1"/>
              <c:extLst>
                <c:ext xmlns:c15="http://schemas.microsoft.com/office/drawing/2012/chart" uri="{CE6537A1-D6FC-4f65-9D91-7224C49458BB}"/>
                <c:ext xmlns:c16="http://schemas.microsoft.com/office/drawing/2014/chart" uri="{C3380CC4-5D6E-409C-BE32-E72D297353CC}">
                  <c16:uniqueId val="{00000052-E366-4C44-855D-0A3E0AC79A97}"/>
                </c:ext>
              </c:extLst>
            </c:dLbl>
            <c:dLbl>
              <c:idx val="35"/>
              <c:delete val="1"/>
              <c:extLst>
                <c:ext xmlns:c15="http://schemas.microsoft.com/office/drawing/2012/chart" uri="{CE6537A1-D6FC-4f65-9D91-7224C49458BB}"/>
                <c:ext xmlns:c16="http://schemas.microsoft.com/office/drawing/2014/chart" uri="{C3380CC4-5D6E-409C-BE32-E72D297353CC}">
                  <c16:uniqueId val="{00000053-E366-4C44-855D-0A3E0AC79A97}"/>
                </c:ext>
              </c:extLst>
            </c:dLbl>
            <c:dLbl>
              <c:idx val="37"/>
              <c:delete val="1"/>
              <c:extLst>
                <c:ext xmlns:c15="http://schemas.microsoft.com/office/drawing/2012/chart" uri="{CE6537A1-D6FC-4f65-9D91-7224C49458BB}"/>
                <c:ext xmlns:c16="http://schemas.microsoft.com/office/drawing/2014/chart" uri="{C3380CC4-5D6E-409C-BE32-E72D297353CC}">
                  <c16:uniqueId val="{00000055-E366-4C44-855D-0A3E0AC79A97}"/>
                </c:ext>
              </c:extLst>
            </c:dLbl>
            <c:dLbl>
              <c:idx val="38"/>
              <c:delete val="1"/>
              <c:extLst>
                <c:ext xmlns:c15="http://schemas.microsoft.com/office/drawing/2012/chart" uri="{CE6537A1-D6FC-4f65-9D91-7224C49458BB}"/>
                <c:ext xmlns:c16="http://schemas.microsoft.com/office/drawing/2014/chart" uri="{C3380CC4-5D6E-409C-BE32-E72D297353CC}">
                  <c16:uniqueId val="{00000056-E366-4C44-855D-0A3E0AC79A97}"/>
                </c:ext>
              </c:extLst>
            </c:dLbl>
            <c:dLbl>
              <c:idx val="39"/>
              <c:delete val="1"/>
              <c:extLst>
                <c:ext xmlns:c15="http://schemas.microsoft.com/office/drawing/2012/chart" uri="{CE6537A1-D6FC-4f65-9D91-7224C49458BB}"/>
                <c:ext xmlns:c16="http://schemas.microsoft.com/office/drawing/2014/chart" uri="{C3380CC4-5D6E-409C-BE32-E72D297353CC}">
                  <c16:uniqueId val="{00000057-E366-4C44-855D-0A3E0AC79A97}"/>
                </c:ext>
              </c:extLst>
            </c:dLbl>
            <c:dLbl>
              <c:idx val="40"/>
              <c:delete val="1"/>
              <c:extLst>
                <c:ext xmlns:c15="http://schemas.microsoft.com/office/drawing/2012/chart" uri="{CE6537A1-D6FC-4f65-9D91-7224C49458BB}"/>
                <c:ext xmlns:c16="http://schemas.microsoft.com/office/drawing/2014/chart" uri="{C3380CC4-5D6E-409C-BE32-E72D297353CC}">
                  <c16:uniqueId val="{00000058-E366-4C44-855D-0A3E0AC79A97}"/>
                </c:ext>
              </c:extLst>
            </c:dLbl>
            <c:dLbl>
              <c:idx val="42"/>
              <c:delete val="1"/>
              <c:extLst>
                <c:ext xmlns:c15="http://schemas.microsoft.com/office/drawing/2012/chart" uri="{CE6537A1-D6FC-4f65-9D91-7224C49458BB}"/>
                <c:ext xmlns:c16="http://schemas.microsoft.com/office/drawing/2014/chart" uri="{C3380CC4-5D6E-409C-BE32-E72D297353CC}">
                  <c16:uniqueId val="{0000005A-E366-4C44-855D-0A3E0AC79A97}"/>
                </c:ext>
              </c:extLst>
            </c:dLbl>
            <c:dLbl>
              <c:idx val="43"/>
              <c:delete val="1"/>
              <c:extLst>
                <c:ext xmlns:c15="http://schemas.microsoft.com/office/drawing/2012/chart" uri="{CE6537A1-D6FC-4f65-9D91-7224C49458BB}"/>
                <c:ext xmlns:c16="http://schemas.microsoft.com/office/drawing/2014/chart" uri="{C3380CC4-5D6E-409C-BE32-E72D297353CC}">
                  <c16:uniqueId val="{0000005B-E366-4C44-855D-0A3E0AC79A97}"/>
                </c:ext>
              </c:extLst>
            </c:dLbl>
            <c:dLbl>
              <c:idx val="44"/>
              <c:delete val="1"/>
              <c:extLst>
                <c:ext xmlns:c15="http://schemas.microsoft.com/office/drawing/2012/chart" uri="{CE6537A1-D6FC-4f65-9D91-7224C49458BB}"/>
                <c:ext xmlns:c16="http://schemas.microsoft.com/office/drawing/2014/chart" uri="{C3380CC4-5D6E-409C-BE32-E72D297353CC}">
                  <c16:uniqueId val="{0000005C-E366-4C44-855D-0A3E0AC79A97}"/>
                </c:ext>
              </c:extLst>
            </c:dLbl>
            <c:dLbl>
              <c:idx val="45"/>
              <c:delete val="1"/>
              <c:extLst>
                <c:ext xmlns:c15="http://schemas.microsoft.com/office/drawing/2012/chart" uri="{CE6537A1-D6FC-4f65-9D91-7224C49458BB}"/>
                <c:ext xmlns:c16="http://schemas.microsoft.com/office/drawing/2014/chart" uri="{C3380CC4-5D6E-409C-BE32-E72D297353CC}">
                  <c16:uniqueId val="{0000005D-E366-4C44-855D-0A3E0AC79A9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5-12'!$E$31:$AY$31</c:f>
              <c:numCache>
                <c:formatCode>0.0</c:formatCode>
                <c:ptCount val="47"/>
                <c:pt idx="0">
                  <c:v>3.3151374113951757</c:v>
                </c:pt>
                <c:pt idx="1">
                  <c:v>3.3038632123260738</c:v>
                </c:pt>
                <c:pt idx="2">
                  <c:v>3.4289322787899494</c:v>
                </c:pt>
                <c:pt idx="3">
                  <c:v>3.413622809340497</c:v>
                </c:pt>
                <c:pt idx="4">
                  <c:v>3.3860106466757718</c:v>
                </c:pt>
                <c:pt idx="5">
                  <c:v>3.3967140509012337</c:v>
                </c:pt>
                <c:pt idx="6">
                  <c:v>3.3747453708812047</c:v>
                </c:pt>
                <c:pt idx="7">
                  <c:v>3.3605868057843726</c:v>
                </c:pt>
                <c:pt idx="8">
                  <c:v>3.3496980031826404</c:v>
                </c:pt>
                <c:pt idx="9">
                  <c:v>3.327307772468191</c:v>
                </c:pt>
                <c:pt idx="10">
                  <c:v>3.3007049977549765</c:v>
                </c:pt>
                <c:pt idx="11">
                  <c:v>3.2877443526237742</c:v>
                </c:pt>
                <c:pt idx="12">
                  <c:v>3.2812049499634148</c:v>
                </c:pt>
                <c:pt idx="13">
                  <c:v>3.2690667970462393</c:v>
                </c:pt>
                <c:pt idx="14">
                  <c:v>3.2547754042647981</c:v>
                </c:pt>
                <c:pt idx="15">
                  <c:v>3.2380719475739865</c:v>
                </c:pt>
                <c:pt idx="16">
                  <c:v>3.2289779230350404</c:v>
                </c:pt>
                <c:pt idx="17">
                  <c:v>3.2174040304338236</c:v>
                </c:pt>
                <c:pt idx="18">
                  <c:v>3.2066195484076396</c:v>
                </c:pt>
                <c:pt idx="19">
                  <c:v>3.196031941253958</c:v>
                </c:pt>
                <c:pt idx="20">
                  <c:v>3.1840944313280954</c:v>
                </c:pt>
                <c:pt idx="21">
                  <c:v>3.1717097427909158</c:v>
                </c:pt>
                <c:pt idx="22">
                  <c:v>3.1636431414208417</c:v>
                </c:pt>
                <c:pt idx="23">
                  <c:v>3.151197021448259</c:v>
                </c:pt>
                <c:pt idx="24">
                  <c:v>3.1371426261215865</c:v>
                </c:pt>
                <c:pt idx="25">
                  <c:v>3.1259549206251354</c:v>
                </c:pt>
                <c:pt idx="26">
                  <c:v>3.1146040478992632</c:v>
                </c:pt>
                <c:pt idx="27">
                  <c:v>3.107100394471189</c:v>
                </c:pt>
                <c:pt idx="28">
                  <c:v>3.0962682040354919</c:v>
                </c:pt>
                <c:pt idx="29">
                  <c:v>3.0845346372883813</c:v>
                </c:pt>
                <c:pt idx="30">
                  <c:v>3.0758938715039918</c:v>
                </c:pt>
                <c:pt idx="31">
                  <c:v>3.0689723850916022</c:v>
                </c:pt>
                <c:pt idx="32">
                  <c:v>3.0609677496212702</c:v>
                </c:pt>
                <c:pt idx="33">
                  <c:v>3.052181863570071</c:v>
                </c:pt>
                <c:pt idx="34">
                  <c:v>3.0406982342471469</c:v>
                </c:pt>
                <c:pt idx="35">
                  <c:v>3.0314025781472456</c:v>
                </c:pt>
                <c:pt idx="36">
                  <c:v>3.0241262584338875</c:v>
                </c:pt>
                <c:pt idx="37">
                  <c:v>3.016817457295661</c:v>
                </c:pt>
                <c:pt idx="38">
                  <c:v>3.0077292048998991</c:v>
                </c:pt>
                <c:pt idx="39">
                  <c:v>2.9983426708604535</c:v>
                </c:pt>
                <c:pt idx="40">
                  <c:v>2.9894725541720035</c:v>
                </c:pt>
                <c:pt idx="41">
                  <c:v>2.9822640402589031</c:v>
                </c:pt>
                <c:pt idx="42">
                  <c:v>2.9734717734507727</c:v>
                </c:pt>
                <c:pt idx="43">
                  <c:v>2.964919315136644</c:v>
                </c:pt>
                <c:pt idx="44">
                  <c:v>2.9566612192984385</c:v>
                </c:pt>
                <c:pt idx="45">
                  <c:v>2.9489501087504419</c:v>
                </c:pt>
                <c:pt idx="46">
                  <c:v>2.9429204295625833</c:v>
                </c:pt>
              </c:numCache>
            </c:numRef>
          </c:val>
          <c:extLst>
            <c:ext xmlns:c16="http://schemas.microsoft.com/office/drawing/2014/chart" uri="{C3380CC4-5D6E-409C-BE32-E72D297353CC}">
              <c16:uniqueId val="{0000005F-E366-4C44-855D-0A3E0AC79A97}"/>
            </c:ext>
          </c:extLst>
        </c:ser>
        <c:ser>
          <c:idx val="3"/>
          <c:order val="2"/>
          <c:tx>
            <c:strRef>
              <c:f>'נתונים לאיורים 5-12'!$A$33</c:f>
              <c:strCache>
                <c:ptCount val="1"/>
                <c:pt idx="0">
                  <c:v>תשלומי ריבית וקרן מתקציב המדינה</c:v>
                </c:pt>
              </c:strCache>
            </c:strRef>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Lbls>
            <c:dLbl>
              <c:idx val="2"/>
              <c:delete val="1"/>
              <c:extLst>
                <c:ext xmlns:c15="http://schemas.microsoft.com/office/drawing/2012/chart" uri="{CE6537A1-D6FC-4f65-9D91-7224C49458BB}"/>
                <c:ext xmlns:c16="http://schemas.microsoft.com/office/drawing/2014/chart" uri="{C3380CC4-5D6E-409C-BE32-E72D297353CC}">
                  <c16:uniqueId val="{00000062-E366-4C44-855D-0A3E0AC79A97}"/>
                </c:ext>
              </c:extLst>
            </c:dLbl>
            <c:dLbl>
              <c:idx val="3"/>
              <c:delete val="1"/>
              <c:extLst>
                <c:ext xmlns:c15="http://schemas.microsoft.com/office/drawing/2012/chart" uri="{CE6537A1-D6FC-4f65-9D91-7224C49458BB}"/>
                <c:ext xmlns:c16="http://schemas.microsoft.com/office/drawing/2014/chart" uri="{C3380CC4-5D6E-409C-BE32-E72D297353CC}">
                  <c16:uniqueId val="{00000063-E366-4C44-855D-0A3E0AC79A97}"/>
                </c:ext>
              </c:extLst>
            </c:dLbl>
            <c:dLbl>
              <c:idx val="4"/>
              <c:delete val="1"/>
              <c:extLst>
                <c:ext xmlns:c15="http://schemas.microsoft.com/office/drawing/2012/chart" uri="{CE6537A1-D6FC-4f65-9D91-7224C49458BB}"/>
                <c:ext xmlns:c16="http://schemas.microsoft.com/office/drawing/2014/chart" uri="{C3380CC4-5D6E-409C-BE32-E72D297353CC}">
                  <c16:uniqueId val="{00000064-E366-4C44-855D-0A3E0AC79A97}"/>
                </c:ext>
              </c:extLst>
            </c:dLbl>
            <c:dLbl>
              <c:idx val="5"/>
              <c:delete val="1"/>
              <c:extLst>
                <c:ext xmlns:c15="http://schemas.microsoft.com/office/drawing/2012/chart" uri="{CE6537A1-D6FC-4f65-9D91-7224C49458BB}"/>
                <c:ext xmlns:c16="http://schemas.microsoft.com/office/drawing/2014/chart" uri="{C3380CC4-5D6E-409C-BE32-E72D297353CC}">
                  <c16:uniqueId val="{00000065-E366-4C44-855D-0A3E0AC79A97}"/>
                </c:ext>
              </c:extLst>
            </c:dLbl>
            <c:dLbl>
              <c:idx val="7"/>
              <c:delete val="1"/>
              <c:extLst>
                <c:ext xmlns:c15="http://schemas.microsoft.com/office/drawing/2012/chart" uri="{CE6537A1-D6FC-4f65-9D91-7224C49458BB}"/>
                <c:ext xmlns:c16="http://schemas.microsoft.com/office/drawing/2014/chart" uri="{C3380CC4-5D6E-409C-BE32-E72D297353CC}">
                  <c16:uniqueId val="{00000067-E366-4C44-855D-0A3E0AC79A97}"/>
                </c:ext>
              </c:extLst>
            </c:dLbl>
            <c:dLbl>
              <c:idx val="8"/>
              <c:delete val="1"/>
              <c:extLst>
                <c:ext xmlns:c15="http://schemas.microsoft.com/office/drawing/2012/chart" uri="{CE6537A1-D6FC-4f65-9D91-7224C49458BB}"/>
                <c:ext xmlns:c16="http://schemas.microsoft.com/office/drawing/2014/chart" uri="{C3380CC4-5D6E-409C-BE32-E72D297353CC}">
                  <c16:uniqueId val="{00000068-E366-4C44-855D-0A3E0AC79A97}"/>
                </c:ext>
              </c:extLst>
            </c:dLbl>
            <c:dLbl>
              <c:idx val="9"/>
              <c:delete val="1"/>
              <c:extLst>
                <c:ext xmlns:c15="http://schemas.microsoft.com/office/drawing/2012/chart" uri="{CE6537A1-D6FC-4f65-9D91-7224C49458BB}"/>
                <c:ext xmlns:c16="http://schemas.microsoft.com/office/drawing/2014/chart" uri="{C3380CC4-5D6E-409C-BE32-E72D297353CC}">
                  <c16:uniqueId val="{00000069-E366-4C44-855D-0A3E0AC79A97}"/>
                </c:ext>
              </c:extLst>
            </c:dLbl>
            <c:dLbl>
              <c:idx val="10"/>
              <c:delete val="1"/>
              <c:extLst>
                <c:ext xmlns:c15="http://schemas.microsoft.com/office/drawing/2012/chart" uri="{CE6537A1-D6FC-4f65-9D91-7224C49458BB}"/>
                <c:ext xmlns:c16="http://schemas.microsoft.com/office/drawing/2014/chart" uri="{C3380CC4-5D6E-409C-BE32-E72D297353CC}">
                  <c16:uniqueId val="{0000006A-E366-4C44-855D-0A3E0AC79A97}"/>
                </c:ext>
              </c:extLst>
            </c:dLbl>
            <c:dLbl>
              <c:idx val="12"/>
              <c:delete val="1"/>
              <c:extLst>
                <c:ext xmlns:c15="http://schemas.microsoft.com/office/drawing/2012/chart" uri="{CE6537A1-D6FC-4f65-9D91-7224C49458BB}"/>
                <c:ext xmlns:c16="http://schemas.microsoft.com/office/drawing/2014/chart" uri="{C3380CC4-5D6E-409C-BE32-E72D297353CC}">
                  <c16:uniqueId val="{0000006C-E366-4C44-855D-0A3E0AC79A97}"/>
                </c:ext>
              </c:extLst>
            </c:dLbl>
            <c:dLbl>
              <c:idx val="13"/>
              <c:delete val="1"/>
              <c:extLst>
                <c:ext xmlns:c15="http://schemas.microsoft.com/office/drawing/2012/chart" uri="{CE6537A1-D6FC-4f65-9D91-7224C49458BB}"/>
                <c:ext xmlns:c16="http://schemas.microsoft.com/office/drawing/2014/chart" uri="{C3380CC4-5D6E-409C-BE32-E72D297353CC}">
                  <c16:uniqueId val="{0000006D-E366-4C44-855D-0A3E0AC79A97}"/>
                </c:ext>
              </c:extLst>
            </c:dLbl>
            <c:dLbl>
              <c:idx val="14"/>
              <c:delete val="1"/>
              <c:extLst>
                <c:ext xmlns:c15="http://schemas.microsoft.com/office/drawing/2012/chart" uri="{CE6537A1-D6FC-4f65-9D91-7224C49458BB}"/>
                <c:ext xmlns:c16="http://schemas.microsoft.com/office/drawing/2014/chart" uri="{C3380CC4-5D6E-409C-BE32-E72D297353CC}">
                  <c16:uniqueId val="{0000006E-E366-4C44-855D-0A3E0AC79A97}"/>
                </c:ext>
              </c:extLst>
            </c:dLbl>
            <c:dLbl>
              <c:idx val="15"/>
              <c:delete val="1"/>
              <c:extLst>
                <c:ext xmlns:c15="http://schemas.microsoft.com/office/drawing/2012/chart" uri="{CE6537A1-D6FC-4f65-9D91-7224C49458BB}"/>
                <c:ext xmlns:c16="http://schemas.microsoft.com/office/drawing/2014/chart" uri="{C3380CC4-5D6E-409C-BE32-E72D297353CC}">
                  <c16:uniqueId val="{0000006F-E366-4C44-855D-0A3E0AC79A97}"/>
                </c:ext>
              </c:extLst>
            </c:dLbl>
            <c:dLbl>
              <c:idx val="17"/>
              <c:delete val="1"/>
              <c:extLst>
                <c:ext xmlns:c15="http://schemas.microsoft.com/office/drawing/2012/chart" uri="{CE6537A1-D6FC-4f65-9D91-7224C49458BB}"/>
                <c:ext xmlns:c16="http://schemas.microsoft.com/office/drawing/2014/chart" uri="{C3380CC4-5D6E-409C-BE32-E72D297353CC}">
                  <c16:uniqueId val="{00000071-E366-4C44-855D-0A3E0AC79A97}"/>
                </c:ext>
              </c:extLst>
            </c:dLbl>
            <c:dLbl>
              <c:idx val="18"/>
              <c:delete val="1"/>
              <c:extLst>
                <c:ext xmlns:c15="http://schemas.microsoft.com/office/drawing/2012/chart" uri="{CE6537A1-D6FC-4f65-9D91-7224C49458BB}"/>
                <c:ext xmlns:c16="http://schemas.microsoft.com/office/drawing/2014/chart" uri="{C3380CC4-5D6E-409C-BE32-E72D297353CC}">
                  <c16:uniqueId val="{00000072-E366-4C44-855D-0A3E0AC79A97}"/>
                </c:ext>
              </c:extLst>
            </c:dLbl>
            <c:dLbl>
              <c:idx val="19"/>
              <c:delete val="1"/>
              <c:extLst>
                <c:ext xmlns:c15="http://schemas.microsoft.com/office/drawing/2012/chart" uri="{CE6537A1-D6FC-4f65-9D91-7224C49458BB}"/>
                <c:ext xmlns:c16="http://schemas.microsoft.com/office/drawing/2014/chart" uri="{C3380CC4-5D6E-409C-BE32-E72D297353CC}">
                  <c16:uniqueId val="{00000073-E366-4C44-855D-0A3E0AC79A97}"/>
                </c:ext>
              </c:extLst>
            </c:dLbl>
            <c:dLbl>
              <c:idx val="20"/>
              <c:delete val="1"/>
              <c:extLst>
                <c:ext xmlns:c15="http://schemas.microsoft.com/office/drawing/2012/chart" uri="{CE6537A1-D6FC-4f65-9D91-7224C49458BB}"/>
                <c:ext xmlns:c16="http://schemas.microsoft.com/office/drawing/2014/chart" uri="{C3380CC4-5D6E-409C-BE32-E72D297353CC}">
                  <c16:uniqueId val="{00000074-E366-4C44-855D-0A3E0AC79A97}"/>
                </c:ext>
              </c:extLst>
            </c:dLbl>
            <c:dLbl>
              <c:idx val="22"/>
              <c:delete val="1"/>
              <c:extLst>
                <c:ext xmlns:c15="http://schemas.microsoft.com/office/drawing/2012/chart" uri="{CE6537A1-D6FC-4f65-9D91-7224C49458BB}"/>
                <c:ext xmlns:c16="http://schemas.microsoft.com/office/drawing/2014/chart" uri="{C3380CC4-5D6E-409C-BE32-E72D297353CC}">
                  <c16:uniqueId val="{00000076-E366-4C44-855D-0A3E0AC79A97}"/>
                </c:ext>
              </c:extLst>
            </c:dLbl>
            <c:dLbl>
              <c:idx val="23"/>
              <c:delete val="1"/>
              <c:extLst>
                <c:ext xmlns:c15="http://schemas.microsoft.com/office/drawing/2012/chart" uri="{CE6537A1-D6FC-4f65-9D91-7224C49458BB}"/>
                <c:ext xmlns:c16="http://schemas.microsoft.com/office/drawing/2014/chart" uri="{C3380CC4-5D6E-409C-BE32-E72D297353CC}">
                  <c16:uniqueId val="{00000077-E366-4C44-855D-0A3E0AC79A97}"/>
                </c:ext>
              </c:extLst>
            </c:dLbl>
            <c:dLbl>
              <c:idx val="24"/>
              <c:delete val="1"/>
              <c:extLst>
                <c:ext xmlns:c15="http://schemas.microsoft.com/office/drawing/2012/chart" uri="{CE6537A1-D6FC-4f65-9D91-7224C49458BB}"/>
                <c:ext xmlns:c16="http://schemas.microsoft.com/office/drawing/2014/chart" uri="{C3380CC4-5D6E-409C-BE32-E72D297353CC}">
                  <c16:uniqueId val="{00000078-E366-4C44-855D-0A3E0AC79A97}"/>
                </c:ext>
              </c:extLst>
            </c:dLbl>
            <c:dLbl>
              <c:idx val="25"/>
              <c:delete val="1"/>
              <c:extLst>
                <c:ext xmlns:c15="http://schemas.microsoft.com/office/drawing/2012/chart" uri="{CE6537A1-D6FC-4f65-9D91-7224C49458BB}"/>
                <c:ext xmlns:c16="http://schemas.microsoft.com/office/drawing/2014/chart" uri="{C3380CC4-5D6E-409C-BE32-E72D297353CC}">
                  <c16:uniqueId val="{00000079-E366-4C44-855D-0A3E0AC79A97}"/>
                </c:ext>
              </c:extLst>
            </c:dLbl>
            <c:dLbl>
              <c:idx val="27"/>
              <c:delete val="1"/>
              <c:extLst>
                <c:ext xmlns:c15="http://schemas.microsoft.com/office/drawing/2012/chart" uri="{CE6537A1-D6FC-4f65-9D91-7224C49458BB}"/>
                <c:ext xmlns:c16="http://schemas.microsoft.com/office/drawing/2014/chart" uri="{C3380CC4-5D6E-409C-BE32-E72D297353CC}">
                  <c16:uniqueId val="{0000007B-E366-4C44-855D-0A3E0AC79A97}"/>
                </c:ext>
              </c:extLst>
            </c:dLbl>
            <c:dLbl>
              <c:idx val="28"/>
              <c:delete val="1"/>
              <c:extLst>
                <c:ext xmlns:c15="http://schemas.microsoft.com/office/drawing/2012/chart" uri="{CE6537A1-D6FC-4f65-9D91-7224C49458BB}"/>
                <c:ext xmlns:c16="http://schemas.microsoft.com/office/drawing/2014/chart" uri="{C3380CC4-5D6E-409C-BE32-E72D297353CC}">
                  <c16:uniqueId val="{0000007C-E366-4C44-855D-0A3E0AC79A97}"/>
                </c:ext>
              </c:extLst>
            </c:dLbl>
            <c:dLbl>
              <c:idx val="29"/>
              <c:delete val="1"/>
              <c:extLst>
                <c:ext xmlns:c15="http://schemas.microsoft.com/office/drawing/2012/chart" uri="{CE6537A1-D6FC-4f65-9D91-7224C49458BB}"/>
                <c:ext xmlns:c16="http://schemas.microsoft.com/office/drawing/2014/chart" uri="{C3380CC4-5D6E-409C-BE32-E72D297353CC}">
                  <c16:uniqueId val="{0000007D-E366-4C44-855D-0A3E0AC79A97}"/>
                </c:ext>
              </c:extLst>
            </c:dLbl>
            <c:dLbl>
              <c:idx val="30"/>
              <c:delete val="1"/>
              <c:extLst>
                <c:ext xmlns:c15="http://schemas.microsoft.com/office/drawing/2012/chart" uri="{CE6537A1-D6FC-4f65-9D91-7224C49458BB}"/>
                <c:ext xmlns:c16="http://schemas.microsoft.com/office/drawing/2014/chart" uri="{C3380CC4-5D6E-409C-BE32-E72D297353CC}">
                  <c16:uniqueId val="{0000007E-E366-4C44-855D-0A3E0AC79A97}"/>
                </c:ext>
              </c:extLst>
            </c:dLbl>
            <c:dLbl>
              <c:idx val="32"/>
              <c:delete val="1"/>
              <c:extLst>
                <c:ext xmlns:c15="http://schemas.microsoft.com/office/drawing/2012/chart" uri="{CE6537A1-D6FC-4f65-9D91-7224C49458BB}"/>
                <c:ext xmlns:c16="http://schemas.microsoft.com/office/drawing/2014/chart" uri="{C3380CC4-5D6E-409C-BE32-E72D297353CC}">
                  <c16:uniqueId val="{00000080-E366-4C44-855D-0A3E0AC79A97}"/>
                </c:ext>
              </c:extLst>
            </c:dLbl>
            <c:dLbl>
              <c:idx val="33"/>
              <c:delete val="1"/>
              <c:extLst>
                <c:ext xmlns:c15="http://schemas.microsoft.com/office/drawing/2012/chart" uri="{CE6537A1-D6FC-4f65-9D91-7224C49458BB}"/>
                <c:ext xmlns:c16="http://schemas.microsoft.com/office/drawing/2014/chart" uri="{C3380CC4-5D6E-409C-BE32-E72D297353CC}">
                  <c16:uniqueId val="{00000081-E366-4C44-855D-0A3E0AC79A97}"/>
                </c:ext>
              </c:extLst>
            </c:dLbl>
            <c:dLbl>
              <c:idx val="34"/>
              <c:delete val="1"/>
              <c:extLst>
                <c:ext xmlns:c15="http://schemas.microsoft.com/office/drawing/2012/chart" uri="{CE6537A1-D6FC-4f65-9D91-7224C49458BB}"/>
                <c:ext xmlns:c16="http://schemas.microsoft.com/office/drawing/2014/chart" uri="{C3380CC4-5D6E-409C-BE32-E72D297353CC}">
                  <c16:uniqueId val="{00000082-E366-4C44-855D-0A3E0AC79A97}"/>
                </c:ext>
              </c:extLst>
            </c:dLbl>
            <c:dLbl>
              <c:idx val="35"/>
              <c:delete val="1"/>
              <c:extLst>
                <c:ext xmlns:c15="http://schemas.microsoft.com/office/drawing/2012/chart" uri="{CE6537A1-D6FC-4f65-9D91-7224C49458BB}"/>
                <c:ext xmlns:c16="http://schemas.microsoft.com/office/drawing/2014/chart" uri="{C3380CC4-5D6E-409C-BE32-E72D297353CC}">
                  <c16:uniqueId val="{00000083-E366-4C44-855D-0A3E0AC79A97}"/>
                </c:ext>
              </c:extLst>
            </c:dLbl>
            <c:dLbl>
              <c:idx val="37"/>
              <c:delete val="1"/>
              <c:extLst>
                <c:ext xmlns:c15="http://schemas.microsoft.com/office/drawing/2012/chart" uri="{CE6537A1-D6FC-4f65-9D91-7224C49458BB}"/>
                <c:ext xmlns:c16="http://schemas.microsoft.com/office/drawing/2014/chart" uri="{C3380CC4-5D6E-409C-BE32-E72D297353CC}">
                  <c16:uniqueId val="{00000085-E366-4C44-855D-0A3E0AC79A97}"/>
                </c:ext>
              </c:extLst>
            </c:dLbl>
            <c:dLbl>
              <c:idx val="38"/>
              <c:delete val="1"/>
              <c:extLst>
                <c:ext xmlns:c15="http://schemas.microsoft.com/office/drawing/2012/chart" uri="{CE6537A1-D6FC-4f65-9D91-7224C49458BB}"/>
                <c:ext xmlns:c16="http://schemas.microsoft.com/office/drawing/2014/chart" uri="{C3380CC4-5D6E-409C-BE32-E72D297353CC}">
                  <c16:uniqueId val="{00000086-E366-4C44-855D-0A3E0AC79A97}"/>
                </c:ext>
              </c:extLst>
            </c:dLbl>
            <c:dLbl>
              <c:idx val="39"/>
              <c:delete val="1"/>
              <c:extLst>
                <c:ext xmlns:c15="http://schemas.microsoft.com/office/drawing/2012/chart" uri="{CE6537A1-D6FC-4f65-9D91-7224C49458BB}"/>
                <c:ext xmlns:c16="http://schemas.microsoft.com/office/drawing/2014/chart" uri="{C3380CC4-5D6E-409C-BE32-E72D297353CC}">
                  <c16:uniqueId val="{00000087-E366-4C44-855D-0A3E0AC79A97}"/>
                </c:ext>
              </c:extLst>
            </c:dLbl>
            <c:dLbl>
              <c:idx val="40"/>
              <c:delete val="1"/>
              <c:extLst>
                <c:ext xmlns:c15="http://schemas.microsoft.com/office/drawing/2012/chart" uri="{CE6537A1-D6FC-4f65-9D91-7224C49458BB}"/>
                <c:ext xmlns:c16="http://schemas.microsoft.com/office/drawing/2014/chart" uri="{C3380CC4-5D6E-409C-BE32-E72D297353CC}">
                  <c16:uniqueId val="{00000088-E366-4C44-855D-0A3E0AC79A97}"/>
                </c:ext>
              </c:extLst>
            </c:dLbl>
            <c:dLbl>
              <c:idx val="42"/>
              <c:delete val="1"/>
              <c:extLst>
                <c:ext xmlns:c15="http://schemas.microsoft.com/office/drawing/2012/chart" uri="{CE6537A1-D6FC-4f65-9D91-7224C49458BB}"/>
                <c:ext xmlns:c16="http://schemas.microsoft.com/office/drawing/2014/chart" uri="{C3380CC4-5D6E-409C-BE32-E72D297353CC}">
                  <c16:uniqueId val="{0000008A-E366-4C44-855D-0A3E0AC79A97}"/>
                </c:ext>
              </c:extLst>
            </c:dLbl>
            <c:dLbl>
              <c:idx val="43"/>
              <c:delete val="1"/>
              <c:extLst>
                <c:ext xmlns:c15="http://schemas.microsoft.com/office/drawing/2012/chart" uri="{CE6537A1-D6FC-4f65-9D91-7224C49458BB}"/>
                <c:ext xmlns:c16="http://schemas.microsoft.com/office/drawing/2014/chart" uri="{C3380CC4-5D6E-409C-BE32-E72D297353CC}">
                  <c16:uniqueId val="{0000008B-E366-4C44-855D-0A3E0AC79A97}"/>
                </c:ext>
              </c:extLst>
            </c:dLbl>
            <c:dLbl>
              <c:idx val="44"/>
              <c:delete val="1"/>
              <c:extLst>
                <c:ext xmlns:c15="http://schemas.microsoft.com/office/drawing/2012/chart" uri="{CE6537A1-D6FC-4f65-9D91-7224C49458BB}"/>
                <c:ext xmlns:c16="http://schemas.microsoft.com/office/drawing/2014/chart" uri="{C3380CC4-5D6E-409C-BE32-E72D297353CC}">
                  <c16:uniqueId val="{0000008C-E366-4C44-855D-0A3E0AC79A97}"/>
                </c:ext>
              </c:extLst>
            </c:dLbl>
            <c:dLbl>
              <c:idx val="45"/>
              <c:delete val="1"/>
              <c:extLst>
                <c:ext xmlns:c15="http://schemas.microsoft.com/office/drawing/2012/chart" uri="{CE6537A1-D6FC-4f65-9D91-7224C49458BB}"/>
                <c:ext xmlns:c16="http://schemas.microsoft.com/office/drawing/2014/chart" uri="{C3380CC4-5D6E-409C-BE32-E72D297353CC}">
                  <c16:uniqueId val="{0000008D-E366-4C44-855D-0A3E0AC79A9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5-12'!$E$33:$AY$33</c:f>
              <c:numCache>
                <c:formatCode>0.0</c:formatCode>
                <c:ptCount val="47"/>
                <c:pt idx="0">
                  <c:v>1.5517417704954026</c:v>
                </c:pt>
                <c:pt idx="1">
                  <c:v>1.5672360106320604</c:v>
                </c:pt>
                <c:pt idx="2">
                  <c:v>1.5711789682113089</c:v>
                </c:pt>
                <c:pt idx="3">
                  <c:v>1.5838775640682139</c:v>
                </c:pt>
                <c:pt idx="4">
                  <c:v>1.6272709516425354</c:v>
                </c:pt>
                <c:pt idx="5">
                  <c:v>1.6189517720189426</c:v>
                </c:pt>
                <c:pt idx="6">
                  <c:v>1.6657676051399173</c:v>
                </c:pt>
                <c:pt idx="7">
                  <c:v>1.6758760383009785</c:v>
                </c:pt>
                <c:pt idx="8">
                  <c:v>1.6981491589997584</c:v>
                </c:pt>
                <c:pt idx="9">
                  <c:v>1.7456462825314984</c:v>
                </c:pt>
                <c:pt idx="10">
                  <c:v>1.7579306854727819</c:v>
                </c:pt>
                <c:pt idx="11">
                  <c:v>1.7809860372580928</c:v>
                </c:pt>
                <c:pt idx="12">
                  <c:v>1.8097071626119929</c:v>
                </c:pt>
                <c:pt idx="13">
                  <c:v>1.8330761185991185</c:v>
                </c:pt>
                <c:pt idx="14">
                  <c:v>1.8423806592138392</c:v>
                </c:pt>
                <c:pt idx="15">
                  <c:v>1.854128840711136</c:v>
                </c:pt>
                <c:pt idx="16">
                  <c:v>1.8451761612629909</c:v>
                </c:pt>
                <c:pt idx="17">
                  <c:v>1.8278237636153101</c:v>
                </c:pt>
                <c:pt idx="18">
                  <c:v>1.77690369920202</c:v>
                </c:pt>
                <c:pt idx="19">
                  <c:v>1.7459689306433539</c:v>
                </c:pt>
                <c:pt idx="20">
                  <c:v>1.6803043560867901</c:v>
                </c:pt>
                <c:pt idx="21">
                  <c:v>1.6478936436755978</c:v>
                </c:pt>
                <c:pt idx="22">
                  <c:v>1.6139532348132442</c:v>
                </c:pt>
                <c:pt idx="23">
                  <c:v>1.5763336671367725</c:v>
                </c:pt>
                <c:pt idx="24">
                  <c:v>1.5330911387331525</c:v>
                </c:pt>
                <c:pt idx="25">
                  <c:v>1.4851325578324317</c:v>
                </c:pt>
                <c:pt idx="26">
                  <c:v>1.430491154034409</c:v>
                </c:pt>
                <c:pt idx="27">
                  <c:v>1.3687843095782262</c:v>
                </c:pt>
                <c:pt idx="28">
                  <c:v>1.3021126145121744</c:v>
                </c:pt>
                <c:pt idx="29">
                  <c:v>1.2284433076862664</c:v>
                </c:pt>
                <c:pt idx="30">
                  <c:v>1.1487325996913598</c:v>
                </c:pt>
                <c:pt idx="31">
                  <c:v>1.0643560513524091</c:v>
                </c:pt>
                <c:pt idx="32">
                  <c:v>0.97677809817736938</c:v>
                </c:pt>
                <c:pt idx="33">
                  <c:v>0.88776274844725511</c:v>
                </c:pt>
                <c:pt idx="34">
                  <c:v>0.79831720411689022</c:v>
                </c:pt>
                <c:pt idx="35">
                  <c:v>0.70921073913919463</c:v>
                </c:pt>
                <c:pt idx="36">
                  <c:v>0.6211287119640353</c:v>
                </c:pt>
                <c:pt idx="37">
                  <c:v>0.53510301538005867</c:v>
                </c:pt>
                <c:pt idx="38">
                  <c:v>0.45457351101092713</c:v>
                </c:pt>
                <c:pt idx="39">
                  <c:v>0.37918231312522804</c:v>
                </c:pt>
                <c:pt idx="40">
                  <c:v>0.30934443772033893</c:v>
                </c:pt>
                <c:pt idx="41">
                  <c:v>0.24806912360825573</c:v>
                </c:pt>
                <c:pt idx="42">
                  <c:v>0.19417180712164214</c:v>
                </c:pt>
                <c:pt idx="43">
                  <c:v>0.147316461423288</c:v>
                </c:pt>
                <c:pt idx="44">
                  <c:v>0.10739356516856562</c:v>
                </c:pt>
                <c:pt idx="45">
                  <c:v>7.4366293190645527E-2</c:v>
                </c:pt>
                <c:pt idx="46">
                  <c:v>4.8022570583443176E-2</c:v>
                </c:pt>
              </c:numCache>
            </c:numRef>
          </c:val>
          <c:extLst>
            <c:ext xmlns:c16="http://schemas.microsoft.com/office/drawing/2014/chart" uri="{C3380CC4-5D6E-409C-BE32-E72D297353CC}">
              <c16:uniqueId val="{0000008F-E366-4C44-855D-0A3E0AC79A97}"/>
            </c:ext>
          </c:extLst>
        </c:ser>
        <c:dLbls>
          <c:showLegendKey val="0"/>
          <c:showVal val="0"/>
          <c:showCatName val="0"/>
          <c:showSerName val="0"/>
          <c:showPercent val="0"/>
          <c:showBubbleSize val="0"/>
        </c:dLbls>
        <c:axId val="876806664"/>
        <c:axId val="876801744"/>
      </c:areaChart>
      <c:lineChart>
        <c:grouping val="standard"/>
        <c:varyColors val="0"/>
        <c:ser>
          <c:idx val="0"/>
          <c:order val="3"/>
          <c:tx>
            <c:strRef>
              <c:f>'נתונים לאיורים 5-12'!$A$11</c:f>
              <c:strCache>
                <c:ptCount val="1"/>
                <c:pt idx="0">
                  <c:v>סך ההוצאות</c:v>
                </c:pt>
              </c:strCache>
            </c:strRef>
          </c:tx>
          <c:spPr>
            <a:ln w="28575" cap="rnd">
              <a:solidFill>
                <a:srgbClr val="C00000"/>
              </a:solidFill>
              <a:round/>
            </a:ln>
            <a:effectLst>
              <a:outerShdw blurRad="40000" dist="20000" dir="5400000" rotWithShape="0">
                <a:srgbClr val="000000">
                  <a:alpha val="38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90-E366-4C44-855D-0A3E0AC79A97}"/>
                </c:ext>
              </c:extLst>
            </c:dLbl>
            <c:dLbl>
              <c:idx val="2"/>
              <c:delete val="1"/>
              <c:extLst>
                <c:ext xmlns:c15="http://schemas.microsoft.com/office/drawing/2012/chart" uri="{CE6537A1-D6FC-4f65-9D91-7224C49458BB}"/>
                <c:ext xmlns:c16="http://schemas.microsoft.com/office/drawing/2014/chart" uri="{C3380CC4-5D6E-409C-BE32-E72D297353CC}">
                  <c16:uniqueId val="{00000092-E366-4C44-855D-0A3E0AC79A97}"/>
                </c:ext>
              </c:extLst>
            </c:dLbl>
            <c:dLbl>
              <c:idx val="3"/>
              <c:delete val="1"/>
              <c:extLst>
                <c:ext xmlns:c15="http://schemas.microsoft.com/office/drawing/2012/chart" uri="{CE6537A1-D6FC-4f65-9D91-7224C49458BB}"/>
                <c:ext xmlns:c16="http://schemas.microsoft.com/office/drawing/2014/chart" uri="{C3380CC4-5D6E-409C-BE32-E72D297353CC}">
                  <c16:uniqueId val="{00000093-E366-4C44-855D-0A3E0AC79A97}"/>
                </c:ext>
              </c:extLst>
            </c:dLbl>
            <c:dLbl>
              <c:idx val="4"/>
              <c:delete val="1"/>
              <c:extLst>
                <c:ext xmlns:c15="http://schemas.microsoft.com/office/drawing/2012/chart" uri="{CE6537A1-D6FC-4f65-9D91-7224C49458BB}"/>
                <c:ext xmlns:c16="http://schemas.microsoft.com/office/drawing/2014/chart" uri="{C3380CC4-5D6E-409C-BE32-E72D297353CC}">
                  <c16:uniqueId val="{00000094-E366-4C44-855D-0A3E0AC79A97}"/>
                </c:ext>
              </c:extLst>
            </c:dLbl>
            <c:dLbl>
              <c:idx val="5"/>
              <c:delete val="1"/>
              <c:extLst>
                <c:ext xmlns:c15="http://schemas.microsoft.com/office/drawing/2012/chart" uri="{CE6537A1-D6FC-4f65-9D91-7224C49458BB}"/>
                <c:ext xmlns:c16="http://schemas.microsoft.com/office/drawing/2014/chart" uri="{C3380CC4-5D6E-409C-BE32-E72D297353CC}">
                  <c16:uniqueId val="{00000095-E366-4C44-855D-0A3E0AC79A97}"/>
                </c:ext>
              </c:extLst>
            </c:dLbl>
            <c:dLbl>
              <c:idx val="6"/>
              <c:delete val="1"/>
              <c:extLst>
                <c:ext xmlns:c15="http://schemas.microsoft.com/office/drawing/2012/chart" uri="{CE6537A1-D6FC-4f65-9D91-7224C49458BB}"/>
                <c:ext xmlns:c16="http://schemas.microsoft.com/office/drawing/2014/chart" uri="{C3380CC4-5D6E-409C-BE32-E72D297353CC}">
                  <c16:uniqueId val="{00000096-E366-4C44-855D-0A3E0AC79A97}"/>
                </c:ext>
              </c:extLst>
            </c:dLbl>
            <c:dLbl>
              <c:idx val="7"/>
              <c:delete val="1"/>
              <c:extLst>
                <c:ext xmlns:c15="http://schemas.microsoft.com/office/drawing/2012/chart" uri="{CE6537A1-D6FC-4f65-9D91-7224C49458BB}"/>
                <c:ext xmlns:c16="http://schemas.microsoft.com/office/drawing/2014/chart" uri="{C3380CC4-5D6E-409C-BE32-E72D297353CC}">
                  <c16:uniqueId val="{00000097-E366-4C44-855D-0A3E0AC79A97}"/>
                </c:ext>
              </c:extLst>
            </c:dLbl>
            <c:dLbl>
              <c:idx val="8"/>
              <c:delete val="1"/>
              <c:extLst>
                <c:ext xmlns:c15="http://schemas.microsoft.com/office/drawing/2012/chart" uri="{CE6537A1-D6FC-4f65-9D91-7224C49458BB}"/>
                <c:ext xmlns:c16="http://schemas.microsoft.com/office/drawing/2014/chart" uri="{C3380CC4-5D6E-409C-BE32-E72D297353CC}">
                  <c16:uniqueId val="{00000098-E366-4C44-855D-0A3E0AC79A97}"/>
                </c:ext>
              </c:extLst>
            </c:dLbl>
            <c:dLbl>
              <c:idx val="9"/>
              <c:delete val="1"/>
              <c:extLst>
                <c:ext xmlns:c15="http://schemas.microsoft.com/office/drawing/2012/chart" uri="{CE6537A1-D6FC-4f65-9D91-7224C49458BB}"/>
                <c:ext xmlns:c16="http://schemas.microsoft.com/office/drawing/2014/chart" uri="{C3380CC4-5D6E-409C-BE32-E72D297353CC}">
                  <c16:uniqueId val="{00000099-E366-4C44-855D-0A3E0AC79A97}"/>
                </c:ext>
              </c:extLst>
            </c:dLbl>
            <c:dLbl>
              <c:idx val="10"/>
              <c:delete val="1"/>
              <c:extLst>
                <c:ext xmlns:c15="http://schemas.microsoft.com/office/drawing/2012/chart" uri="{CE6537A1-D6FC-4f65-9D91-7224C49458BB}"/>
                <c:ext xmlns:c16="http://schemas.microsoft.com/office/drawing/2014/chart" uri="{C3380CC4-5D6E-409C-BE32-E72D297353CC}">
                  <c16:uniqueId val="{0000009A-E366-4C44-855D-0A3E0AC79A97}"/>
                </c:ext>
              </c:extLst>
            </c:dLbl>
            <c:dLbl>
              <c:idx val="11"/>
              <c:layout>
                <c:manualLayout>
                  <c:x val="-3.745711967830942E-2"/>
                  <c:y val="-1.4428034424104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E366-4C44-855D-0A3E0AC79A97}"/>
                </c:ext>
              </c:extLst>
            </c:dLbl>
            <c:dLbl>
              <c:idx val="12"/>
              <c:delete val="1"/>
              <c:extLst>
                <c:ext xmlns:c15="http://schemas.microsoft.com/office/drawing/2012/chart" uri="{CE6537A1-D6FC-4f65-9D91-7224C49458BB}"/>
                <c:ext xmlns:c16="http://schemas.microsoft.com/office/drawing/2014/chart" uri="{C3380CC4-5D6E-409C-BE32-E72D297353CC}">
                  <c16:uniqueId val="{0000009C-E366-4C44-855D-0A3E0AC79A97}"/>
                </c:ext>
              </c:extLst>
            </c:dLbl>
            <c:dLbl>
              <c:idx val="13"/>
              <c:delete val="1"/>
              <c:extLst>
                <c:ext xmlns:c15="http://schemas.microsoft.com/office/drawing/2012/chart" uri="{CE6537A1-D6FC-4f65-9D91-7224C49458BB}"/>
                <c:ext xmlns:c16="http://schemas.microsoft.com/office/drawing/2014/chart" uri="{C3380CC4-5D6E-409C-BE32-E72D297353CC}">
                  <c16:uniqueId val="{0000009D-E366-4C44-855D-0A3E0AC79A97}"/>
                </c:ext>
              </c:extLst>
            </c:dLbl>
            <c:dLbl>
              <c:idx val="14"/>
              <c:delete val="1"/>
              <c:extLst>
                <c:ext xmlns:c15="http://schemas.microsoft.com/office/drawing/2012/chart" uri="{CE6537A1-D6FC-4f65-9D91-7224C49458BB}"/>
                <c:ext xmlns:c16="http://schemas.microsoft.com/office/drawing/2014/chart" uri="{C3380CC4-5D6E-409C-BE32-E72D297353CC}">
                  <c16:uniqueId val="{0000009E-E366-4C44-855D-0A3E0AC79A97}"/>
                </c:ext>
              </c:extLst>
            </c:dLbl>
            <c:dLbl>
              <c:idx val="15"/>
              <c:delete val="1"/>
              <c:extLst>
                <c:ext xmlns:c15="http://schemas.microsoft.com/office/drawing/2012/chart" uri="{CE6537A1-D6FC-4f65-9D91-7224C49458BB}"/>
                <c:ext xmlns:c16="http://schemas.microsoft.com/office/drawing/2014/chart" uri="{C3380CC4-5D6E-409C-BE32-E72D297353CC}">
                  <c16:uniqueId val="{0000009F-E366-4C44-855D-0A3E0AC79A97}"/>
                </c:ext>
              </c:extLst>
            </c:dLbl>
            <c:dLbl>
              <c:idx val="16"/>
              <c:delete val="1"/>
              <c:extLst>
                <c:ext xmlns:c15="http://schemas.microsoft.com/office/drawing/2012/chart" uri="{CE6537A1-D6FC-4f65-9D91-7224C49458BB}"/>
                <c:ext xmlns:c16="http://schemas.microsoft.com/office/drawing/2014/chart" uri="{C3380CC4-5D6E-409C-BE32-E72D297353CC}">
                  <c16:uniqueId val="{000000A0-E366-4C44-855D-0A3E0AC79A97}"/>
                </c:ext>
              </c:extLst>
            </c:dLbl>
            <c:dLbl>
              <c:idx val="17"/>
              <c:delete val="1"/>
              <c:extLst>
                <c:ext xmlns:c15="http://schemas.microsoft.com/office/drawing/2012/chart" uri="{CE6537A1-D6FC-4f65-9D91-7224C49458BB}"/>
                <c:ext xmlns:c16="http://schemas.microsoft.com/office/drawing/2014/chart" uri="{C3380CC4-5D6E-409C-BE32-E72D297353CC}">
                  <c16:uniqueId val="{000000A1-E366-4C44-855D-0A3E0AC79A97}"/>
                </c:ext>
              </c:extLst>
            </c:dLbl>
            <c:dLbl>
              <c:idx val="18"/>
              <c:delete val="1"/>
              <c:extLst>
                <c:ext xmlns:c15="http://schemas.microsoft.com/office/drawing/2012/chart" uri="{CE6537A1-D6FC-4f65-9D91-7224C49458BB}"/>
                <c:ext xmlns:c16="http://schemas.microsoft.com/office/drawing/2014/chart" uri="{C3380CC4-5D6E-409C-BE32-E72D297353CC}">
                  <c16:uniqueId val="{000000A2-E366-4C44-855D-0A3E0AC79A97}"/>
                </c:ext>
              </c:extLst>
            </c:dLbl>
            <c:dLbl>
              <c:idx val="19"/>
              <c:delete val="1"/>
              <c:extLst>
                <c:ext xmlns:c15="http://schemas.microsoft.com/office/drawing/2012/chart" uri="{CE6537A1-D6FC-4f65-9D91-7224C49458BB}"/>
                <c:ext xmlns:c16="http://schemas.microsoft.com/office/drawing/2014/chart" uri="{C3380CC4-5D6E-409C-BE32-E72D297353CC}">
                  <c16:uniqueId val="{000000A3-E366-4C44-855D-0A3E0AC79A97}"/>
                </c:ext>
              </c:extLst>
            </c:dLbl>
            <c:dLbl>
              <c:idx val="20"/>
              <c:delete val="1"/>
              <c:extLst>
                <c:ext xmlns:c15="http://schemas.microsoft.com/office/drawing/2012/chart" uri="{CE6537A1-D6FC-4f65-9D91-7224C49458BB}"/>
                <c:ext xmlns:c16="http://schemas.microsoft.com/office/drawing/2014/chart" uri="{C3380CC4-5D6E-409C-BE32-E72D297353CC}">
                  <c16:uniqueId val="{000000A4-E366-4C44-855D-0A3E0AC79A97}"/>
                </c:ext>
              </c:extLst>
            </c:dLbl>
            <c:dLbl>
              <c:idx val="21"/>
              <c:layout>
                <c:manualLayout>
                  <c:x val="-3.745711967830942E-2"/>
                  <c:y val="-3.5277795152578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E366-4C44-855D-0A3E0AC79A97}"/>
                </c:ext>
              </c:extLst>
            </c:dLbl>
            <c:dLbl>
              <c:idx val="22"/>
              <c:delete val="1"/>
              <c:extLst>
                <c:ext xmlns:c15="http://schemas.microsoft.com/office/drawing/2012/chart" uri="{CE6537A1-D6FC-4f65-9D91-7224C49458BB}"/>
                <c:ext xmlns:c16="http://schemas.microsoft.com/office/drawing/2014/chart" uri="{C3380CC4-5D6E-409C-BE32-E72D297353CC}">
                  <c16:uniqueId val="{000000A6-E366-4C44-855D-0A3E0AC79A97}"/>
                </c:ext>
              </c:extLst>
            </c:dLbl>
            <c:dLbl>
              <c:idx val="23"/>
              <c:delete val="1"/>
              <c:extLst>
                <c:ext xmlns:c15="http://schemas.microsoft.com/office/drawing/2012/chart" uri="{CE6537A1-D6FC-4f65-9D91-7224C49458BB}"/>
                <c:ext xmlns:c16="http://schemas.microsoft.com/office/drawing/2014/chart" uri="{C3380CC4-5D6E-409C-BE32-E72D297353CC}">
                  <c16:uniqueId val="{000000A7-E366-4C44-855D-0A3E0AC79A97}"/>
                </c:ext>
              </c:extLst>
            </c:dLbl>
            <c:dLbl>
              <c:idx val="24"/>
              <c:delete val="1"/>
              <c:extLst>
                <c:ext xmlns:c15="http://schemas.microsoft.com/office/drawing/2012/chart" uri="{CE6537A1-D6FC-4f65-9D91-7224C49458BB}"/>
                <c:ext xmlns:c16="http://schemas.microsoft.com/office/drawing/2014/chart" uri="{C3380CC4-5D6E-409C-BE32-E72D297353CC}">
                  <c16:uniqueId val="{000000A8-E366-4C44-855D-0A3E0AC79A97}"/>
                </c:ext>
              </c:extLst>
            </c:dLbl>
            <c:dLbl>
              <c:idx val="25"/>
              <c:delete val="1"/>
              <c:extLst>
                <c:ext xmlns:c15="http://schemas.microsoft.com/office/drawing/2012/chart" uri="{CE6537A1-D6FC-4f65-9D91-7224C49458BB}"/>
                <c:ext xmlns:c16="http://schemas.microsoft.com/office/drawing/2014/chart" uri="{C3380CC4-5D6E-409C-BE32-E72D297353CC}">
                  <c16:uniqueId val="{000000A9-E366-4C44-855D-0A3E0AC79A97}"/>
                </c:ext>
              </c:extLst>
            </c:dLbl>
            <c:dLbl>
              <c:idx val="26"/>
              <c:delete val="1"/>
              <c:extLst>
                <c:ext xmlns:c15="http://schemas.microsoft.com/office/drawing/2012/chart" uri="{CE6537A1-D6FC-4f65-9D91-7224C49458BB}"/>
                <c:ext xmlns:c16="http://schemas.microsoft.com/office/drawing/2014/chart" uri="{C3380CC4-5D6E-409C-BE32-E72D297353CC}">
                  <c16:uniqueId val="{000000AA-E366-4C44-855D-0A3E0AC79A97}"/>
                </c:ext>
              </c:extLst>
            </c:dLbl>
            <c:dLbl>
              <c:idx val="27"/>
              <c:delete val="1"/>
              <c:extLst>
                <c:ext xmlns:c15="http://schemas.microsoft.com/office/drawing/2012/chart" uri="{CE6537A1-D6FC-4f65-9D91-7224C49458BB}"/>
                <c:ext xmlns:c16="http://schemas.microsoft.com/office/drawing/2014/chart" uri="{C3380CC4-5D6E-409C-BE32-E72D297353CC}">
                  <c16:uniqueId val="{000000AB-E366-4C44-855D-0A3E0AC79A97}"/>
                </c:ext>
              </c:extLst>
            </c:dLbl>
            <c:dLbl>
              <c:idx val="28"/>
              <c:delete val="1"/>
              <c:extLst>
                <c:ext xmlns:c15="http://schemas.microsoft.com/office/drawing/2012/chart" uri="{CE6537A1-D6FC-4f65-9D91-7224C49458BB}"/>
                <c:ext xmlns:c16="http://schemas.microsoft.com/office/drawing/2014/chart" uri="{C3380CC4-5D6E-409C-BE32-E72D297353CC}">
                  <c16:uniqueId val="{000000AC-E366-4C44-855D-0A3E0AC79A97}"/>
                </c:ext>
              </c:extLst>
            </c:dLbl>
            <c:dLbl>
              <c:idx val="29"/>
              <c:delete val="1"/>
              <c:extLst>
                <c:ext xmlns:c15="http://schemas.microsoft.com/office/drawing/2012/chart" uri="{CE6537A1-D6FC-4f65-9D91-7224C49458BB}"/>
                <c:ext xmlns:c16="http://schemas.microsoft.com/office/drawing/2014/chart" uri="{C3380CC4-5D6E-409C-BE32-E72D297353CC}">
                  <c16:uniqueId val="{000000AD-E366-4C44-855D-0A3E0AC79A97}"/>
                </c:ext>
              </c:extLst>
            </c:dLbl>
            <c:dLbl>
              <c:idx val="30"/>
              <c:delete val="1"/>
              <c:extLst>
                <c:ext xmlns:c15="http://schemas.microsoft.com/office/drawing/2012/chart" uri="{CE6537A1-D6FC-4f65-9D91-7224C49458BB}"/>
                <c:ext xmlns:c16="http://schemas.microsoft.com/office/drawing/2014/chart" uri="{C3380CC4-5D6E-409C-BE32-E72D297353CC}">
                  <c16:uniqueId val="{000000AE-E366-4C44-855D-0A3E0AC79A97}"/>
                </c:ext>
              </c:extLst>
            </c:dLbl>
            <c:dLbl>
              <c:idx val="31"/>
              <c:layout>
                <c:manualLayout>
                  <c:x val="-6.5318356229513139E-2"/>
                  <c:y val="-3.2820216089605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E366-4C44-855D-0A3E0AC79A97}"/>
                </c:ext>
              </c:extLst>
            </c:dLbl>
            <c:dLbl>
              <c:idx val="32"/>
              <c:delete val="1"/>
              <c:extLst>
                <c:ext xmlns:c15="http://schemas.microsoft.com/office/drawing/2012/chart" uri="{CE6537A1-D6FC-4f65-9D91-7224C49458BB}"/>
                <c:ext xmlns:c16="http://schemas.microsoft.com/office/drawing/2014/chart" uri="{C3380CC4-5D6E-409C-BE32-E72D297353CC}">
                  <c16:uniqueId val="{000000B0-E366-4C44-855D-0A3E0AC79A97}"/>
                </c:ext>
              </c:extLst>
            </c:dLbl>
            <c:dLbl>
              <c:idx val="33"/>
              <c:delete val="1"/>
              <c:extLst>
                <c:ext xmlns:c15="http://schemas.microsoft.com/office/drawing/2012/chart" uri="{CE6537A1-D6FC-4f65-9D91-7224C49458BB}"/>
                <c:ext xmlns:c16="http://schemas.microsoft.com/office/drawing/2014/chart" uri="{C3380CC4-5D6E-409C-BE32-E72D297353CC}">
                  <c16:uniqueId val="{000000B1-E366-4C44-855D-0A3E0AC79A97}"/>
                </c:ext>
              </c:extLst>
            </c:dLbl>
            <c:dLbl>
              <c:idx val="34"/>
              <c:delete val="1"/>
              <c:extLst>
                <c:ext xmlns:c15="http://schemas.microsoft.com/office/drawing/2012/chart" uri="{CE6537A1-D6FC-4f65-9D91-7224C49458BB}"/>
                <c:ext xmlns:c16="http://schemas.microsoft.com/office/drawing/2014/chart" uri="{C3380CC4-5D6E-409C-BE32-E72D297353CC}">
                  <c16:uniqueId val="{000000B2-E366-4C44-855D-0A3E0AC79A97}"/>
                </c:ext>
              </c:extLst>
            </c:dLbl>
            <c:dLbl>
              <c:idx val="35"/>
              <c:delete val="1"/>
              <c:extLst>
                <c:ext xmlns:c15="http://schemas.microsoft.com/office/drawing/2012/chart" uri="{CE6537A1-D6FC-4f65-9D91-7224C49458BB}"/>
                <c:ext xmlns:c16="http://schemas.microsoft.com/office/drawing/2014/chart" uri="{C3380CC4-5D6E-409C-BE32-E72D297353CC}">
                  <c16:uniqueId val="{000000B3-E366-4C44-855D-0A3E0AC79A97}"/>
                </c:ext>
              </c:extLst>
            </c:dLbl>
            <c:dLbl>
              <c:idx val="36"/>
              <c:delete val="1"/>
              <c:extLst>
                <c:ext xmlns:c15="http://schemas.microsoft.com/office/drawing/2012/chart" uri="{CE6537A1-D6FC-4f65-9D91-7224C49458BB}"/>
                <c:ext xmlns:c16="http://schemas.microsoft.com/office/drawing/2014/chart" uri="{C3380CC4-5D6E-409C-BE32-E72D297353CC}">
                  <c16:uniqueId val="{000000B4-E366-4C44-855D-0A3E0AC79A97}"/>
                </c:ext>
              </c:extLst>
            </c:dLbl>
            <c:dLbl>
              <c:idx val="37"/>
              <c:delete val="1"/>
              <c:extLst>
                <c:ext xmlns:c15="http://schemas.microsoft.com/office/drawing/2012/chart" uri="{CE6537A1-D6FC-4f65-9D91-7224C49458BB}"/>
                <c:ext xmlns:c16="http://schemas.microsoft.com/office/drawing/2014/chart" uri="{C3380CC4-5D6E-409C-BE32-E72D297353CC}">
                  <c16:uniqueId val="{000000B5-E366-4C44-855D-0A3E0AC79A97}"/>
                </c:ext>
              </c:extLst>
            </c:dLbl>
            <c:dLbl>
              <c:idx val="38"/>
              <c:delete val="1"/>
              <c:extLst>
                <c:ext xmlns:c15="http://schemas.microsoft.com/office/drawing/2012/chart" uri="{CE6537A1-D6FC-4f65-9D91-7224C49458BB}"/>
                <c:ext xmlns:c16="http://schemas.microsoft.com/office/drawing/2014/chart" uri="{C3380CC4-5D6E-409C-BE32-E72D297353CC}">
                  <c16:uniqueId val="{000000B6-E366-4C44-855D-0A3E0AC79A97}"/>
                </c:ext>
              </c:extLst>
            </c:dLbl>
            <c:dLbl>
              <c:idx val="39"/>
              <c:delete val="1"/>
              <c:extLst>
                <c:ext xmlns:c15="http://schemas.microsoft.com/office/drawing/2012/chart" uri="{CE6537A1-D6FC-4f65-9D91-7224C49458BB}"/>
                <c:ext xmlns:c16="http://schemas.microsoft.com/office/drawing/2014/chart" uri="{C3380CC4-5D6E-409C-BE32-E72D297353CC}">
                  <c16:uniqueId val="{000000B7-E366-4C44-855D-0A3E0AC79A97}"/>
                </c:ext>
              </c:extLst>
            </c:dLbl>
            <c:dLbl>
              <c:idx val="40"/>
              <c:delete val="1"/>
              <c:extLst>
                <c:ext xmlns:c15="http://schemas.microsoft.com/office/drawing/2012/chart" uri="{CE6537A1-D6FC-4f65-9D91-7224C49458BB}"/>
                <c:ext xmlns:c16="http://schemas.microsoft.com/office/drawing/2014/chart" uri="{C3380CC4-5D6E-409C-BE32-E72D297353CC}">
                  <c16:uniqueId val="{000000B8-E366-4C44-855D-0A3E0AC79A97}"/>
                </c:ext>
              </c:extLst>
            </c:dLbl>
            <c:dLbl>
              <c:idx val="42"/>
              <c:delete val="1"/>
              <c:extLst>
                <c:ext xmlns:c15="http://schemas.microsoft.com/office/drawing/2012/chart" uri="{CE6537A1-D6FC-4f65-9D91-7224C49458BB}"/>
                <c:ext xmlns:c16="http://schemas.microsoft.com/office/drawing/2014/chart" uri="{C3380CC4-5D6E-409C-BE32-E72D297353CC}">
                  <c16:uniqueId val="{000000BA-E366-4C44-855D-0A3E0AC79A97}"/>
                </c:ext>
              </c:extLst>
            </c:dLbl>
            <c:dLbl>
              <c:idx val="43"/>
              <c:delete val="1"/>
              <c:extLst>
                <c:ext xmlns:c15="http://schemas.microsoft.com/office/drawing/2012/chart" uri="{CE6537A1-D6FC-4f65-9D91-7224C49458BB}"/>
                <c:ext xmlns:c16="http://schemas.microsoft.com/office/drawing/2014/chart" uri="{C3380CC4-5D6E-409C-BE32-E72D297353CC}">
                  <c16:uniqueId val="{000000BB-E366-4C44-855D-0A3E0AC79A97}"/>
                </c:ext>
              </c:extLst>
            </c:dLbl>
            <c:dLbl>
              <c:idx val="44"/>
              <c:delete val="1"/>
              <c:extLst>
                <c:ext xmlns:c15="http://schemas.microsoft.com/office/drawing/2012/chart" uri="{CE6537A1-D6FC-4f65-9D91-7224C49458BB}"/>
                <c:ext xmlns:c16="http://schemas.microsoft.com/office/drawing/2014/chart" uri="{C3380CC4-5D6E-409C-BE32-E72D297353CC}">
                  <c16:uniqueId val="{000000BC-E366-4C44-855D-0A3E0AC79A97}"/>
                </c:ext>
              </c:extLst>
            </c:dLbl>
            <c:dLbl>
              <c:idx val="45"/>
              <c:delete val="1"/>
              <c:extLst>
                <c:ext xmlns:c15="http://schemas.microsoft.com/office/drawing/2012/chart" uri="{CE6537A1-D6FC-4f65-9D91-7224C49458BB}"/>
                <c:ext xmlns:c16="http://schemas.microsoft.com/office/drawing/2014/chart" uri="{C3380CC4-5D6E-409C-BE32-E72D297353CC}">
                  <c16:uniqueId val="{000000BD-E366-4C44-855D-0A3E0AC79A97}"/>
                </c:ext>
              </c:extLst>
            </c:dLbl>
            <c:dLbl>
              <c:idx val="46"/>
              <c:layout>
                <c:manualLayout>
                  <c:x val="-9.6554524035614171E-3"/>
                  <c:y val="-3.125000512631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E366-4C44-855D-0A3E0AC79A97}"/>
                </c:ext>
              </c:extLst>
            </c:dLbl>
            <c:spPr>
              <a:noFill/>
              <a:ln>
                <a:noFill/>
              </a:ln>
              <a:effectLst/>
            </c:spPr>
            <c:txPr>
              <a:bodyPr wrap="square" lIns="38100" tIns="19050" rIns="38100" bIns="19050" anchor="ctr">
                <a:spAutoFit/>
              </a:bodyPr>
              <a:lstStyle/>
              <a:p>
                <a:pPr>
                  <a:defRPr>
                    <a:solidFill>
                      <a:srgbClr val="C00000"/>
                    </a:solidFill>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BF-E366-4C44-855D-0A3E0AC79A97}"/>
            </c:ext>
          </c:extLst>
        </c:ser>
        <c:dLbls>
          <c:showLegendKey val="0"/>
          <c:showVal val="0"/>
          <c:showCatName val="0"/>
          <c:showSerName val="0"/>
          <c:showPercent val="0"/>
          <c:showBubbleSize val="0"/>
        </c:dLbls>
        <c:marker val="1"/>
        <c:smooth val="0"/>
        <c:axId val="876806664"/>
        <c:axId val="876801744"/>
        <c:extLst>
          <c:ext xmlns:c15="http://schemas.microsoft.com/office/drawing/2012/chart" uri="{02D57815-91ED-43cb-92C2-25804820EDAC}">
            <c15:filteredLineSeries>
              <c15:ser>
                <c:idx val="4"/>
                <c:order val="4"/>
                <c:tx>
                  <c:strRef>
                    <c:extLst>
                      <c:ext uri="{02D57815-91ED-43cb-92C2-25804820EDAC}">
                        <c15:formulaRef>
                          <c15:sqref>'נתונים לאיורים 5-12'!$A$2</c15:sqref>
                        </c15:formulaRef>
                      </c:ext>
                    </c:extLst>
                    <c:strCache>
                      <c:ptCount val="1"/>
                      <c:pt idx="0">
                        <c:v>מקורות נדרשים נוספים</c:v>
                      </c:pt>
                    </c:strCache>
                  </c:strRef>
                </c:tx>
                <c:spPr>
                  <a:ln w="28575" cap="rnd">
                    <a:solidFill>
                      <a:schemeClr val="accent2"/>
                    </a:solidFill>
                    <a:round/>
                  </a:ln>
                  <a:effectLst>
                    <a:outerShdw blurRad="40000" dist="20000" dir="5400000" rotWithShape="0">
                      <a:srgbClr val="000000">
                        <a:alpha val="38000"/>
                      </a:srgbClr>
                    </a:outerShdw>
                  </a:effectLst>
                </c:spPr>
                <c:marker>
                  <c:symbol val="none"/>
                </c:marker>
                <c:cat>
                  <c:numRef>
                    <c:extLst>
                      <c:ext uri="{02D57815-91ED-43cb-92C2-25804820EDAC}">
                        <c15:formulaRef>
                          <c15:sqref>'נתונים לאיורים 5-12'!$E$1:$AY$1</c15:sqref>
                        </c15:formulaRef>
                      </c:ext>
                    </c:extLst>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extLst>
                      <c:ext uri="{02D57815-91ED-43cb-92C2-25804820EDAC}">
                        <c15:formulaRef>
                          <c15:sqref>'נתונים לאיורים 5-12'!$E$2:$AY$2</c15:sqref>
                        </c15:formulaRef>
                      </c:ext>
                    </c:extLst>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smooth val="0"/>
                <c:extLst>
                  <c:ext xmlns:c16="http://schemas.microsoft.com/office/drawing/2014/chart" uri="{C3380CC4-5D6E-409C-BE32-E72D297353CC}">
                    <c16:uniqueId val="{000000C0-E366-4C44-855D-0A3E0AC79A97}"/>
                  </c:ext>
                </c:extLst>
              </c15:ser>
            </c15:filteredLineSeries>
          </c:ext>
        </c:extLst>
      </c:lineChart>
      <c:dateAx>
        <c:axId val="876806664"/>
        <c:scaling>
          <c:orientation val="minMax"/>
          <c:min val="2020"/>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a:lstStyle/>
          <a:p>
            <a:pPr>
              <a:defRPr sz="1600"/>
            </a:pPr>
            <a:endParaRPr lang="he-IL"/>
          </a:p>
        </c:txPr>
        <c:crossAx val="876801744"/>
        <c:crosses val="autoZero"/>
        <c:auto val="0"/>
        <c:lblOffset val="100"/>
        <c:baseTimeUnit val="days"/>
        <c:majorUnit val="5"/>
        <c:majorTimeUnit val="days"/>
      </c:dateAx>
      <c:valAx>
        <c:axId val="87680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crossAx val="876806664"/>
        <c:crosses val="autoZero"/>
        <c:crossBetween val="between"/>
      </c:valAx>
    </c:plotArea>
    <c:legend>
      <c:legendPos val="b"/>
      <c:layout>
        <c:manualLayout>
          <c:xMode val="edge"/>
          <c:yMode val="edge"/>
          <c:x val="3.4494716943630918E-2"/>
          <c:y val="0.92891076858035615"/>
          <c:w val="0.93272421111688764"/>
          <c:h val="7.045837848132401E-2"/>
        </c:manualLayout>
      </c:layout>
      <c:overlay val="0"/>
    </c:legend>
    <c:plotVisOnly val="1"/>
    <c:dispBlanksAs val="gap"/>
    <c:showDLblsOverMax val="0"/>
  </c:chart>
  <c:spPr>
    <a:noFill/>
    <a:ln>
      <a:noFill/>
    </a:ln>
  </c:spPr>
  <c:txPr>
    <a:bodyPr/>
    <a:lstStyle/>
    <a:p>
      <a:pPr>
        <a:defRPr sz="1800" b="1">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i="0" u="none" strike="noStrike" baseline="0">
                <a:effectLst/>
              </a:rPr>
              <a:t>איור 7: רגישות התחזית להצמדה של קצבאות זקנה, שאירים וילדים למדד המחירים לצרכן לעומת הצמדה לשכר הממוצע במשק </a:t>
            </a:r>
          </a:p>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b="1"/>
              <a:t>(%</a:t>
            </a:r>
            <a:r>
              <a:rPr lang="he-IL" b="1" baseline="0"/>
              <a:t> תוצר)</a:t>
            </a:r>
            <a:endParaRPr lang="he-IL" b="1"/>
          </a:p>
        </c:rich>
      </c:tx>
      <c:layout>
        <c:manualLayout>
          <c:xMode val="edge"/>
          <c:yMode val="edge"/>
          <c:x val="0.12476548100735473"/>
          <c:y val="1.0101010101010102E-2"/>
        </c:manualLayout>
      </c:layout>
      <c:overlay val="0"/>
      <c:spPr>
        <a:noFill/>
        <a:ln>
          <a:noFill/>
        </a:ln>
        <a:effectLst/>
      </c:spPr>
    </c:title>
    <c:autoTitleDeleted val="0"/>
    <c:plotArea>
      <c:layout>
        <c:manualLayout>
          <c:layoutTarget val="inner"/>
          <c:xMode val="edge"/>
          <c:yMode val="edge"/>
          <c:x val="6.5413538271493224E-2"/>
          <c:y val="0.21084943927463612"/>
          <c:w val="0.9115625879015935"/>
          <c:h val="0.49948951874646125"/>
        </c:manualLayout>
      </c:layout>
      <c:barChart>
        <c:barDir val="col"/>
        <c:grouping val="clustered"/>
        <c:varyColors val="0"/>
        <c:ser>
          <c:idx val="4"/>
          <c:order val="0"/>
          <c:tx>
            <c:strRef>
              <c:f>'נתונים לאיורים 5-12'!$C$5</c:f>
              <c:strCache>
                <c:ptCount val="1"/>
                <c:pt idx="0">
                  <c:v>תוספת מקורות נדרשת: הצמדה של קצבאות זו"ש וילדים לשכר הממוצע (ציר ימני)</c:v>
                </c:pt>
              </c:strCache>
            </c:strRef>
          </c:tx>
          <c:spPr>
            <a:solidFill>
              <a:schemeClr val="accent3"/>
            </a:solidFill>
            <a:ln w="12700" cap="rnd">
              <a:noFill/>
              <a:prstDash val="solid"/>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5-12'!$E$5:$AY$5</c:f>
              <c:numCache>
                <c:formatCode>0.0</c:formatCode>
                <c:ptCount val="47"/>
                <c:pt idx="0">
                  <c:v>0</c:v>
                </c:pt>
                <c:pt idx="1">
                  <c:v>1.3877787807814457E-15</c:v>
                </c:pt>
                <c:pt idx="2">
                  <c:v>0</c:v>
                </c:pt>
                <c:pt idx="3">
                  <c:v>-1.3877787807814457E-15</c:v>
                </c:pt>
                <c:pt idx="4">
                  <c:v>1.3877787807814457E-15</c:v>
                </c:pt>
                <c:pt idx="5">
                  <c:v>1.3877787807814457E-15</c:v>
                </c:pt>
                <c:pt idx="6">
                  <c:v>1.3877787807814457E-15</c:v>
                </c:pt>
                <c:pt idx="7">
                  <c:v>-1.3877787807814457E-15</c:v>
                </c:pt>
                <c:pt idx="8">
                  <c:v>0</c:v>
                </c:pt>
                <c:pt idx="9">
                  <c:v>-1.3877787807814457E-15</c:v>
                </c:pt>
                <c:pt idx="10">
                  <c:v>1.3877787807814457E-15</c:v>
                </c:pt>
                <c:pt idx="11">
                  <c:v>0</c:v>
                </c:pt>
                <c:pt idx="12">
                  <c:v>-1.3877787807814457E-15</c:v>
                </c:pt>
                <c:pt idx="13">
                  <c:v>1.3877787807814457E-15</c:v>
                </c:pt>
                <c:pt idx="14">
                  <c:v>1.3877787807814457E-15</c:v>
                </c:pt>
                <c:pt idx="15">
                  <c:v>0</c:v>
                </c:pt>
                <c:pt idx="16">
                  <c:v>2.7755575615628914E-15</c:v>
                </c:pt>
                <c:pt idx="17">
                  <c:v>-1.3877787807814457E-15</c:v>
                </c:pt>
                <c:pt idx="18">
                  <c:v>0</c:v>
                </c:pt>
                <c:pt idx="19">
                  <c:v>0</c:v>
                </c:pt>
                <c:pt idx="20">
                  <c:v>9.1436261845843914E-2</c:v>
                </c:pt>
                <c:pt idx="21">
                  <c:v>0.23225789541482383</c:v>
                </c:pt>
                <c:pt idx="22">
                  <c:v>0.37318105447150252</c:v>
                </c:pt>
                <c:pt idx="23">
                  <c:v>0.51584890739464762</c:v>
                </c:pt>
                <c:pt idx="24">
                  <c:v>0.6629239896423389</c:v>
                </c:pt>
                <c:pt idx="25">
                  <c:v>0.80603393109297117</c:v>
                </c:pt>
                <c:pt idx="26">
                  <c:v>0.94660875510476217</c:v>
                </c:pt>
                <c:pt idx="27">
                  <c:v>1.0814382505631561</c:v>
                </c:pt>
                <c:pt idx="28">
                  <c:v>1.2137582987482201</c:v>
                </c:pt>
                <c:pt idx="29">
                  <c:v>1.3382605245836441</c:v>
                </c:pt>
                <c:pt idx="30">
                  <c:v>1.4514035404719157</c:v>
                </c:pt>
                <c:pt idx="31">
                  <c:v>1.5562053650640868</c:v>
                </c:pt>
                <c:pt idx="32">
                  <c:v>1.6535990073213782</c:v>
                </c:pt>
                <c:pt idx="33">
                  <c:v>1.7437798648322165</c:v>
                </c:pt>
                <c:pt idx="34">
                  <c:v>1.8228033818238287</c:v>
                </c:pt>
                <c:pt idx="35">
                  <c:v>1.8888193691506614</c:v>
                </c:pt>
                <c:pt idx="36">
                  <c:v>1.9435078845232185</c:v>
                </c:pt>
                <c:pt idx="37">
                  <c:v>1.9887807568003013</c:v>
                </c:pt>
                <c:pt idx="38">
                  <c:v>2.0260777096071605</c:v>
                </c:pt>
                <c:pt idx="39">
                  <c:v>2.0546153061834787</c:v>
                </c:pt>
                <c:pt idx="40">
                  <c:v>2.078112543226049</c:v>
                </c:pt>
                <c:pt idx="41">
                  <c:v>2.097072420512486</c:v>
                </c:pt>
                <c:pt idx="42">
                  <c:v>2.1168521136629428</c:v>
                </c:pt>
                <c:pt idx="43">
                  <c:v>2.132632063633713</c:v>
                </c:pt>
                <c:pt idx="44">
                  <c:v>2.1477520613569707</c:v>
                </c:pt>
                <c:pt idx="45">
                  <c:v>2.1612906294484646</c:v>
                </c:pt>
                <c:pt idx="46">
                  <c:v>2.1739452487311501</c:v>
                </c:pt>
              </c:numCache>
            </c:numRef>
          </c:val>
          <c:extLst>
            <c:ext xmlns:c16="http://schemas.microsoft.com/office/drawing/2014/chart" uri="{C3380CC4-5D6E-409C-BE32-E72D297353CC}">
              <c16:uniqueId val="{00000000-C912-4775-86C6-2718050A7C70}"/>
            </c:ext>
          </c:extLst>
        </c:ser>
        <c:ser>
          <c:idx val="3"/>
          <c:order val="1"/>
          <c:tx>
            <c:strRef>
              <c:f>'נתונים לאיורים 5-12'!$C$2</c:f>
              <c:strCache>
                <c:ptCount val="1"/>
                <c:pt idx="0">
                  <c:v>תוספת מקורות נדרשת: תרחיש הבסיס (ציר ימני)</c:v>
                </c:pt>
              </c:strCache>
            </c:strRef>
          </c:tx>
          <c:spPr>
            <a:solidFill>
              <a:srgbClr val="C00000"/>
            </a:solidFill>
            <a:ln w="28575" cap="rnd">
              <a:noFill/>
              <a:prstDash val="solid"/>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1-C912-4775-86C6-2718050A7C70}"/>
            </c:ext>
          </c:extLst>
        </c:ser>
        <c:dLbls>
          <c:showLegendKey val="0"/>
          <c:showVal val="0"/>
          <c:showCatName val="0"/>
          <c:showSerName val="0"/>
          <c:showPercent val="0"/>
          <c:showBubbleSize val="0"/>
        </c:dLbls>
        <c:gapWidth val="0"/>
        <c:axId val="824702008"/>
        <c:axId val="824709224"/>
      </c:barChart>
      <c:lineChart>
        <c:grouping val="standard"/>
        <c:varyColors val="0"/>
        <c:ser>
          <c:idx val="1"/>
          <c:order val="2"/>
          <c:tx>
            <c:strRef>
              <c:f>'נתונים לאיורים 5-12'!$C$14</c:f>
              <c:strCache>
                <c:ptCount val="1"/>
                <c:pt idx="0">
                  <c:v>סך ההוצאות: הצמדה של קצבאות זו"ש וילדים לשכר הממוצע  (ציר שמאלי)</c:v>
                </c:pt>
              </c:strCache>
            </c:strRef>
          </c:tx>
          <c:spPr>
            <a:ln>
              <a:solidFill>
                <a:schemeClr val="accent3"/>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5-12'!$E$14:$AY$14</c:f>
              <c:numCache>
                <c:formatCode>0.0</c:formatCode>
                <c:ptCount val="47"/>
                <c:pt idx="0">
                  <c:v>6.754816566737853</c:v>
                </c:pt>
                <c:pt idx="1">
                  <c:v>6.8421035969640709</c:v>
                </c:pt>
                <c:pt idx="2">
                  <c:v>7.0499851086284746</c:v>
                </c:pt>
                <c:pt idx="3">
                  <c:v>7.132158185872199</c:v>
                </c:pt>
                <c:pt idx="4">
                  <c:v>7.2120043247832726</c:v>
                </c:pt>
                <c:pt idx="5">
                  <c:v>7.2711788789471976</c:v>
                </c:pt>
                <c:pt idx="6">
                  <c:v>7.3141054959397058</c:v>
                </c:pt>
                <c:pt idx="7">
                  <c:v>7.3606410270479552</c:v>
                </c:pt>
                <c:pt idx="8">
                  <c:v>7.4104211402548605</c:v>
                </c:pt>
                <c:pt idx="9">
                  <c:v>7.4562366332513053</c:v>
                </c:pt>
                <c:pt idx="10">
                  <c:v>7.4895167610791082</c:v>
                </c:pt>
                <c:pt idx="11">
                  <c:v>7.5249187404920352</c:v>
                </c:pt>
                <c:pt idx="12">
                  <c:v>7.5710855078135255</c:v>
                </c:pt>
                <c:pt idx="13">
                  <c:v>7.625479306464662</c:v>
                </c:pt>
                <c:pt idx="14">
                  <c:v>7.6779958772537737</c:v>
                </c:pt>
                <c:pt idx="15">
                  <c:v>7.7227636581060768</c:v>
                </c:pt>
                <c:pt idx="16">
                  <c:v>7.7717766322647082</c:v>
                </c:pt>
                <c:pt idx="17">
                  <c:v>7.8244365784051295</c:v>
                </c:pt>
                <c:pt idx="18">
                  <c:v>7.8797317291734279</c:v>
                </c:pt>
                <c:pt idx="19">
                  <c:v>7.9288480032893416</c:v>
                </c:pt>
                <c:pt idx="20">
                  <c:v>7.9709973649149433</c:v>
                </c:pt>
                <c:pt idx="21">
                  <c:v>8.0071869643749345</c:v>
                </c:pt>
                <c:pt idx="22">
                  <c:v>8.04859656526253</c:v>
                </c:pt>
                <c:pt idx="23">
                  <c:v>8.0860114327726258</c:v>
                </c:pt>
                <c:pt idx="24">
                  <c:v>8.1206147578228602</c:v>
                </c:pt>
                <c:pt idx="25">
                  <c:v>8.1516384844707197</c:v>
                </c:pt>
                <c:pt idx="26">
                  <c:v>8.1791693338033653</c:v>
                </c:pt>
                <c:pt idx="27">
                  <c:v>8.2062410352151307</c:v>
                </c:pt>
                <c:pt idx="28">
                  <c:v>8.2297230777129631</c:v>
                </c:pt>
                <c:pt idx="29">
                  <c:v>8.2487762160527325</c:v>
                </c:pt>
                <c:pt idx="30">
                  <c:v>8.266635729497084</c:v>
                </c:pt>
                <c:pt idx="31">
                  <c:v>8.2864200007140933</c:v>
                </c:pt>
                <c:pt idx="32">
                  <c:v>8.3055161823725854</c:v>
                </c:pt>
                <c:pt idx="33">
                  <c:v>8.3238959407032649</c:v>
                </c:pt>
                <c:pt idx="34">
                  <c:v>8.3369551141019382</c:v>
                </c:pt>
                <c:pt idx="35">
                  <c:v>8.3479049142295541</c:v>
                </c:pt>
                <c:pt idx="36">
                  <c:v>8.3592392382426333</c:v>
                </c:pt>
                <c:pt idx="37">
                  <c:v>8.370424788594633</c:v>
                </c:pt>
                <c:pt idx="38">
                  <c:v>8.3789803674937033</c:v>
                </c:pt>
                <c:pt idx="39">
                  <c:v>8.3844326450006061</c:v>
                </c:pt>
                <c:pt idx="40">
                  <c:v>8.3895647603513925</c:v>
                </c:pt>
                <c:pt idx="41">
                  <c:v>8.3946188334709575</c:v>
                </c:pt>
                <c:pt idx="42">
                  <c:v>8.3983915902646356</c:v>
                </c:pt>
                <c:pt idx="43">
                  <c:v>8.3989145173493736</c:v>
                </c:pt>
                <c:pt idx="44">
                  <c:v>8.3990094699156614</c:v>
                </c:pt>
                <c:pt idx="45">
                  <c:v>8.3982741258981086</c:v>
                </c:pt>
                <c:pt idx="46">
                  <c:v>8.3986836135068543</c:v>
                </c:pt>
              </c:numCache>
            </c:numRef>
          </c:val>
          <c:smooth val="0"/>
          <c:extLst>
            <c:ext xmlns:c16="http://schemas.microsoft.com/office/drawing/2014/chart" uri="{C3380CC4-5D6E-409C-BE32-E72D297353CC}">
              <c16:uniqueId val="{00000002-C912-4775-86C6-2718050A7C70}"/>
            </c:ext>
          </c:extLst>
        </c:ser>
        <c:ser>
          <c:idx val="0"/>
          <c:order val="3"/>
          <c:tx>
            <c:strRef>
              <c:f>'נתונים לאיורים 5-12'!$C$11</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3-C912-4775-86C6-2718050A7C70}"/>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in val="6"/>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824709224"/>
        <c:scaling>
          <c:orientation val="minMax"/>
          <c:max val="3"/>
        </c:scaling>
        <c:delete val="0"/>
        <c:axPos val="r"/>
        <c:numFmt formatCode="0.0" sourceLinked="1"/>
        <c:majorTickMark val="none"/>
        <c:minorTickMark val="none"/>
        <c:tickLblPos val="nextTo"/>
        <c:spPr>
          <a:ln>
            <a:noFill/>
          </a:ln>
        </c:spPr>
        <c:crossAx val="824702008"/>
        <c:crosses val="max"/>
        <c:crossBetween val="between"/>
        <c:majorUnit val="0.5"/>
      </c:valAx>
      <c:catAx>
        <c:axId val="824702008"/>
        <c:scaling>
          <c:orientation val="minMax"/>
        </c:scaling>
        <c:delete val="1"/>
        <c:axPos val="b"/>
        <c:numFmt formatCode="General" sourceLinked="1"/>
        <c:majorTickMark val="out"/>
        <c:minorTickMark val="none"/>
        <c:tickLblPos val="nextTo"/>
        <c:crossAx val="824709224"/>
        <c:crosses val="autoZero"/>
        <c:auto val="1"/>
        <c:lblAlgn val="ctr"/>
        <c:lblOffset val="100"/>
        <c:noMultiLvlLbl val="0"/>
      </c:catAx>
    </c:plotArea>
    <c:legend>
      <c:legendPos val="b"/>
      <c:layout>
        <c:manualLayout>
          <c:xMode val="edge"/>
          <c:yMode val="edge"/>
          <c:x val="1.5289020645239126E-3"/>
          <c:y val="0.83627645304842524"/>
          <c:w val="0.98433862828724861"/>
          <c:h val="0.16372354695157476"/>
        </c:manualLayout>
      </c:layout>
      <c:overlay val="0"/>
      <c:txPr>
        <a:bodyPr/>
        <a:lstStyle/>
        <a:p>
          <a:pPr>
            <a:defRPr sz="900"/>
          </a:pPr>
          <a:endParaRPr lang="he-IL"/>
        </a:p>
      </c:txPr>
    </c:legend>
    <c:plotVisOnly val="1"/>
    <c:dispBlanksAs val="zero"/>
    <c:showDLblsOverMax val="0"/>
  </c:chart>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i="0" u="none" strike="noStrike" baseline="0">
                <a:effectLst/>
              </a:rPr>
              <a:t>איור 8: רגישות התחזית לקצב העלאת גיל הפרישה לנשים </a:t>
            </a:r>
            <a:r>
              <a:rPr lang="he-IL" b="1" baseline="0"/>
              <a:t>(% תוצר)</a:t>
            </a:r>
            <a:endParaRPr lang="he-IL" b="1"/>
          </a:p>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b="1"/>
          </a:p>
        </c:rich>
      </c:tx>
      <c:layout>
        <c:manualLayout>
          <c:xMode val="edge"/>
          <c:yMode val="edge"/>
          <c:x val="0.10749083856399042"/>
          <c:y val="1.0101010101010102E-2"/>
        </c:manualLayout>
      </c:layout>
      <c:overlay val="0"/>
      <c:spPr>
        <a:noFill/>
        <a:ln>
          <a:noFill/>
        </a:ln>
        <a:effectLst/>
      </c:spPr>
    </c:title>
    <c:autoTitleDeleted val="0"/>
    <c:plotArea>
      <c:layout>
        <c:manualLayout>
          <c:layoutTarget val="inner"/>
          <c:xMode val="edge"/>
          <c:yMode val="edge"/>
          <c:x val="7.0409791081885442E-2"/>
          <c:y val="9.237911811254601E-2"/>
          <c:w val="0.88858257881392111"/>
          <c:h val="0.5609216197912763"/>
        </c:manualLayout>
      </c:layout>
      <c:barChart>
        <c:barDir val="col"/>
        <c:grouping val="clustered"/>
        <c:varyColors val="0"/>
        <c:ser>
          <c:idx val="4"/>
          <c:order val="0"/>
          <c:tx>
            <c:strRef>
              <c:f>'נתונים לאיורים 5-12'!$C$2</c:f>
              <c:strCache>
                <c:ptCount val="1"/>
                <c:pt idx="0">
                  <c:v>תוספת מקורות נדרשת: תרחיש הבסיס (ציר ימני)</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0-7413-4C00-B650-FE7AC7C2373A}"/>
            </c:ext>
          </c:extLst>
        </c:ser>
        <c:ser>
          <c:idx val="5"/>
          <c:order val="2"/>
          <c:tx>
            <c:strRef>
              <c:f>'נתונים לאיורים 5-12'!$C$3</c:f>
              <c:strCache>
                <c:ptCount val="1"/>
                <c:pt idx="0">
                  <c:v>תוספת מקורות נדרשת: גיל הפרישה של נשים עולה בחודש מדי שנה (ציר ימני)</c:v>
                </c:pt>
              </c:strCache>
            </c:strRef>
          </c:tx>
          <c:spPr>
            <a:solidFill>
              <a:schemeClr val="accent4">
                <a:lumMod val="60000"/>
                <a:lumOff val="40000"/>
              </a:schemeClr>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5-12'!$E$3:$AY$3</c:f>
              <c:numCache>
                <c:formatCode>0.0</c:formatCode>
                <c:ptCount val="47"/>
                <c:pt idx="0">
                  <c:v>0</c:v>
                </c:pt>
                <c:pt idx="1">
                  <c:v>0</c:v>
                </c:pt>
                <c:pt idx="2">
                  <c:v>1.3877787807814457E-15</c:v>
                </c:pt>
                <c:pt idx="3">
                  <c:v>0</c:v>
                </c:pt>
                <c:pt idx="4">
                  <c:v>1.3877787807814457E-15</c:v>
                </c:pt>
                <c:pt idx="5">
                  <c:v>1.3877787807814457E-15</c:v>
                </c:pt>
                <c:pt idx="6">
                  <c:v>1.3877787807814457E-15</c:v>
                </c:pt>
                <c:pt idx="7">
                  <c:v>0</c:v>
                </c:pt>
                <c:pt idx="8">
                  <c:v>-1.3877787807814457E-15</c:v>
                </c:pt>
                <c:pt idx="9">
                  <c:v>0</c:v>
                </c:pt>
                <c:pt idx="10">
                  <c:v>-1.3877787807814457E-15</c:v>
                </c:pt>
                <c:pt idx="11">
                  <c:v>1.3877787807814457E-15</c:v>
                </c:pt>
                <c:pt idx="12">
                  <c:v>0</c:v>
                </c:pt>
                <c:pt idx="13">
                  <c:v>1.3877787807814457E-15</c:v>
                </c:pt>
                <c:pt idx="14">
                  <c:v>-1.3877787807814457E-15</c:v>
                </c:pt>
                <c:pt idx="15">
                  <c:v>1.3877787807814457E-15</c:v>
                </c:pt>
                <c:pt idx="16">
                  <c:v>2.7755575615628914E-15</c:v>
                </c:pt>
                <c:pt idx="17">
                  <c:v>-1.3877787807814457E-15</c:v>
                </c:pt>
                <c:pt idx="18">
                  <c:v>1.3877787807814457E-15</c:v>
                </c:pt>
                <c:pt idx="19">
                  <c:v>0</c:v>
                </c:pt>
                <c:pt idx="20">
                  <c:v>0</c:v>
                </c:pt>
                <c:pt idx="21">
                  <c:v>-1.3877787807814457E-15</c:v>
                </c:pt>
                <c:pt idx="22">
                  <c:v>0</c:v>
                </c:pt>
                <c:pt idx="23">
                  <c:v>0</c:v>
                </c:pt>
                <c:pt idx="24">
                  <c:v>0</c:v>
                </c:pt>
                <c:pt idx="25">
                  <c:v>-1.3877787807814457E-15</c:v>
                </c:pt>
                <c:pt idx="26">
                  <c:v>0</c:v>
                </c:pt>
                <c:pt idx="27">
                  <c:v>1.3877787807814457E-15</c:v>
                </c:pt>
                <c:pt idx="28">
                  <c:v>-1.3877787807814457E-15</c:v>
                </c:pt>
                <c:pt idx="29">
                  <c:v>0</c:v>
                </c:pt>
                <c:pt idx="30">
                  <c:v>0</c:v>
                </c:pt>
                <c:pt idx="31">
                  <c:v>0</c:v>
                </c:pt>
                <c:pt idx="32">
                  <c:v>0</c:v>
                </c:pt>
                <c:pt idx="33">
                  <c:v>0</c:v>
                </c:pt>
                <c:pt idx="34">
                  <c:v>0</c:v>
                </c:pt>
                <c:pt idx="35">
                  <c:v>0</c:v>
                </c:pt>
                <c:pt idx="36">
                  <c:v>-1.3877787807814457E-15</c:v>
                </c:pt>
                <c:pt idx="37">
                  <c:v>0</c:v>
                </c:pt>
                <c:pt idx="38">
                  <c:v>0</c:v>
                </c:pt>
                <c:pt idx="39">
                  <c:v>-1.3877787807814457E-15</c:v>
                </c:pt>
                <c:pt idx="40">
                  <c:v>-1.3877787807814457E-15</c:v>
                </c:pt>
                <c:pt idx="41">
                  <c:v>4.2270721058498828E-2</c:v>
                </c:pt>
                <c:pt idx="42">
                  <c:v>0.11450893139504092</c:v>
                </c:pt>
                <c:pt idx="43">
                  <c:v>0.18355574509000272</c:v>
                </c:pt>
                <c:pt idx="44">
                  <c:v>0.25205271480013558</c:v>
                </c:pt>
                <c:pt idx="45">
                  <c:v>0.31919745089003249</c:v>
                </c:pt>
                <c:pt idx="46">
                  <c:v>0.3832742659137231</c:v>
                </c:pt>
              </c:numCache>
            </c:numRef>
          </c:val>
          <c:extLst>
            <c:ext xmlns:c16="http://schemas.microsoft.com/office/drawing/2014/chart" uri="{C3380CC4-5D6E-409C-BE32-E72D297353CC}">
              <c16:uniqueId val="{00000001-7413-4C00-B650-FE7AC7C2373A}"/>
            </c:ext>
          </c:extLst>
        </c:ser>
        <c:dLbls>
          <c:showLegendKey val="0"/>
          <c:showVal val="0"/>
          <c:showCatName val="0"/>
          <c:showSerName val="0"/>
          <c:showPercent val="0"/>
          <c:showBubbleSize val="0"/>
        </c:dLbls>
        <c:gapWidth val="0"/>
        <c:axId val="872447248"/>
        <c:axId val="872445280"/>
        <c:extLst>
          <c:ext xmlns:c15="http://schemas.microsoft.com/office/drawing/2012/chart" uri="{02D57815-91ED-43cb-92C2-25804820EDAC}">
            <c15:filteredBarSeries>
              <c15:ser>
                <c:idx val="6"/>
                <c:order val="1"/>
                <c:tx>
                  <c:strRef>
                    <c:extLst>
                      <c:ext uri="{02D57815-91ED-43cb-92C2-25804820EDAC}">
                        <c15:formulaRef>
                          <c15:sqref>'נתונים לאיורים 5-12'!$C$4</c15:sqref>
                        </c15:formulaRef>
                      </c:ext>
                    </c:extLst>
                    <c:strCache>
                      <c:ptCount val="1"/>
                      <c:pt idx="0">
                        <c:v>תוספת מקורות נדרשת: מתווה תזכיר חוק משרד האוצר יוני 2019 (ציר ימני)</c:v>
                      </c:pt>
                    </c:strCache>
                  </c:strRef>
                </c:tx>
                <c:spPr>
                  <a:solidFill>
                    <a:schemeClr val="accent5">
                      <a:lumMod val="60000"/>
                      <a:lumOff val="40000"/>
                    </a:schemeClr>
                  </a:solidFill>
                  <a:ln w="28575" cap="rnd">
                    <a:noFill/>
                    <a:prstDash val="sysDot"/>
                    <a:round/>
                  </a:ln>
                  <a:effectLst/>
                </c:spPr>
                <c:invertIfNegative val="0"/>
                <c:cat>
                  <c:numRef>
                    <c:extLst>
                      <c:ext uri="{02D57815-91ED-43cb-92C2-25804820EDAC}">
                        <c15:formulaRef>
                          <c15:sqref>'נתונים לאיורים 5-12'!$E$1:$AY$1</c15:sqref>
                        </c15:formulaRef>
                      </c:ext>
                    </c:extLst>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extLst>
                      <c:ext uri="{02D57815-91ED-43cb-92C2-25804820EDAC}">
                        <c15:formulaRef>
                          <c15:sqref>'נתונים לאיורים 5-12'!$E$4:$AY$4</c15:sqref>
                        </c15:formulaRef>
                      </c:ext>
                    </c:extLst>
                    <c:numCache>
                      <c:formatCode>0.0</c:formatCode>
                      <c:ptCount val="47"/>
                      <c:pt idx="0">
                        <c:v>0</c:v>
                      </c:pt>
                      <c:pt idx="1">
                        <c:v>0</c:v>
                      </c:pt>
                      <c:pt idx="2">
                        <c:v>0</c:v>
                      </c:pt>
                      <c:pt idx="3">
                        <c:v>1.3877787807814457E-15</c:v>
                      </c:pt>
                      <c:pt idx="4">
                        <c:v>0</c:v>
                      </c:pt>
                      <c:pt idx="5">
                        <c:v>0</c:v>
                      </c:pt>
                      <c:pt idx="6">
                        <c:v>0</c:v>
                      </c:pt>
                      <c:pt idx="7">
                        <c:v>-1.3877787807814457E-15</c:v>
                      </c:pt>
                      <c:pt idx="8">
                        <c:v>0</c:v>
                      </c:pt>
                      <c:pt idx="9">
                        <c:v>0</c:v>
                      </c:pt>
                      <c:pt idx="10">
                        <c:v>-1.3877787807814457E-15</c:v>
                      </c:pt>
                      <c:pt idx="11">
                        <c:v>-1.3877787807814457E-15</c:v>
                      </c:pt>
                      <c:pt idx="12">
                        <c:v>-1.3877787807814457E-15</c:v>
                      </c:pt>
                      <c:pt idx="13">
                        <c:v>0</c:v>
                      </c:pt>
                      <c:pt idx="14">
                        <c:v>-1.3877787807814457E-15</c:v>
                      </c:pt>
                      <c:pt idx="15">
                        <c:v>-1.3877787807814457E-15</c:v>
                      </c:pt>
                      <c:pt idx="16">
                        <c:v>1.3877787807814457E-15</c:v>
                      </c:pt>
                      <c:pt idx="17">
                        <c:v>0</c:v>
                      </c:pt>
                      <c:pt idx="18">
                        <c:v>-1.3877787807814457E-15</c:v>
                      </c:pt>
                      <c:pt idx="19">
                        <c:v>0</c:v>
                      </c:pt>
                      <c:pt idx="20">
                        <c:v>0</c:v>
                      </c:pt>
                      <c:pt idx="21">
                        <c:v>-1.3877787807814457E-15</c:v>
                      </c:pt>
                      <c:pt idx="22">
                        <c:v>0</c:v>
                      </c:pt>
                      <c:pt idx="23">
                        <c:v>1.3877787807814457E-15</c:v>
                      </c:pt>
                      <c:pt idx="24">
                        <c:v>-1.3877787807814457E-15</c:v>
                      </c:pt>
                      <c:pt idx="25">
                        <c:v>0</c:v>
                      </c:pt>
                      <c:pt idx="26">
                        <c:v>0</c:v>
                      </c:pt>
                      <c:pt idx="27">
                        <c:v>0</c:v>
                      </c:pt>
                      <c:pt idx="28">
                        <c:v>0</c:v>
                      </c:pt>
                      <c:pt idx="29">
                        <c:v>-1.3877787807814457E-15</c:v>
                      </c:pt>
                      <c:pt idx="30">
                        <c:v>0</c:v>
                      </c:pt>
                      <c:pt idx="31">
                        <c:v>1.3877787807814457E-15</c:v>
                      </c:pt>
                      <c:pt idx="32">
                        <c:v>-1.3877787807814457E-15</c:v>
                      </c:pt>
                      <c:pt idx="33">
                        <c:v>1.3877787807814457E-15</c:v>
                      </c:pt>
                      <c:pt idx="34">
                        <c:v>0</c:v>
                      </c:pt>
                      <c:pt idx="35">
                        <c:v>-1.3877787807814457E-15</c:v>
                      </c:pt>
                      <c:pt idx="36">
                        <c:v>0</c:v>
                      </c:pt>
                      <c:pt idx="37">
                        <c:v>0</c:v>
                      </c:pt>
                      <c:pt idx="38">
                        <c:v>-1.3877787807814457E-15</c:v>
                      </c:pt>
                      <c:pt idx="39">
                        <c:v>-1.3877787807814457E-15</c:v>
                      </c:pt>
                      <c:pt idx="40">
                        <c:v>0</c:v>
                      </c:pt>
                      <c:pt idx="41">
                        <c:v>0</c:v>
                      </c:pt>
                      <c:pt idx="42">
                        <c:v>0</c:v>
                      </c:pt>
                      <c:pt idx="43">
                        <c:v>0</c:v>
                      </c:pt>
                      <c:pt idx="44">
                        <c:v>0</c:v>
                      </c:pt>
                      <c:pt idx="45">
                        <c:v>1.3877787807814457E-15</c:v>
                      </c:pt>
                      <c:pt idx="46">
                        <c:v>0</c:v>
                      </c:pt>
                    </c:numCache>
                  </c:numRef>
                </c:val>
                <c:extLst>
                  <c:ext xmlns:c16="http://schemas.microsoft.com/office/drawing/2014/chart" uri="{C3380CC4-5D6E-409C-BE32-E72D297353CC}">
                    <c16:uniqueId val="{00000005-7413-4C00-B650-FE7AC7C2373A}"/>
                  </c:ext>
                </c:extLst>
              </c15:ser>
            </c15:filteredBarSeries>
          </c:ext>
        </c:extLst>
      </c:barChart>
      <c:lineChart>
        <c:grouping val="standard"/>
        <c:varyColors val="0"/>
        <c:ser>
          <c:idx val="2"/>
          <c:order val="3"/>
          <c:tx>
            <c:strRef>
              <c:f>'נתונים לאיורים 5-12'!$C$13</c:f>
              <c:strCache>
                <c:ptCount val="1"/>
                <c:pt idx="0">
                  <c:v>סך ההוצאות: מתווה תזכיר חוק משרד האוצר יוני 2019  (ציר שמאלי)</c:v>
                </c:pt>
              </c:strCache>
            </c:strRef>
          </c:tx>
          <c:spPr>
            <a:ln>
              <a:solidFill>
                <a:schemeClr val="accent5">
                  <a:lumMod val="60000"/>
                  <a:lumOff val="40000"/>
                </a:schemeClr>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5-12'!$E$13:$AY$13</c:f>
              <c:numCache>
                <c:formatCode>0.0</c:formatCode>
                <c:ptCount val="47"/>
                <c:pt idx="0">
                  <c:v>6.754816566737853</c:v>
                </c:pt>
                <c:pt idx="1">
                  <c:v>6.7830195448519666</c:v>
                </c:pt>
                <c:pt idx="2">
                  <c:v>6.9102555758468682</c:v>
                </c:pt>
                <c:pt idx="3">
                  <c:v>6.9102439310272432</c:v>
                </c:pt>
                <c:pt idx="4">
                  <c:v>6.9163254696236489</c:v>
                </c:pt>
                <c:pt idx="5">
                  <c:v>6.9097093953464794</c:v>
                </c:pt>
                <c:pt idx="6">
                  <c:v>6.8900004151609213</c:v>
                </c:pt>
                <c:pt idx="7">
                  <c:v>6.8769062435046351</c:v>
                </c:pt>
                <c:pt idx="8">
                  <c:v>6.8670476482182883</c:v>
                </c:pt>
                <c:pt idx="9">
                  <c:v>6.8541767322639755</c:v>
                </c:pt>
                <c:pt idx="10">
                  <c:v>6.8351237430353287</c:v>
                </c:pt>
                <c:pt idx="11">
                  <c:v>6.812104797973408</c:v>
                </c:pt>
                <c:pt idx="12">
                  <c:v>6.8005041718661658</c:v>
                </c:pt>
                <c:pt idx="13">
                  <c:v>6.8172916747731502</c:v>
                </c:pt>
                <c:pt idx="14">
                  <c:v>6.8341506695721543</c:v>
                </c:pt>
                <c:pt idx="15">
                  <c:v>6.8495845155825892</c:v>
                </c:pt>
                <c:pt idx="16">
                  <c:v>6.8722459433227066</c:v>
                </c:pt>
                <c:pt idx="17">
                  <c:v>6.9037752984612775</c:v>
                </c:pt>
                <c:pt idx="18">
                  <c:v>6.9177550752389534</c:v>
                </c:pt>
                <c:pt idx="19">
                  <c:v>6.9394215637894119</c:v>
                </c:pt>
                <c:pt idx="20">
                  <c:v>6.9620629478129041</c:v>
                </c:pt>
                <c:pt idx="21">
                  <c:v>6.9725721250813351</c:v>
                </c:pt>
                <c:pt idx="22">
                  <c:v>7.0013584846186028</c:v>
                </c:pt>
                <c:pt idx="23">
                  <c:v>7.0223869907960896</c:v>
                </c:pt>
                <c:pt idx="24">
                  <c:v>7.0279934861469435</c:v>
                </c:pt>
                <c:pt idx="25">
                  <c:v>7.0411852845556915</c:v>
                </c:pt>
                <c:pt idx="26">
                  <c:v>7.0518946586468898</c:v>
                </c:pt>
                <c:pt idx="27">
                  <c:v>7.051548951228213</c:v>
                </c:pt>
                <c:pt idx="28">
                  <c:v>7.0620661404796694</c:v>
                </c:pt>
                <c:pt idx="29">
                  <c:v>7.0701343338209472</c:v>
                </c:pt>
                <c:pt idx="30">
                  <c:v>7.0673435175142529</c:v>
                </c:pt>
                <c:pt idx="31">
                  <c:v>7.0768003956264049</c:v>
                </c:pt>
                <c:pt idx="32">
                  <c:v>7.085974692713835</c:v>
                </c:pt>
                <c:pt idx="33">
                  <c:v>7.082933054102365</c:v>
                </c:pt>
                <c:pt idx="34">
                  <c:v>7.0856151545604789</c:v>
                </c:pt>
                <c:pt idx="35">
                  <c:v>7.087249966437617</c:v>
                </c:pt>
                <c:pt idx="36">
                  <c:v>7.0797871069988432</c:v>
                </c:pt>
                <c:pt idx="37">
                  <c:v>7.083253158577123</c:v>
                </c:pt>
                <c:pt idx="38">
                  <c:v>7.0853710378808739</c:v>
                </c:pt>
                <c:pt idx="39">
                  <c:v>7.0716318659113417</c:v>
                </c:pt>
                <c:pt idx="40">
                  <c:v>7.066679543813069</c:v>
                </c:pt>
                <c:pt idx="41">
                  <c:v>7.0594264889299918</c:v>
                </c:pt>
                <c:pt idx="42">
                  <c:v>7.0429082381734149</c:v>
                </c:pt>
                <c:pt idx="43">
                  <c:v>7.0320854700045228</c:v>
                </c:pt>
                <c:pt idx="44">
                  <c:v>7.0226232541727382</c:v>
                </c:pt>
                <c:pt idx="45">
                  <c:v>7.0032557812613767</c:v>
                </c:pt>
                <c:pt idx="46">
                  <c:v>6.9907160061095803</c:v>
                </c:pt>
              </c:numCache>
            </c:numRef>
          </c:val>
          <c:smooth val="0"/>
          <c:extLst>
            <c:ext xmlns:c16="http://schemas.microsoft.com/office/drawing/2014/chart" uri="{C3380CC4-5D6E-409C-BE32-E72D297353CC}">
              <c16:uniqueId val="{00000002-7413-4C00-B650-FE7AC7C2373A}"/>
            </c:ext>
          </c:extLst>
        </c:ser>
        <c:ser>
          <c:idx val="1"/>
          <c:order val="4"/>
          <c:tx>
            <c:strRef>
              <c:f>'נתונים לאיורים 5-12'!$C$12</c:f>
              <c:strCache>
                <c:ptCount val="1"/>
                <c:pt idx="0">
                  <c:v>סך ההוצאות: גיל הפרישה של נשים עולה בחודש מדי שנה  (ציר שמאלי)</c:v>
                </c:pt>
              </c:strCache>
            </c:strRef>
          </c:tx>
          <c:spPr>
            <a:ln>
              <a:solidFill>
                <a:schemeClr val="accent4">
                  <a:lumMod val="60000"/>
                  <a:lumOff val="40000"/>
                </a:schemeClr>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5-12'!$E$12:$AY$12</c:f>
              <c:numCache>
                <c:formatCode>0.0</c:formatCode>
                <c:ptCount val="47"/>
                <c:pt idx="0">
                  <c:v>6.754816566737853</c:v>
                </c:pt>
                <c:pt idx="1">
                  <c:v>6.7830195448519666</c:v>
                </c:pt>
                <c:pt idx="2">
                  <c:v>6.9445203209657453</c:v>
                </c:pt>
                <c:pt idx="3">
                  <c:v>6.9797489238956389</c:v>
                </c:pt>
                <c:pt idx="4">
                  <c:v>7.0146442185694653</c:v>
                </c:pt>
                <c:pt idx="5">
                  <c:v>7.028287539101048</c:v>
                </c:pt>
                <c:pt idx="6">
                  <c:v>7.0269990766968551</c:v>
                </c:pt>
                <c:pt idx="7">
                  <c:v>7.0331412462535088</c:v>
                </c:pt>
                <c:pt idx="8">
                  <c:v>7.043601640563617</c:v>
                </c:pt>
                <c:pt idx="9">
                  <c:v>7.0501879877318681</c:v>
                </c:pt>
                <c:pt idx="10">
                  <c:v>7.0494223497330601</c:v>
                </c:pt>
                <c:pt idx="11">
                  <c:v>7.0417746490914341</c:v>
                </c:pt>
                <c:pt idx="12">
                  <c:v>7.0496205172235316</c:v>
                </c:pt>
                <c:pt idx="13">
                  <c:v>7.0641695365298922</c:v>
                </c:pt>
                <c:pt idx="14">
                  <c:v>7.0765415136903727</c:v>
                </c:pt>
                <c:pt idx="15">
                  <c:v>7.0875660081928027</c:v>
                </c:pt>
                <c:pt idx="16">
                  <c:v>7.1000307063440209</c:v>
                </c:pt>
                <c:pt idx="17">
                  <c:v>7.1182268733444047</c:v>
                </c:pt>
                <c:pt idx="18">
                  <c:v>7.1362831424478079</c:v>
                </c:pt>
                <c:pt idx="19">
                  <c:v>7.1498488989421558</c:v>
                </c:pt>
                <c:pt idx="20">
                  <c:v>7.1644384208092369</c:v>
                </c:pt>
                <c:pt idx="21">
                  <c:v>7.17546903511652</c:v>
                </c:pt>
                <c:pt idx="22">
                  <c:v>7.1870816580169983</c:v>
                </c:pt>
                <c:pt idx="23">
                  <c:v>7.1927913944853161</c:v>
                </c:pt>
                <c:pt idx="24">
                  <c:v>7.1993516460171412</c:v>
                </c:pt>
                <c:pt idx="25">
                  <c:v>7.2017224436106382</c:v>
                </c:pt>
                <c:pt idx="26">
                  <c:v>7.1994828556402739</c:v>
                </c:pt>
                <c:pt idx="27">
                  <c:v>7.2007356402060294</c:v>
                </c:pt>
                <c:pt idx="28">
                  <c:v>7.2008972989801263</c:v>
                </c:pt>
                <c:pt idx="29">
                  <c:v>7.1973631144295238</c:v>
                </c:pt>
                <c:pt idx="30">
                  <c:v>7.1936256186828178</c:v>
                </c:pt>
                <c:pt idx="31">
                  <c:v>7.1912481942848512</c:v>
                </c:pt>
                <c:pt idx="32">
                  <c:v>7.1888241905042447</c:v>
                </c:pt>
                <c:pt idx="33">
                  <c:v>7.1859953828787306</c:v>
                </c:pt>
                <c:pt idx="34">
                  <c:v>7.178302492054744</c:v>
                </c:pt>
                <c:pt idx="35">
                  <c:v>7.1698613033719729</c:v>
                </c:pt>
                <c:pt idx="36">
                  <c:v>7.1624335101479444</c:v>
                </c:pt>
                <c:pt idx="37">
                  <c:v>7.1565086685403951</c:v>
                </c:pt>
                <c:pt idx="38">
                  <c:v>7.1486269148166599</c:v>
                </c:pt>
                <c:pt idx="39">
                  <c:v>7.135045358704482</c:v>
                </c:pt>
                <c:pt idx="40">
                  <c:v>7.1207456850579787</c:v>
                </c:pt>
                <c:pt idx="41">
                  <c:v>7.1037742660286449</c:v>
                </c:pt>
                <c:pt idx="42">
                  <c:v>7.0881244026789929</c:v>
                </c:pt>
                <c:pt idx="43">
                  <c:v>7.0683984729984157</c:v>
                </c:pt>
                <c:pt idx="44">
                  <c:v>7.0504987944199664</c:v>
                </c:pt>
                <c:pt idx="45">
                  <c:v>7.0310799207691606</c:v>
                </c:pt>
                <c:pt idx="46">
                  <c:v>7.0099907253840463</c:v>
                </c:pt>
              </c:numCache>
            </c:numRef>
          </c:val>
          <c:smooth val="0"/>
          <c:extLst>
            <c:ext xmlns:c16="http://schemas.microsoft.com/office/drawing/2014/chart" uri="{C3380CC4-5D6E-409C-BE32-E72D297353CC}">
              <c16:uniqueId val="{00000003-7413-4C00-B650-FE7AC7C2373A}"/>
            </c:ext>
          </c:extLst>
        </c:ser>
        <c:ser>
          <c:idx val="0"/>
          <c:order val="5"/>
          <c:tx>
            <c:strRef>
              <c:f>'נתונים לאיורים 5-12'!$C$11</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4-7413-4C00-B650-FE7AC7C2373A}"/>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9"/>
          <c:min val="6"/>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872445280"/>
        <c:scaling>
          <c:orientation val="minMax"/>
          <c:max val="3"/>
        </c:scaling>
        <c:delete val="0"/>
        <c:axPos val="r"/>
        <c:numFmt formatCode="0.0" sourceLinked="1"/>
        <c:majorTickMark val="none"/>
        <c:minorTickMark val="none"/>
        <c:tickLblPos val="nextTo"/>
        <c:spPr>
          <a:ln>
            <a:noFill/>
          </a:ln>
        </c:spPr>
        <c:crossAx val="872447248"/>
        <c:crosses val="max"/>
        <c:crossBetween val="between"/>
        <c:majorUnit val="0.5"/>
      </c:valAx>
      <c:catAx>
        <c:axId val="872447248"/>
        <c:scaling>
          <c:orientation val="minMax"/>
        </c:scaling>
        <c:delete val="1"/>
        <c:axPos val="b"/>
        <c:numFmt formatCode="General" sourceLinked="1"/>
        <c:majorTickMark val="out"/>
        <c:minorTickMark val="none"/>
        <c:tickLblPos val="nextTo"/>
        <c:crossAx val="872445280"/>
        <c:crosses val="autoZero"/>
        <c:auto val="1"/>
        <c:lblAlgn val="ctr"/>
        <c:lblOffset val="100"/>
        <c:noMultiLvlLbl val="0"/>
      </c:catAx>
    </c:plotArea>
    <c:legend>
      <c:legendPos val="b"/>
      <c:layout>
        <c:manualLayout>
          <c:xMode val="edge"/>
          <c:yMode val="edge"/>
          <c:x val="0"/>
          <c:y val="0.78558959175002974"/>
          <c:w val="0.99583308192358622"/>
          <c:h val="0.20920726653564584"/>
        </c:manualLayout>
      </c:layout>
      <c:overlay val="0"/>
      <c:txPr>
        <a:bodyPr/>
        <a:lstStyle/>
        <a:p>
          <a:pPr>
            <a:defRPr sz="900"/>
          </a:pPr>
          <a:endParaRPr lang="he-IL"/>
        </a:p>
      </c:txPr>
    </c:legend>
    <c:plotVisOnly val="1"/>
    <c:dispBlanksAs val="gap"/>
    <c:showDLblsOverMax val="0"/>
  </c:chart>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i="0" u="none" strike="noStrike" baseline="0">
                <a:effectLst/>
              </a:rPr>
              <a:t>איור 9: רגישות התחזית להנחות קצב הגידול במספר הזכאים לקצבאות נכות (% תוצר)</a:t>
            </a:r>
            <a:endParaRPr lang="he-IL" b="1"/>
          </a:p>
        </c:rich>
      </c:tx>
      <c:layout>
        <c:manualLayout>
          <c:xMode val="edge"/>
          <c:yMode val="edge"/>
          <c:x val="0.14442080751752193"/>
          <c:y val="2.0812566857298306E-2"/>
        </c:manualLayout>
      </c:layout>
      <c:overlay val="0"/>
      <c:spPr>
        <a:noFill/>
        <a:ln>
          <a:noFill/>
        </a:ln>
        <a:effectLst/>
      </c:spPr>
    </c:title>
    <c:autoTitleDeleted val="0"/>
    <c:plotArea>
      <c:layout>
        <c:manualLayout>
          <c:layoutTarget val="inner"/>
          <c:xMode val="edge"/>
          <c:yMode val="edge"/>
          <c:x val="5.7941676643663995E-2"/>
          <c:y val="8.3060578089529255E-2"/>
          <c:w val="0.88858257881392111"/>
          <c:h val="0.61060056136573049"/>
        </c:manualLayout>
      </c:layout>
      <c:barChart>
        <c:barDir val="col"/>
        <c:grouping val="clustered"/>
        <c:varyColors val="0"/>
        <c:ser>
          <c:idx val="3"/>
          <c:order val="2"/>
          <c:tx>
            <c:strRef>
              <c:f>'נתונים לאיורים 5-12'!$C$2</c:f>
              <c:strCache>
                <c:ptCount val="1"/>
                <c:pt idx="0">
                  <c:v>תוספת מקורות נדרשת: תרחיש הבסיס (ציר ימני)</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0-4BA8-40EF-BB76-4BB8FED2F118}"/>
            </c:ext>
          </c:extLst>
        </c:ser>
        <c:ser>
          <c:idx val="4"/>
          <c:order val="3"/>
          <c:tx>
            <c:strRef>
              <c:f>'נתונים לאיורים 5-12'!$C$9</c:f>
              <c:strCache>
                <c:ptCount val="1"/>
                <c:pt idx="0">
                  <c:v>תוספת מקורות נדרשת: עלייה מתונה יותר בקצב הגידול של הזכאים לשר"מ וקצבת נכות לילדים (ציר ימני)</c:v>
                </c:pt>
              </c:strCache>
            </c:strRef>
          </c:tx>
          <c:spPr>
            <a:solidFill>
              <a:schemeClr val="accent1"/>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5-12'!$E$9:$AY$9</c:f>
              <c:numCache>
                <c:formatCode>0.0</c:formatCode>
                <c:ptCount val="47"/>
                <c:pt idx="0">
                  <c:v>0</c:v>
                </c:pt>
                <c:pt idx="1">
                  <c:v>1.3877787807814457E-15</c:v>
                </c:pt>
                <c:pt idx="2">
                  <c:v>0</c:v>
                </c:pt>
                <c:pt idx="3">
                  <c:v>0</c:v>
                </c:pt>
                <c:pt idx="4">
                  <c:v>1.3877787807814457E-15</c:v>
                </c:pt>
                <c:pt idx="5">
                  <c:v>1.3877787807814457E-15</c:v>
                </c:pt>
                <c:pt idx="6">
                  <c:v>0</c:v>
                </c:pt>
                <c:pt idx="7">
                  <c:v>0</c:v>
                </c:pt>
                <c:pt idx="8">
                  <c:v>1.3877787807814457E-15</c:v>
                </c:pt>
                <c:pt idx="9">
                  <c:v>0</c:v>
                </c:pt>
                <c:pt idx="10">
                  <c:v>0</c:v>
                </c:pt>
                <c:pt idx="11">
                  <c:v>0</c:v>
                </c:pt>
                <c:pt idx="12">
                  <c:v>1.3877787807814457E-15</c:v>
                </c:pt>
                <c:pt idx="13">
                  <c:v>0</c:v>
                </c:pt>
                <c:pt idx="14">
                  <c:v>2.7755575615628914E-15</c:v>
                </c:pt>
                <c:pt idx="15">
                  <c:v>0</c:v>
                </c:pt>
                <c:pt idx="16">
                  <c:v>1.3877787807814457E-15</c:v>
                </c:pt>
                <c:pt idx="17">
                  <c:v>-2.7755575615628914E-15</c:v>
                </c:pt>
                <c:pt idx="18">
                  <c:v>0</c:v>
                </c:pt>
                <c:pt idx="19">
                  <c:v>0</c:v>
                </c:pt>
                <c:pt idx="20">
                  <c:v>1.3877787807814457E-15</c:v>
                </c:pt>
                <c:pt idx="21">
                  <c:v>-1.3877787807814457E-15</c:v>
                </c:pt>
                <c:pt idx="22">
                  <c:v>1.3877787807814457E-15</c:v>
                </c:pt>
                <c:pt idx="23">
                  <c:v>0</c:v>
                </c:pt>
                <c:pt idx="24">
                  <c:v>0</c:v>
                </c:pt>
                <c:pt idx="25">
                  <c:v>0</c:v>
                </c:pt>
                <c:pt idx="26">
                  <c:v>1.3877787807814457E-15</c:v>
                </c:pt>
                <c:pt idx="27">
                  <c:v>1.3877787807814457E-15</c:v>
                </c:pt>
                <c:pt idx="28">
                  <c:v>0</c:v>
                </c:pt>
                <c:pt idx="29">
                  <c:v>-2.7755575615628914E-15</c:v>
                </c:pt>
                <c:pt idx="30">
                  <c:v>0</c:v>
                </c:pt>
                <c:pt idx="31">
                  <c:v>0</c:v>
                </c:pt>
                <c:pt idx="32">
                  <c:v>-1.3877787807814457E-15</c:v>
                </c:pt>
                <c:pt idx="33">
                  <c:v>1.3877787807814457E-15</c:v>
                </c:pt>
                <c:pt idx="34">
                  <c:v>0</c:v>
                </c:pt>
                <c:pt idx="35">
                  <c:v>0</c:v>
                </c:pt>
                <c:pt idx="36">
                  <c:v>0</c:v>
                </c:pt>
                <c:pt idx="37">
                  <c:v>0</c:v>
                </c:pt>
                <c:pt idx="38">
                  <c:v>1.3877787807814457E-15</c:v>
                </c:pt>
                <c:pt idx="39">
                  <c:v>-1.3877787807814457E-15</c:v>
                </c:pt>
                <c:pt idx="40">
                  <c:v>-1.3877787807814457E-15</c:v>
                </c:pt>
                <c:pt idx="41">
                  <c:v>-1.3877787807814457E-15</c:v>
                </c:pt>
                <c:pt idx="42">
                  <c:v>1.0013639024854248E-2</c:v>
                </c:pt>
                <c:pt idx="43">
                  <c:v>8.6227896032776974E-2</c:v>
                </c:pt>
                <c:pt idx="44">
                  <c:v>0.16203219925164242</c:v>
                </c:pt>
                <c:pt idx="45">
                  <c:v>0.23611145466626432</c:v>
                </c:pt>
                <c:pt idx="46">
                  <c:v>0.30925731114535004</c:v>
                </c:pt>
              </c:numCache>
            </c:numRef>
          </c:val>
          <c:extLst>
            <c:ext xmlns:c16="http://schemas.microsoft.com/office/drawing/2014/chart" uri="{C3380CC4-5D6E-409C-BE32-E72D297353CC}">
              <c16:uniqueId val="{00000001-4BA8-40EF-BB76-4BB8FED2F118}"/>
            </c:ext>
          </c:extLst>
        </c:ser>
        <c:dLbls>
          <c:showLegendKey val="0"/>
          <c:showVal val="0"/>
          <c:showCatName val="0"/>
          <c:showSerName val="0"/>
          <c:showPercent val="0"/>
          <c:showBubbleSize val="0"/>
        </c:dLbls>
        <c:gapWidth val="0"/>
        <c:axId val="872428880"/>
        <c:axId val="872432488"/>
      </c:barChart>
      <c:lineChart>
        <c:grouping val="standard"/>
        <c:varyColors val="0"/>
        <c:ser>
          <c:idx val="1"/>
          <c:order val="0"/>
          <c:tx>
            <c:strRef>
              <c:f>'נתונים לאיורים 5-12'!$C$18</c:f>
              <c:strCache>
                <c:ptCount val="1"/>
                <c:pt idx="0">
                  <c:v>סך ההוצאות: עלייה מתונה יותר בקצב הגידול של הזכאים לשר"מ וקצבת נכות לילדים (ציר שמאלי)</c:v>
                </c:pt>
              </c:strCache>
            </c:strRef>
          </c:tx>
          <c:spPr>
            <a:ln>
              <a:solidFill>
                <a:schemeClr val="accent1"/>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5-12'!$E$18:$AY$18</c:f>
              <c:numCache>
                <c:formatCode>0.0</c:formatCode>
                <c:ptCount val="47"/>
                <c:pt idx="0">
                  <c:v>6.754816566737853</c:v>
                </c:pt>
                <c:pt idx="1">
                  <c:v>6.7801143522419212</c:v>
                </c:pt>
                <c:pt idx="2">
                  <c:v>6.9499424799498906</c:v>
                </c:pt>
                <c:pt idx="3">
                  <c:v>6.9915062878596359</c:v>
                </c:pt>
                <c:pt idx="4">
                  <c:v>7.0293408728886089</c:v>
                </c:pt>
                <c:pt idx="5">
                  <c:v>7.0449675920801615</c:v>
                </c:pt>
                <c:pt idx="6">
                  <c:v>7.0431745553808769</c:v>
                </c:pt>
                <c:pt idx="7">
                  <c:v>7.0492291628695272</c:v>
                </c:pt>
                <c:pt idx="8">
                  <c:v>7.0574788753789157</c:v>
                </c:pt>
                <c:pt idx="9">
                  <c:v>7.0606566146082832</c:v>
                </c:pt>
                <c:pt idx="10">
                  <c:v>7.0504401813612656</c:v>
                </c:pt>
                <c:pt idx="11">
                  <c:v>7.0416991058494487</c:v>
                </c:pt>
                <c:pt idx="12">
                  <c:v>7.0471669397508911</c:v>
                </c:pt>
                <c:pt idx="13">
                  <c:v>7.0608327969851947</c:v>
                </c:pt>
                <c:pt idx="14">
                  <c:v>7.0729227316715377</c:v>
                </c:pt>
                <c:pt idx="15">
                  <c:v>7.0780773919104787</c:v>
                </c:pt>
                <c:pt idx="16">
                  <c:v>7.0875226231730979</c:v>
                </c:pt>
                <c:pt idx="17">
                  <c:v>7.1048269088227993</c:v>
                </c:pt>
                <c:pt idx="18">
                  <c:v>7.1244444154840973</c:v>
                </c:pt>
                <c:pt idx="19">
                  <c:v>7.1381634038993305</c:v>
                </c:pt>
                <c:pt idx="20">
                  <c:v>7.1459837532680384</c:v>
                </c:pt>
                <c:pt idx="21">
                  <c:v>7.1487670291046053</c:v>
                </c:pt>
                <c:pt idx="22">
                  <c:v>7.1580139798747418</c:v>
                </c:pt>
                <c:pt idx="23">
                  <c:v>7.1634752079673127</c:v>
                </c:pt>
                <c:pt idx="24">
                  <c:v>7.1666003290536846</c:v>
                </c:pt>
                <c:pt idx="25">
                  <c:v>7.1671203225666291</c:v>
                </c:pt>
                <c:pt idx="26">
                  <c:v>7.1651643149624871</c:v>
                </c:pt>
                <c:pt idx="27">
                  <c:v>7.1648948421298879</c:v>
                </c:pt>
                <c:pt idx="28">
                  <c:v>7.1619867322442365</c:v>
                </c:pt>
                <c:pt idx="29">
                  <c:v>7.1555615267657604</c:v>
                </c:pt>
                <c:pt idx="30">
                  <c:v>7.1486288445291164</c:v>
                </c:pt>
                <c:pt idx="31">
                  <c:v>7.143954480329211</c:v>
                </c:pt>
                <c:pt idx="32">
                  <c:v>7.1411246594940971</c:v>
                </c:pt>
                <c:pt idx="33">
                  <c:v>7.1384115950347038</c:v>
                </c:pt>
                <c:pt idx="34">
                  <c:v>7.1311790704556275</c:v>
                </c:pt>
                <c:pt idx="35">
                  <c:v>7.1228451256123995</c:v>
                </c:pt>
                <c:pt idx="36">
                  <c:v>7.1156314393191753</c:v>
                </c:pt>
                <c:pt idx="37">
                  <c:v>7.1100489108484934</c:v>
                </c:pt>
                <c:pt idx="38">
                  <c:v>7.1027598448262914</c:v>
                </c:pt>
                <c:pt idx="39">
                  <c:v>7.0928428518682658</c:v>
                </c:pt>
                <c:pt idx="40">
                  <c:v>7.0832466929884514</c:v>
                </c:pt>
                <c:pt idx="41">
                  <c:v>7.0740830595149697</c:v>
                </c:pt>
                <c:pt idx="42">
                  <c:v>7.0649327833220603</c:v>
                </c:pt>
                <c:pt idx="43">
                  <c:v>7.0530908338851548</c:v>
                </c:pt>
                <c:pt idx="44">
                  <c:v>7.0414753217980728</c:v>
                </c:pt>
                <c:pt idx="45">
                  <c:v>7.0293563995198021</c:v>
                </c:pt>
                <c:pt idx="46">
                  <c:v>7.0185371101208736</c:v>
                </c:pt>
              </c:numCache>
            </c:numRef>
          </c:val>
          <c:smooth val="0"/>
          <c:extLst>
            <c:ext xmlns:c16="http://schemas.microsoft.com/office/drawing/2014/chart" uri="{C3380CC4-5D6E-409C-BE32-E72D297353CC}">
              <c16:uniqueId val="{00000002-4BA8-40EF-BB76-4BB8FED2F118}"/>
            </c:ext>
          </c:extLst>
        </c:ser>
        <c:ser>
          <c:idx val="0"/>
          <c:order val="1"/>
          <c:tx>
            <c:strRef>
              <c:f>'נתונים לאיורים 5-12'!$C$11</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3-4BA8-40EF-BB76-4BB8FED2F118}"/>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9"/>
          <c:min val="6"/>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872432488"/>
        <c:scaling>
          <c:orientation val="minMax"/>
          <c:max val="3"/>
        </c:scaling>
        <c:delete val="0"/>
        <c:axPos val="r"/>
        <c:numFmt formatCode="0.0" sourceLinked="1"/>
        <c:majorTickMark val="none"/>
        <c:minorTickMark val="none"/>
        <c:tickLblPos val="nextTo"/>
        <c:spPr>
          <a:ln>
            <a:noFill/>
          </a:ln>
        </c:spPr>
        <c:crossAx val="872428880"/>
        <c:crosses val="max"/>
        <c:crossBetween val="between"/>
        <c:majorUnit val="0.5"/>
      </c:valAx>
      <c:catAx>
        <c:axId val="872428880"/>
        <c:scaling>
          <c:orientation val="minMax"/>
        </c:scaling>
        <c:delete val="1"/>
        <c:axPos val="b"/>
        <c:numFmt formatCode="General" sourceLinked="1"/>
        <c:majorTickMark val="out"/>
        <c:minorTickMark val="none"/>
        <c:tickLblPos val="nextTo"/>
        <c:crossAx val="872432488"/>
        <c:crosses val="autoZero"/>
        <c:auto val="1"/>
        <c:lblAlgn val="ctr"/>
        <c:lblOffset val="100"/>
        <c:noMultiLvlLbl val="0"/>
      </c:catAx>
    </c:plotArea>
    <c:legend>
      <c:legendPos val="b"/>
      <c:layout>
        <c:manualLayout>
          <c:xMode val="edge"/>
          <c:yMode val="edge"/>
          <c:x val="8.3560660673058246E-4"/>
          <c:y val="0.83107324425718609"/>
          <c:w val="0.99328716127167815"/>
          <c:h val="0.15852047231416488"/>
        </c:manualLayout>
      </c:layout>
      <c:overlay val="0"/>
      <c:txPr>
        <a:bodyPr/>
        <a:lstStyle/>
        <a:p>
          <a:pPr>
            <a:defRPr sz="900"/>
          </a:pPr>
          <a:endParaRPr lang="he-IL"/>
        </a:p>
      </c:txPr>
    </c:legend>
    <c:plotVisOnly val="1"/>
    <c:dispBlanksAs val="gap"/>
    <c:showDLblsOverMax val="0"/>
  </c:chart>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i="0" u="none" strike="noStrike" baseline="0">
                <a:effectLst/>
              </a:rPr>
              <a:t>איור 10: רגישות התחזית להנחות בנוגע לתוחלת החיים </a:t>
            </a:r>
            <a:r>
              <a:rPr lang="he-IL" b="1" baseline="0"/>
              <a:t>(% תוצר)</a:t>
            </a:r>
            <a:endParaRPr lang="he-IL" b="1"/>
          </a:p>
        </c:rich>
      </c:tx>
      <c:layout>
        <c:manualLayout>
          <c:xMode val="edge"/>
          <c:yMode val="edge"/>
          <c:x val="0.12477730389245803"/>
          <c:y val="1.558483632240404E-2"/>
        </c:manualLayout>
      </c:layout>
      <c:overlay val="0"/>
      <c:spPr>
        <a:noFill/>
        <a:ln>
          <a:noFill/>
        </a:ln>
        <a:effectLst/>
      </c:spPr>
    </c:title>
    <c:autoTitleDeleted val="0"/>
    <c:plotArea>
      <c:layout>
        <c:manualLayout>
          <c:layoutTarget val="inner"/>
          <c:xMode val="edge"/>
          <c:yMode val="edge"/>
          <c:x val="5.7282038471146643E-2"/>
          <c:y val="9.8609881686140211E-2"/>
          <c:w val="0.90670638753218546"/>
          <c:h val="0.58556320571493081"/>
        </c:manualLayout>
      </c:layout>
      <c:barChart>
        <c:barDir val="col"/>
        <c:grouping val="clustered"/>
        <c:varyColors val="0"/>
        <c:ser>
          <c:idx val="8"/>
          <c:order val="2"/>
          <c:tx>
            <c:strRef>
              <c:f>'נתונים לאיורים 5-12'!$C$2</c:f>
              <c:strCache>
                <c:ptCount val="1"/>
                <c:pt idx="0">
                  <c:v>תוספת מקורות נדרשת: תרחיש הבסיס (ציר ימני)</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0-2A4E-46A7-8333-0C5B69C0342C}"/>
            </c:ext>
          </c:extLst>
        </c:ser>
        <c:ser>
          <c:idx val="9"/>
          <c:order val="3"/>
          <c:tx>
            <c:strRef>
              <c:f>'נתונים לאיורים 5-12'!$C$10</c:f>
              <c:strCache>
                <c:ptCount val="1"/>
                <c:pt idx="0">
                  <c:v>תוספת מקורות נדרשת: התארכות תוחלת החיים (ציר ימני)</c:v>
                </c:pt>
              </c:strCache>
            </c:strRef>
          </c:tx>
          <c:spPr>
            <a:solidFill>
              <a:schemeClr val="accent5">
                <a:lumMod val="75000"/>
              </a:schemeClr>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5-12'!$E$10:$AY$10</c:f>
              <c:numCache>
                <c:formatCode>0.0</c:formatCode>
                <c:ptCount val="47"/>
                <c:pt idx="0">
                  <c:v>0</c:v>
                </c:pt>
                <c:pt idx="1">
                  <c:v>2.7755575615628914E-15</c:v>
                </c:pt>
                <c:pt idx="2">
                  <c:v>1.3877787807814457E-15</c:v>
                </c:pt>
                <c:pt idx="3">
                  <c:v>-1.3877787807814457E-15</c:v>
                </c:pt>
                <c:pt idx="4">
                  <c:v>0</c:v>
                </c:pt>
                <c:pt idx="5">
                  <c:v>-1.3877787807814457E-15</c:v>
                </c:pt>
                <c:pt idx="6">
                  <c:v>1.3877787807814457E-15</c:v>
                </c:pt>
                <c:pt idx="7">
                  <c:v>-1.3877787807814457E-15</c:v>
                </c:pt>
                <c:pt idx="8">
                  <c:v>1.3877787807814457E-15</c:v>
                </c:pt>
                <c:pt idx="9">
                  <c:v>-1.3877787807814457E-15</c:v>
                </c:pt>
                <c:pt idx="10">
                  <c:v>0</c:v>
                </c:pt>
                <c:pt idx="11">
                  <c:v>0</c:v>
                </c:pt>
                <c:pt idx="12">
                  <c:v>-2.7755575615628914E-15</c:v>
                </c:pt>
                <c:pt idx="13">
                  <c:v>0</c:v>
                </c:pt>
                <c:pt idx="14">
                  <c:v>1.3877787807814457E-15</c:v>
                </c:pt>
                <c:pt idx="15">
                  <c:v>-1.3877787807814457E-15</c:v>
                </c:pt>
                <c:pt idx="16">
                  <c:v>2.7755575615628914E-15</c:v>
                </c:pt>
                <c:pt idx="17">
                  <c:v>-1.3877787807814457E-15</c:v>
                </c:pt>
                <c:pt idx="18">
                  <c:v>0</c:v>
                </c:pt>
                <c:pt idx="19">
                  <c:v>0</c:v>
                </c:pt>
                <c:pt idx="20">
                  <c:v>1.3877787807814457E-15</c:v>
                </c:pt>
                <c:pt idx="21">
                  <c:v>0</c:v>
                </c:pt>
                <c:pt idx="22">
                  <c:v>-1.3877787807814457E-15</c:v>
                </c:pt>
                <c:pt idx="23">
                  <c:v>0</c:v>
                </c:pt>
                <c:pt idx="24">
                  <c:v>0</c:v>
                </c:pt>
                <c:pt idx="25">
                  <c:v>0</c:v>
                </c:pt>
                <c:pt idx="26">
                  <c:v>9.4837518413647126E-2</c:v>
                </c:pt>
                <c:pt idx="27">
                  <c:v>0.21552250927278499</c:v>
                </c:pt>
                <c:pt idx="28">
                  <c:v>0.33802645439111878</c:v>
                </c:pt>
                <c:pt idx="29">
                  <c:v>0.46032684140151492</c:v>
                </c:pt>
                <c:pt idx="30">
                  <c:v>0.58038339578214826</c:v>
                </c:pt>
                <c:pt idx="31">
                  <c:v>0.70155365908729372</c:v>
                </c:pt>
                <c:pt idx="32">
                  <c:v>0.82192259672889811</c:v>
                </c:pt>
                <c:pt idx="33">
                  <c:v>0.93998955700389653</c:v>
                </c:pt>
                <c:pt idx="34">
                  <c:v>1.0516736280861971</c:v>
                </c:pt>
                <c:pt idx="35">
                  <c:v>1.1514888927053462</c:v>
                </c:pt>
                <c:pt idx="36">
                  <c:v>1.2402993828178333</c:v>
                </c:pt>
                <c:pt idx="37">
                  <c:v>1.3210439010020085</c:v>
                </c:pt>
                <c:pt idx="38">
                  <c:v>1.3915526943089978</c:v>
                </c:pt>
                <c:pt idx="39">
                  <c:v>1.4502222065132366</c:v>
                </c:pt>
                <c:pt idx="40">
                  <c:v>1.4994893431354948</c:v>
                </c:pt>
                <c:pt idx="41">
                  <c:v>1.5381316695875793</c:v>
                </c:pt>
                <c:pt idx="42">
                  <c:v>1.5699785274125453</c:v>
                </c:pt>
                <c:pt idx="43">
                  <c:v>1.5906824312253072</c:v>
                </c:pt>
                <c:pt idx="44">
                  <c:v>1.6063434225852997</c:v>
                </c:pt>
                <c:pt idx="45">
                  <c:v>1.6167944638861793</c:v>
                </c:pt>
                <c:pt idx="46">
                  <c:v>1.6225513973841124</c:v>
                </c:pt>
              </c:numCache>
            </c:numRef>
          </c:val>
          <c:extLst>
            <c:ext xmlns:c16="http://schemas.microsoft.com/office/drawing/2014/chart" uri="{C3380CC4-5D6E-409C-BE32-E72D297353CC}">
              <c16:uniqueId val="{00000001-2A4E-46A7-8333-0C5B69C0342C}"/>
            </c:ext>
          </c:extLst>
        </c:ser>
        <c:dLbls>
          <c:showLegendKey val="0"/>
          <c:showVal val="0"/>
          <c:showCatName val="0"/>
          <c:showSerName val="0"/>
          <c:showPercent val="0"/>
          <c:showBubbleSize val="0"/>
        </c:dLbls>
        <c:gapWidth val="0"/>
        <c:axId val="872384928"/>
        <c:axId val="872390504"/>
      </c:barChart>
      <c:lineChart>
        <c:grouping val="standard"/>
        <c:varyColors val="0"/>
        <c:ser>
          <c:idx val="2"/>
          <c:order val="0"/>
          <c:tx>
            <c:strRef>
              <c:f>'נתונים לאיורים 5-12'!$C$20</c:f>
              <c:strCache>
                <c:ptCount val="1"/>
                <c:pt idx="0">
                  <c:v>סך ההוצאות: התארכות תוחלת החיים (ציר שמאלי)</c:v>
                </c:pt>
              </c:strCache>
            </c:strRef>
          </c:tx>
          <c:spPr>
            <a:ln>
              <a:solidFill>
                <a:schemeClr val="accent5">
                  <a:lumMod val="75000"/>
                </a:schemeClr>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5-12'!$E$20:$AY$20</c:f>
              <c:numCache>
                <c:formatCode>0.0</c:formatCode>
                <c:ptCount val="47"/>
                <c:pt idx="0">
                  <c:v>6.754816566737853</c:v>
                </c:pt>
                <c:pt idx="1">
                  <c:v>6.7914200973415859</c:v>
                </c:pt>
                <c:pt idx="2">
                  <c:v>6.974046140282157</c:v>
                </c:pt>
                <c:pt idx="3">
                  <c:v>7.0316035257960738</c:v>
                </c:pt>
                <c:pt idx="4">
                  <c:v>7.0873833505678334</c:v>
                </c:pt>
                <c:pt idx="5">
                  <c:v>7.122727567790843</c:v>
                </c:pt>
                <c:pt idx="6">
                  <c:v>7.1421478314497326</c:v>
                </c:pt>
                <c:pt idx="7">
                  <c:v>7.1709187014442648</c:v>
                </c:pt>
                <c:pt idx="8">
                  <c:v>7.2034416227308675</c:v>
                </c:pt>
                <c:pt idx="9">
                  <c:v>7.2325148637791088</c:v>
                </c:pt>
                <c:pt idx="10">
                  <c:v>7.2494559425654597</c:v>
                </c:pt>
                <c:pt idx="11">
                  <c:v>7.2683974921973373</c:v>
                </c:pt>
                <c:pt idx="12">
                  <c:v>7.3015182613837117</c:v>
                </c:pt>
                <c:pt idx="13">
                  <c:v>7.342849307141007</c:v>
                </c:pt>
                <c:pt idx="14">
                  <c:v>7.3820644387532317</c:v>
                </c:pt>
                <c:pt idx="15">
                  <c:v>7.4135647370538811</c:v>
                </c:pt>
                <c:pt idx="16">
                  <c:v>7.4487221817825464</c:v>
                </c:pt>
                <c:pt idx="17">
                  <c:v>7.491032322917655</c:v>
                </c:pt>
                <c:pt idx="18">
                  <c:v>7.5351455538710823</c:v>
                </c:pt>
                <c:pt idx="19">
                  <c:v>7.5728499908816582</c:v>
                </c:pt>
                <c:pt idx="20">
                  <c:v>7.6038787751996999</c:v>
                </c:pt>
                <c:pt idx="21">
                  <c:v>7.6289388124940922</c:v>
                </c:pt>
                <c:pt idx="22">
                  <c:v>7.6599427792608417</c:v>
                </c:pt>
                <c:pt idx="23">
                  <c:v>7.6863134969730327</c:v>
                </c:pt>
                <c:pt idx="24">
                  <c:v>7.7094482014329042</c:v>
                </c:pt>
                <c:pt idx="25">
                  <c:v>7.7291227688989173</c:v>
                </c:pt>
                <c:pt idx="26">
                  <c:v>7.7453622581197923</c:v>
                </c:pt>
                <c:pt idx="27">
                  <c:v>7.7625733670218455</c:v>
                </c:pt>
                <c:pt idx="28">
                  <c:v>7.776314311173997</c:v>
                </c:pt>
                <c:pt idx="29">
                  <c:v>7.7854976272883754</c:v>
                </c:pt>
                <c:pt idx="30">
                  <c:v>7.7934669043512494</c:v>
                </c:pt>
                <c:pt idx="31">
                  <c:v>7.8028994116201584</c:v>
                </c:pt>
                <c:pt idx="32">
                  <c:v>7.813786838271473</c:v>
                </c:pt>
                <c:pt idx="33">
                  <c:v>7.8241749340255646</c:v>
                </c:pt>
                <c:pt idx="34">
                  <c:v>7.8292767069099476</c:v>
                </c:pt>
                <c:pt idx="35">
                  <c:v>7.8322866798215776</c:v>
                </c:pt>
                <c:pt idx="36">
                  <c:v>7.8357621081706155</c:v>
                </c:pt>
                <c:pt idx="37">
                  <c:v>7.840177730124263</c:v>
                </c:pt>
                <c:pt idx="38">
                  <c:v>7.8424298461581721</c:v>
                </c:pt>
                <c:pt idx="39">
                  <c:v>7.8409491380863141</c:v>
                </c:pt>
                <c:pt idx="40">
                  <c:v>7.8389365912487268</c:v>
                </c:pt>
                <c:pt idx="41">
                  <c:v>7.8363876358502225</c:v>
                </c:pt>
                <c:pt idx="42">
                  <c:v>7.8329361981182801</c:v>
                </c:pt>
                <c:pt idx="43">
                  <c:v>7.8261985784009074</c:v>
                </c:pt>
                <c:pt idx="44">
                  <c:v>7.8189337385015243</c:v>
                </c:pt>
                <c:pt idx="45">
                  <c:v>7.8104131270302233</c:v>
                </c:pt>
                <c:pt idx="46">
                  <c:v>7.8021318883107194</c:v>
                </c:pt>
              </c:numCache>
            </c:numRef>
          </c:val>
          <c:smooth val="0"/>
          <c:extLst>
            <c:ext xmlns:c16="http://schemas.microsoft.com/office/drawing/2014/chart" uri="{C3380CC4-5D6E-409C-BE32-E72D297353CC}">
              <c16:uniqueId val="{00000002-2A4E-46A7-8333-0C5B69C0342C}"/>
            </c:ext>
          </c:extLst>
        </c:ser>
        <c:ser>
          <c:idx val="1"/>
          <c:order val="1"/>
          <c:tx>
            <c:strRef>
              <c:f>'נתונים לאיורים 5-12'!$C$11</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3-2A4E-46A7-8333-0C5B69C0342C}"/>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9"/>
          <c:min val="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872390504"/>
        <c:scaling>
          <c:orientation val="minMax"/>
          <c:max val="3"/>
        </c:scaling>
        <c:delete val="0"/>
        <c:axPos val="r"/>
        <c:numFmt formatCode="0.0" sourceLinked="1"/>
        <c:majorTickMark val="none"/>
        <c:minorTickMark val="none"/>
        <c:tickLblPos val="nextTo"/>
        <c:spPr>
          <a:ln>
            <a:noFill/>
          </a:ln>
        </c:spPr>
        <c:crossAx val="872384928"/>
        <c:crosses val="max"/>
        <c:crossBetween val="between"/>
      </c:valAx>
      <c:catAx>
        <c:axId val="872384928"/>
        <c:scaling>
          <c:orientation val="minMax"/>
        </c:scaling>
        <c:delete val="1"/>
        <c:axPos val="b"/>
        <c:numFmt formatCode="General" sourceLinked="1"/>
        <c:majorTickMark val="out"/>
        <c:minorTickMark val="none"/>
        <c:tickLblPos val="nextTo"/>
        <c:crossAx val="872390504"/>
        <c:crosses val="autoZero"/>
        <c:auto val="1"/>
        <c:lblAlgn val="ctr"/>
        <c:lblOffset val="100"/>
        <c:noMultiLvlLbl val="0"/>
      </c:catAx>
    </c:plotArea>
    <c:legend>
      <c:legendPos val="b"/>
      <c:layout>
        <c:manualLayout>
          <c:xMode val="edge"/>
          <c:yMode val="edge"/>
          <c:x val="0"/>
          <c:y val="0.81306950100708308"/>
          <c:w val="0.99401816819153299"/>
          <c:h val="0.18693049899291689"/>
        </c:manualLayout>
      </c:layout>
      <c:overlay val="0"/>
      <c:txPr>
        <a:bodyPr/>
        <a:lstStyle/>
        <a:p>
          <a:pPr>
            <a:defRPr sz="1000"/>
          </a:pPr>
          <a:endParaRPr lang="he-IL"/>
        </a:p>
      </c:txPr>
    </c:legend>
    <c:plotVisOnly val="1"/>
    <c:dispBlanksAs val="gap"/>
    <c:showDLblsOverMax val="0"/>
  </c:chart>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i="0" u="none" strike="noStrike" baseline="0">
                <a:effectLst/>
              </a:rPr>
              <a:t>איור 11: רגישות התחזית להנחות שיעורי התעסוקה במודל </a:t>
            </a:r>
            <a:r>
              <a:rPr lang="he-IL" b="1" baseline="0"/>
              <a:t>(% תוצר)</a:t>
            </a:r>
            <a:endParaRPr lang="he-IL" b="1"/>
          </a:p>
        </c:rich>
      </c:tx>
      <c:layout>
        <c:manualLayout>
          <c:xMode val="edge"/>
          <c:yMode val="edge"/>
          <c:x val="0.11978103036895557"/>
          <c:y val="1.5151515151515152E-2"/>
        </c:manualLayout>
      </c:layout>
      <c:overlay val="0"/>
      <c:spPr>
        <a:noFill/>
        <a:ln>
          <a:noFill/>
        </a:ln>
        <a:effectLst/>
      </c:spPr>
    </c:title>
    <c:autoTitleDeleted val="0"/>
    <c:plotArea>
      <c:layout>
        <c:manualLayout>
          <c:layoutTarget val="inner"/>
          <c:xMode val="edge"/>
          <c:yMode val="edge"/>
          <c:x val="5.7282038471146643E-2"/>
          <c:y val="0.1193896307286515"/>
          <c:w val="0.90670638753218546"/>
          <c:h val="0.48267189220724738"/>
        </c:manualLayout>
      </c:layout>
      <c:barChart>
        <c:barDir val="col"/>
        <c:grouping val="clustered"/>
        <c:varyColors val="0"/>
        <c:ser>
          <c:idx val="7"/>
          <c:order val="3"/>
          <c:tx>
            <c:strRef>
              <c:f>'נתונים לאיורים 5-12'!$C$7</c:f>
              <c:strCache>
                <c:ptCount val="1"/>
                <c:pt idx="0">
                  <c:v>תוספת מקורות נדרשת: ללא התכנסות בשיעורי התעסוקה של גברים חרדים ונשים ערביות (ציר ימני)</c:v>
                </c:pt>
              </c:strCache>
            </c:strRef>
          </c:tx>
          <c:spPr>
            <a:solidFill>
              <a:schemeClr val="accent6"/>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5-12'!$E$7:$AY$7</c:f>
              <c:numCache>
                <c:formatCode>0.0</c:formatCode>
                <c:ptCount val="47"/>
                <c:pt idx="0">
                  <c:v>0</c:v>
                </c:pt>
                <c:pt idx="1">
                  <c:v>0</c:v>
                </c:pt>
                <c:pt idx="2">
                  <c:v>0</c:v>
                </c:pt>
                <c:pt idx="3">
                  <c:v>0</c:v>
                </c:pt>
                <c:pt idx="4">
                  <c:v>0</c:v>
                </c:pt>
                <c:pt idx="5">
                  <c:v>0</c:v>
                </c:pt>
                <c:pt idx="6">
                  <c:v>-1.3877787807814457E-15</c:v>
                </c:pt>
                <c:pt idx="7">
                  <c:v>0</c:v>
                </c:pt>
                <c:pt idx="8">
                  <c:v>0</c:v>
                </c:pt>
                <c:pt idx="9">
                  <c:v>1.3877787807814457E-15</c:v>
                </c:pt>
                <c:pt idx="10">
                  <c:v>0</c:v>
                </c:pt>
                <c:pt idx="11">
                  <c:v>0</c:v>
                </c:pt>
                <c:pt idx="12">
                  <c:v>0</c:v>
                </c:pt>
                <c:pt idx="13">
                  <c:v>1.3877787807814457E-15</c:v>
                </c:pt>
                <c:pt idx="14">
                  <c:v>1.3877787807814457E-15</c:v>
                </c:pt>
                <c:pt idx="15">
                  <c:v>-1.3877787807814457E-15</c:v>
                </c:pt>
                <c:pt idx="16">
                  <c:v>-1.3877787807814457E-15</c:v>
                </c:pt>
                <c:pt idx="17">
                  <c:v>0</c:v>
                </c:pt>
                <c:pt idx="18">
                  <c:v>1.3877787807814457E-15</c:v>
                </c:pt>
                <c:pt idx="19">
                  <c:v>1.3877787807814457E-15</c:v>
                </c:pt>
                <c:pt idx="20">
                  <c:v>0</c:v>
                </c:pt>
                <c:pt idx="21">
                  <c:v>0</c:v>
                </c:pt>
                <c:pt idx="22">
                  <c:v>1.3877787807814457E-15</c:v>
                </c:pt>
                <c:pt idx="23">
                  <c:v>0</c:v>
                </c:pt>
                <c:pt idx="24">
                  <c:v>1.3877787807814457E-15</c:v>
                </c:pt>
                <c:pt idx="25">
                  <c:v>0</c:v>
                </c:pt>
                <c:pt idx="26">
                  <c:v>0</c:v>
                </c:pt>
                <c:pt idx="27">
                  <c:v>5.9905408718063935E-2</c:v>
                </c:pt>
                <c:pt idx="28">
                  <c:v>0.18518788129753133</c:v>
                </c:pt>
                <c:pt idx="29">
                  <c:v>0.31138851594529893</c:v>
                </c:pt>
                <c:pt idx="30">
                  <c:v>0.43634143856405988</c:v>
                </c:pt>
                <c:pt idx="31">
                  <c:v>0.56308764865148486</c:v>
                </c:pt>
                <c:pt idx="32">
                  <c:v>0.69366562876812532</c:v>
                </c:pt>
                <c:pt idx="33">
                  <c:v>0.82480629591071553</c:v>
                </c:pt>
                <c:pt idx="34">
                  <c:v>0.95006789028874028</c:v>
                </c:pt>
                <c:pt idx="35">
                  <c:v>1.0670573358239941</c:v>
                </c:pt>
                <c:pt idx="36">
                  <c:v>1.1755335938746378</c:v>
                </c:pt>
                <c:pt idx="37">
                  <c:v>1.2758107395422047</c:v>
                </c:pt>
                <c:pt idx="38">
                  <c:v>1.3658046103252595</c:v>
                </c:pt>
                <c:pt idx="39">
                  <c:v>1.4434598103692673</c:v>
                </c:pt>
                <c:pt idx="40">
                  <c:v>1.5119069115871131</c:v>
                </c:pt>
                <c:pt idx="41">
                  <c:v>1.5694760035864772</c:v>
                </c:pt>
                <c:pt idx="42">
                  <c:v>1.6199671583273054</c:v>
                </c:pt>
                <c:pt idx="43">
                  <c:v>1.6591314969905846</c:v>
                </c:pt>
                <c:pt idx="44">
                  <c:v>1.6899481383581536</c:v>
                </c:pt>
                <c:pt idx="45">
                  <c:v>1.7133585613215943</c:v>
                </c:pt>
                <c:pt idx="46">
                  <c:v>1.7320120960969236</c:v>
                </c:pt>
              </c:numCache>
            </c:numRef>
          </c:val>
          <c:extLst>
            <c:ext xmlns:c16="http://schemas.microsoft.com/office/drawing/2014/chart" uri="{C3380CC4-5D6E-409C-BE32-E72D297353CC}">
              <c16:uniqueId val="{00000000-166B-4BC7-8D06-B081C1EAC45D}"/>
            </c:ext>
          </c:extLst>
        </c:ser>
        <c:ser>
          <c:idx val="8"/>
          <c:order val="4"/>
          <c:tx>
            <c:strRef>
              <c:f>'נתונים לאיורים 5-12'!$C$2</c:f>
              <c:strCache>
                <c:ptCount val="1"/>
                <c:pt idx="0">
                  <c:v>תוספת מקורות נדרשת: תרחיש הבסיס (ציר ימני)</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1-166B-4BC7-8D06-B081C1EAC45D}"/>
            </c:ext>
          </c:extLst>
        </c:ser>
        <c:ser>
          <c:idx val="9"/>
          <c:order val="5"/>
          <c:tx>
            <c:strRef>
              <c:f>'נתונים לאיורים 5-12'!$C$8</c:f>
              <c:strCache>
                <c:ptCount val="1"/>
                <c:pt idx="0">
                  <c:v>תוספת מקורות נדרשת: התכנסות מהירה יותר בשיעורי התעסוקה של גברים חרדים ונשים ערביות (ציר ימני)</c:v>
                </c:pt>
              </c:strCache>
            </c:strRef>
          </c:tx>
          <c:spPr>
            <a:solidFill>
              <a:schemeClr val="accent4"/>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5-12'!$E$8:$AY$8</c:f>
              <c:numCache>
                <c:formatCode>0.0</c:formatCode>
                <c:ptCount val="47"/>
                <c:pt idx="0">
                  <c:v>0</c:v>
                </c:pt>
                <c:pt idx="1">
                  <c:v>0</c:v>
                </c:pt>
                <c:pt idx="2">
                  <c:v>0</c:v>
                </c:pt>
                <c:pt idx="3">
                  <c:v>-2.7755575615628914E-15</c:v>
                </c:pt>
                <c:pt idx="4">
                  <c:v>0</c:v>
                </c:pt>
                <c:pt idx="5">
                  <c:v>1.3877787807814457E-15</c:v>
                </c:pt>
                <c:pt idx="6">
                  <c:v>-1.3877787807814457E-15</c:v>
                </c:pt>
                <c:pt idx="7">
                  <c:v>0</c:v>
                </c:pt>
                <c:pt idx="8">
                  <c:v>-1.3877787807814457E-15</c:v>
                </c:pt>
                <c:pt idx="9">
                  <c:v>1.3877787807814457E-15</c:v>
                </c:pt>
                <c:pt idx="10">
                  <c:v>0</c:v>
                </c:pt>
                <c:pt idx="11">
                  <c:v>0</c:v>
                </c:pt>
                <c:pt idx="12">
                  <c:v>-1.3877787807814457E-15</c:v>
                </c:pt>
                <c:pt idx="13">
                  <c:v>0</c:v>
                </c:pt>
                <c:pt idx="14">
                  <c:v>-1.3877787807814457E-15</c:v>
                </c:pt>
                <c:pt idx="15">
                  <c:v>-1.3877787807814457E-15</c:v>
                </c:pt>
                <c:pt idx="16">
                  <c:v>1.3877787807814457E-15</c:v>
                </c:pt>
                <c:pt idx="17">
                  <c:v>-1.3877787807814457E-15</c:v>
                </c:pt>
                <c:pt idx="18">
                  <c:v>1.3877787807814457E-15</c:v>
                </c:pt>
                <c:pt idx="19">
                  <c:v>0</c:v>
                </c:pt>
                <c:pt idx="20">
                  <c:v>0</c:v>
                </c:pt>
                <c:pt idx="21">
                  <c:v>0</c:v>
                </c:pt>
                <c:pt idx="22">
                  <c:v>0</c:v>
                </c:pt>
                <c:pt idx="23">
                  <c:v>1.3877787807814457E-15</c:v>
                </c:pt>
                <c:pt idx="24">
                  <c:v>1.3877787807814457E-15</c:v>
                </c:pt>
                <c:pt idx="25">
                  <c:v>-1.3877787807814457E-15</c:v>
                </c:pt>
                <c:pt idx="26">
                  <c:v>0</c:v>
                </c:pt>
                <c:pt idx="27">
                  <c:v>0</c:v>
                </c:pt>
                <c:pt idx="28">
                  <c:v>-1.3877787807814457E-15</c:v>
                </c:pt>
                <c:pt idx="29">
                  <c:v>0</c:v>
                </c:pt>
                <c:pt idx="30">
                  <c:v>-1.3877787807814457E-15</c:v>
                </c:pt>
                <c:pt idx="31">
                  <c:v>-1.3877787807814457E-15</c:v>
                </c:pt>
                <c:pt idx="32">
                  <c:v>0</c:v>
                </c:pt>
                <c:pt idx="33">
                  <c:v>-1.3877787807814457E-15</c:v>
                </c:pt>
                <c:pt idx="34">
                  <c:v>1.3877787807814457E-15</c:v>
                </c:pt>
                <c:pt idx="35">
                  <c:v>7.8733686330748065E-2</c:v>
                </c:pt>
                <c:pt idx="36">
                  <c:v>0.17148863486643878</c:v>
                </c:pt>
                <c:pt idx="37">
                  <c:v>0.26489356704732792</c:v>
                </c:pt>
                <c:pt idx="38">
                  <c:v>0.35622697544806375</c:v>
                </c:pt>
                <c:pt idx="39">
                  <c:v>0.44355073370860726</c:v>
                </c:pt>
                <c:pt idx="40">
                  <c:v>0.52977748608323405</c:v>
                </c:pt>
                <c:pt idx="41">
                  <c:v>0.61028057970376337</c:v>
                </c:pt>
                <c:pt idx="42">
                  <c:v>0.68899362858286517</c:v>
                </c:pt>
                <c:pt idx="43">
                  <c:v>0.76089694178601985</c:v>
                </c:pt>
                <c:pt idx="44">
                  <c:v>0.82579832490412008</c:v>
                </c:pt>
                <c:pt idx="45">
                  <c:v>0.88242054066657438</c:v>
                </c:pt>
                <c:pt idx="46">
                  <c:v>0.9313798319621952</c:v>
                </c:pt>
              </c:numCache>
            </c:numRef>
          </c:val>
          <c:extLst>
            <c:ext xmlns:c16="http://schemas.microsoft.com/office/drawing/2014/chart" uri="{C3380CC4-5D6E-409C-BE32-E72D297353CC}">
              <c16:uniqueId val="{00000002-166B-4BC7-8D06-B081C1EAC45D}"/>
            </c:ext>
          </c:extLst>
        </c:ser>
        <c:dLbls>
          <c:showLegendKey val="0"/>
          <c:showVal val="0"/>
          <c:showCatName val="0"/>
          <c:showSerName val="0"/>
          <c:showPercent val="0"/>
          <c:showBubbleSize val="0"/>
        </c:dLbls>
        <c:gapWidth val="0"/>
        <c:axId val="451552408"/>
        <c:axId val="451550440"/>
      </c:barChart>
      <c:lineChart>
        <c:grouping val="standard"/>
        <c:varyColors val="0"/>
        <c:ser>
          <c:idx val="0"/>
          <c:order val="0"/>
          <c:tx>
            <c:strRef>
              <c:f>'נתונים לאיורים 5-12'!$C$16</c:f>
              <c:strCache>
                <c:ptCount val="1"/>
                <c:pt idx="0">
                  <c:v>סך ההוצאות: ללא התכנסות בשיעורי התעסוקה של גברים חרדים ונשים ערביות (ציר שמאלי)</c:v>
                </c:pt>
              </c:strCache>
            </c:strRef>
          </c:tx>
          <c:spPr>
            <a:ln>
              <a:solidFill>
                <a:schemeClr val="accent6"/>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5-12'!$E$16:$AY$16</c:f>
              <c:numCache>
                <c:formatCode>0.0</c:formatCode>
                <c:ptCount val="47"/>
                <c:pt idx="0">
                  <c:v>6.754816566737853</c:v>
                </c:pt>
                <c:pt idx="1">
                  <c:v>6.7830195448519666</c:v>
                </c:pt>
                <c:pt idx="2">
                  <c:v>6.9621768978000222</c:v>
                </c:pt>
                <c:pt idx="3">
                  <c:v>7.016356544369537</c:v>
                </c:pt>
                <c:pt idx="4">
                  <c:v>7.0684107613005311</c:v>
                </c:pt>
                <c:pt idx="5">
                  <c:v>7.0996370545133987</c:v>
                </c:pt>
                <c:pt idx="6">
                  <c:v>7.1147384566079204</c:v>
                </c:pt>
                <c:pt idx="7">
                  <c:v>7.1405392649370718</c:v>
                </c:pt>
                <c:pt idx="8">
                  <c:v>7.1700896128009672</c:v>
                </c:pt>
                <c:pt idx="9">
                  <c:v>7.1961104570699934</c:v>
                </c:pt>
                <c:pt idx="10">
                  <c:v>7.2100760963067865</c:v>
                </c:pt>
                <c:pt idx="11">
                  <c:v>7.2260652466199158</c:v>
                </c:pt>
                <c:pt idx="12">
                  <c:v>7.2578458269382304</c:v>
                </c:pt>
                <c:pt idx="13">
                  <c:v>7.2977752365463981</c:v>
                </c:pt>
                <c:pt idx="14">
                  <c:v>7.3358132636825015</c:v>
                </c:pt>
                <c:pt idx="15">
                  <c:v>7.366581786895285</c:v>
                </c:pt>
                <c:pt idx="16">
                  <c:v>7.4013891071229452</c:v>
                </c:pt>
                <c:pt idx="17">
                  <c:v>7.4446835959968576</c:v>
                </c:pt>
                <c:pt idx="18">
                  <c:v>7.4901310553106271</c:v>
                </c:pt>
                <c:pt idx="19">
                  <c:v>7.5291176148943917</c:v>
                </c:pt>
                <c:pt idx="20">
                  <c:v>7.5617539340726099</c:v>
                </c:pt>
                <c:pt idx="21">
                  <c:v>7.588724982556565</c:v>
                </c:pt>
                <c:pt idx="22">
                  <c:v>7.622328601429186</c:v>
                </c:pt>
                <c:pt idx="23">
                  <c:v>7.6518217692352328</c:v>
                </c:pt>
                <c:pt idx="24">
                  <c:v>7.6786753019527172</c:v>
                </c:pt>
                <c:pt idx="25">
                  <c:v>7.7023498966808797</c:v>
                </c:pt>
                <c:pt idx="26">
                  <c:v>7.7230770900204817</c:v>
                </c:pt>
                <c:pt idx="27">
                  <c:v>7.7456833569182066</c:v>
                </c:pt>
                <c:pt idx="28">
                  <c:v>7.7650478610557361</c:v>
                </c:pt>
                <c:pt idx="29">
                  <c:v>7.7802152628189001</c:v>
                </c:pt>
                <c:pt idx="30">
                  <c:v>7.7944303040324279</c:v>
                </c:pt>
                <c:pt idx="31">
                  <c:v>7.8105529380835588</c:v>
                </c:pt>
                <c:pt idx="32">
                  <c:v>7.8283804056984705</c:v>
                </c:pt>
                <c:pt idx="33">
                  <c:v>7.8459121911410206</c:v>
                </c:pt>
                <c:pt idx="34">
                  <c:v>7.858169183979677</c:v>
                </c:pt>
                <c:pt idx="35">
                  <c:v>7.8687447635446093</c:v>
                </c:pt>
                <c:pt idx="36">
                  <c:v>7.8799906824137897</c:v>
                </c:pt>
                <c:pt idx="37">
                  <c:v>7.8923438962429691</c:v>
                </c:pt>
                <c:pt idx="38">
                  <c:v>7.9023823671713984</c:v>
                </c:pt>
                <c:pt idx="39">
                  <c:v>7.9090887632473752</c:v>
                </c:pt>
                <c:pt idx="40">
                  <c:v>7.9156159611982284</c:v>
                </c:pt>
                <c:pt idx="41">
                  <c:v>7.9221335894853153</c:v>
                </c:pt>
                <c:pt idx="42">
                  <c:v>7.927894312413593</c:v>
                </c:pt>
                <c:pt idx="43">
                  <c:v>7.930215704619088</c:v>
                </c:pt>
                <c:pt idx="44">
                  <c:v>7.9321035600707148</c:v>
                </c:pt>
                <c:pt idx="45">
                  <c:v>7.9329489059079901</c:v>
                </c:pt>
                <c:pt idx="46">
                  <c:v>7.9344624191303694</c:v>
                </c:pt>
              </c:numCache>
            </c:numRef>
          </c:val>
          <c:smooth val="0"/>
          <c:extLst>
            <c:ext xmlns:c16="http://schemas.microsoft.com/office/drawing/2014/chart" uri="{C3380CC4-5D6E-409C-BE32-E72D297353CC}">
              <c16:uniqueId val="{00000003-166B-4BC7-8D06-B081C1EAC45D}"/>
            </c:ext>
          </c:extLst>
        </c:ser>
        <c:ser>
          <c:idx val="1"/>
          <c:order val="1"/>
          <c:tx>
            <c:strRef>
              <c:f>'נתונים לאיורים 5-12'!$C$11</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4-166B-4BC7-8D06-B081C1EAC45D}"/>
            </c:ext>
          </c:extLst>
        </c:ser>
        <c:ser>
          <c:idx val="2"/>
          <c:order val="2"/>
          <c:tx>
            <c:strRef>
              <c:f>'נתונים לאיורים 5-12'!$C$17</c:f>
              <c:strCache>
                <c:ptCount val="1"/>
                <c:pt idx="0">
                  <c:v>סך ההוצאות: התכנסות מהירה יותר בשיעורי התעסוקה של גברים חרדים ונשים ערביות (ציר שמאלי)</c:v>
                </c:pt>
              </c:strCache>
            </c:strRef>
          </c:tx>
          <c:spPr>
            <a:ln>
              <a:solidFill>
                <a:schemeClr val="accent4"/>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5-12'!$E$17:$AY$17</c:f>
              <c:numCache>
                <c:formatCode>0.0</c:formatCode>
                <c:ptCount val="47"/>
                <c:pt idx="0">
                  <c:v>6.754816566737853</c:v>
                </c:pt>
                <c:pt idx="1">
                  <c:v>6.7830195448519666</c:v>
                </c:pt>
                <c:pt idx="2">
                  <c:v>6.9522566322108208</c:v>
                </c:pt>
                <c:pt idx="3">
                  <c:v>6.9948619433100445</c:v>
                </c:pt>
                <c:pt idx="4">
                  <c:v>7.0351197167747221</c:v>
                </c:pt>
                <c:pt idx="5">
                  <c:v>7.0547857214966658</c:v>
                </c:pt>
                <c:pt idx="6">
                  <c:v>7.0583381217392258</c:v>
                </c:pt>
                <c:pt idx="7">
                  <c:v>7.0708581522721596</c:v>
                </c:pt>
                <c:pt idx="8">
                  <c:v>7.0869409860369741</c:v>
                </c:pt>
                <c:pt idx="9">
                  <c:v>7.0994076355371947</c:v>
                </c:pt>
                <c:pt idx="10">
                  <c:v>7.0999086136574494</c:v>
                </c:pt>
                <c:pt idx="11">
                  <c:v>7.1023473002515196</c:v>
                </c:pt>
                <c:pt idx="12">
                  <c:v>7.1182533447549599</c:v>
                </c:pt>
                <c:pt idx="13">
                  <c:v>7.1419832382112718</c:v>
                </c:pt>
                <c:pt idx="14">
                  <c:v>7.1637163637611172</c:v>
                </c:pt>
                <c:pt idx="15">
                  <c:v>7.1782115946921135</c:v>
                </c:pt>
                <c:pt idx="16">
                  <c:v>7.1965149927489191</c:v>
                </c:pt>
                <c:pt idx="17">
                  <c:v>7.2223427135003515</c:v>
                </c:pt>
                <c:pt idx="18">
                  <c:v>7.2501182151871273</c:v>
                </c:pt>
                <c:pt idx="19">
                  <c:v>7.2715274894602331</c:v>
                </c:pt>
                <c:pt idx="20">
                  <c:v>7.2866606907733322</c:v>
                </c:pt>
                <c:pt idx="21">
                  <c:v>7.2962378738686908</c:v>
                </c:pt>
                <c:pt idx="22">
                  <c:v>7.3128209818587004</c:v>
                </c:pt>
                <c:pt idx="23">
                  <c:v>7.325390515644588</c:v>
                </c:pt>
                <c:pt idx="24">
                  <c:v>7.3353495460523277</c:v>
                </c:pt>
                <c:pt idx="25">
                  <c:v>7.3421851838672838</c:v>
                </c:pt>
                <c:pt idx="26">
                  <c:v>7.3461294982060803</c:v>
                </c:pt>
                <c:pt idx="27">
                  <c:v>7.3518112108557441</c:v>
                </c:pt>
                <c:pt idx="28">
                  <c:v>7.3543583991303274</c:v>
                </c:pt>
                <c:pt idx="29">
                  <c:v>7.3529015703936276</c:v>
                </c:pt>
                <c:pt idx="30">
                  <c:v>7.3505105645208273</c:v>
                </c:pt>
                <c:pt idx="31">
                  <c:v>7.3498835754449097</c:v>
                </c:pt>
                <c:pt idx="32">
                  <c:v>7.3512269915673487</c:v>
                </c:pt>
                <c:pt idx="33">
                  <c:v>7.3522377971320889</c:v>
                </c:pt>
                <c:pt idx="34">
                  <c:v>7.3483088805976777</c:v>
                </c:pt>
                <c:pt idx="35">
                  <c:v>7.3427843101125791</c:v>
                </c:pt>
                <c:pt idx="36">
                  <c:v>7.3378616610380716</c:v>
                </c:pt>
                <c:pt idx="37">
                  <c:v>7.3348667260383822</c:v>
                </c:pt>
                <c:pt idx="38">
                  <c:v>7.3297123510519162</c:v>
                </c:pt>
                <c:pt idx="39">
                  <c:v>7.3215014188373218</c:v>
                </c:pt>
                <c:pt idx="40">
                  <c:v>7.3131304255900194</c:v>
                </c:pt>
                <c:pt idx="41">
                  <c:v>7.3047598582977518</c:v>
                </c:pt>
                <c:pt idx="42">
                  <c:v>7.2967017726240702</c:v>
                </c:pt>
                <c:pt idx="43">
                  <c:v>7.2855233448250623</c:v>
                </c:pt>
                <c:pt idx="44">
                  <c:v>7.2739761105848055</c:v>
                </c:pt>
                <c:pt idx="45">
                  <c:v>7.2615143879221886</c:v>
                </c:pt>
                <c:pt idx="46">
                  <c:v>7.2497092994435377</c:v>
                </c:pt>
              </c:numCache>
            </c:numRef>
          </c:val>
          <c:smooth val="0"/>
          <c:extLst>
            <c:ext xmlns:c16="http://schemas.microsoft.com/office/drawing/2014/chart" uri="{C3380CC4-5D6E-409C-BE32-E72D297353CC}">
              <c16:uniqueId val="{00000005-166B-4BC7-8D06-B081C1EAC45D}"/>
            </c:ext>
          </c:extLst>
        </c:ser>
        <c:dLbls>
          <c:showLegendKey val="0"/>
          <c:showVal val="0"/>
          <c:showCatName val="0"/>
          <c:showSerName val="0"/>
          <c:showPercent val="0"/>
          <c:showBubbleSize val="0"/>
        </c:dLbls>
        <c:marker val="1"/>
        <c:smooth val="0"/>
        <c:axId val="957475696"/>
        <c:axId val="957476352"/>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9"/>
          <c:min val="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451550440"/>
        <c:scaling>
          <c:orientation val="minMax"/>
          <c:max val="3"/>
          <c:min val="0"/>
        </c:scaling>
        <c:delete val="0"/>
        <c:axPos val="r"/>
        <c:numFmt formatCode="0.0" sourceLinked="1"/>
        <c:majorTickMark val="none"/>
        <c:minorTickMark val="none"/>
        <c:tickLblPos val="nextTo"/>
        <c:spPr>
          <a:ln>
            <a:noFill/>
          </a:ln>
        </c:spPr>
        <c:crossAx val="451552408"/>
        <c:crosses val="max"/>
        <c:crossBetween val="between"/>
        <c:majorUnit val="0.5"/>
      </c:valAx>
      <c:catAx>
        <c:axId val="451552408"/>
        <c:scaling>
          <c:orientation val="minMax"/>
        </c:scaling>
        <c:delete val="1"/>
        <c:axPos val="b"/>
        <c:numFmt formatCode="General" sourceLinked="1"/>
        <c:majorTickMark val="out"/>
        <c:minorTickMark val="none"/>
        <c:tickLblPos val="nextTo"/>
        <c:crossAx val="451550440"/>
        <c:crosses val="autoZero"/>
        <c:auto val="1"/>
        <c:lblAlgn val="ctr"/>
        <c:lblOffset val="100"/>
        <c:noMultiLvlLbl val="0"/>
      </c:catAx>
    </c:plotArea>
    <c:legend>
      <c:legendPos val="b"/>
      <c:layout>
        <c:manualLayout>
          <c:xMode val="edge"/>
          <c:yMode val="edge"/>
          <c:x val="7.1500932068557016E-3"/>
          <c:y val="0.74453219230164136"/>
          <c:w val="0.96553410545236285"/>
          <c:h val="0.25546780769835858"/>
        </c:manualLayout>
      </c:layout>
      <c:overlay val="0"/>
      <c:txPr>
        <a:bodyPr/>
        <a:lstStyle/>
        <a:p>
          <a:pPr>
            <a:defRPr sz="900"/>
          </a:pPr>
          <a:endParaRPr lang="he-IL"/>
        </a:p>
      </c:txPr>
    </c:legend>
    <c:plotVisOnly val="1"/>
    <c:dispBlanksAs val="gap"/>
    <c:showDLblsOverMax val="0"/>
  </c:chart>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rtl="0">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he-IL" sz="1200" b="1" baseline="0"/>
              <a:t>איור 12: תרחיש הבסיס ביחס לתרחיש "הסביר" (אחוזי תוצר)</a:t>
            </a:r>
            <a:endParaRPr lang="en-US" sz="1200" b="1" baseline="0"/>
          </a:p>
          <a:p>
            <a:pPr rtl="0">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en-US" sz="1200" b="1"/>
          </a:p>
        </c:rich>
      </c:tx>
      <c:layout>
        <c:manualLayout>
          <c:xMode val="edge"/>
          <c:yMode val="edge"/>
          <c:x val="0.12817907598727907"/>
          <c:y val="9.5800524934383201E-3"/>
        </c:manualLayout>
      </c:layout>
      <c:overlay val="0"/>
      <c:spPr>
        <a:solidFill>
          <a:sysClr val="window" lastClr="FFFFFF"/>
        </a:solidFill>
        <a:ln>
          <a:noFill/>
        </a:ln>
        <a:effectLst/>
      </c:spPr>
    </c:title>
    <c:autoTitleDeleted val="0"/>
    <c:plotArea>
      <c:layout>
        <c:manualLayout>
          <c:layoutTarget val="inner"/>
          <c:xMode val="edge"/>
          <c:yMode val="edge"/>
          <c:x val="5.1000956886104336E-2"/>
          <c:y val="9.1454015253845736E-2"/>
          <c:w val="0.9070334712097996"/>
          <c:h val="0.52568922900288928"/>
        </c:manualLayout>
      </c:layout>
      <c:barChart>
        <c:barDir val="col"/>
        <c:grouping val="clustered"/>
        <c:varyColors val="0"/>
        <c:ser>
          <c:idx val="2"/>
          <c:order val="1"/>
          <c:tx>
            <c:strRef>
              <c:f>'איור 12'!$N$27:$Y$27</c:f>
              <c:strCache>
                <c:ptCount val="12"/>
                <c:pt idx="0">
                  <c:v>תוספת מקורות נדרשת: התרחיש "הסביר:" (ציר ימני)</c:v>
                </c:pt>
              </c:strCache>
            </c:strRef>
          </c:tx>
          <c:spPr>
            <a:solidFill>
              <a:schemeClr val="accent6">
                <a:lumMod val="60000"/>
                <a:lumOff val="40000"/>
              </a:schemeClr>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5-12'!$E$6:$AY$6</c:f>
              <c:numCache>
                <c:formatCode>0.0</c:formatCode>
                <c:ptCount val="47"/>
                <c:pt idx="0">
                  <c:v>0</c:v>
                </c:pt>
                <c:pt idx="1">
                  <c:v>0</c:v>
                </c:pt>
                <c:pt idx="2">
                  <c:v>1.3877787807814457E-15</c:v>
                </c:pt>
                <c:pt idx="3">
                  <c:v>0</c:v>
                </c:pt>
                <c:pt idx="4">
                  <c:v>0</c:v>
                </c:pt>
                <c:pt idx="5">
                  <c:v>0</c:v>
                </c:pt>
                <c:pt idx="6">
                  <c:v>1.3877787807814457E-15</c:v>
                </c:pt>
                <c:pt idx="7">
                  <c:v>0</c:v>
                </c:pt>
                <c:pt idx="8">
                  <c:v>0</c:v>
                </c:pt>
                <c:pt idx="9">
                  <c:v>-1.3877787807814457E-15</c:v>
                </c:pt>
                <c:pt idx="10">
                  <c:v>0</c:v>
                </c:pt>
                <c:pt idx="11">
                  <c:v>0</c:v>
                </c:pt>
                <c:pt idx="12">
                  <c:v>0</c:v>
                </c:pt>
                <c:pt idx="13">
                  <c:v>0</c:v>
                </c:pt>
                <c:pt idx="14">
                  <c:v>1.3877787807814457E-15</c:v>
                </c:pt>
                <c:pt idx="15">
                  <c:v>-1.3877787807814457E-15</c:v>
                </c:pt>
                <c:pt idx="16">
                  <c:v>0</c:v>
                </c:pt>
                <c:pt idx="17">
                  <c:v>0</c:v>
                </c:pt>
                <c:pt idx="18">
                  <c:v>0</c:v>
                </c:pt>
                <c:pt idx="19">
                  <c:v>0</c:v>
                </c:pt>
                <c:pt idx="20">
                  <c:v>-1.3877787807814457E-15</c:v>
                </c:pt>
                <c:pt idx="21">
                  <c:v>0</c:v>
                </c:pt>
                <c:pt idx="22">
                  <c:v>1.3877787807814457E-15</c:v>
                </c:pt>
                <c:pt idx="23">
                  <c:v>1.3877787807814457E-15</c:v>
                </c:pt>
                <c:pt idx="24">
                  <c:v>0</c:v>
                </c:pt>
                <c:pt idx="25">
                  <c:v>0</c:v>
                </c:pt>
                <c:pt idx="26">
                  <c:v>1.3877787807814457E-15</c:v>
                </c:pt>
                <c:pt idx="27">
                  <c:v>0</c:v>
                </c:pt>
                <c:pt idx="28">
                  <c:v>0</c:v>
                </c:pt>
                <c:pt idx="29">
                  <c:v>0</c:v>
                </c:pt>
                <c:pt idx="30">
                  <c:v>-1.3877787807814457E-15</c:v>
                </c:pt>
                <c:pt idx="31">
                  <c:v>0</c:v>
                </c:pt>
                <c:pt idx="32">
                  <c:v>1.3877787807814457E-15</c:v>
                </c:pt>
                <c:pt idx="33">
                  <c:v>2.7755575615628914E-15</c:v>
                </c:pt>
                <c:pt idx="34">
                  <c:v>4.2519027766367568E-2</c:v>
                </c:pt>
                <c:pt idx="35">
                  <c:v>0.12855139916293779</c:v>
                </c:pt>
                <c:pt idx="36">
                  <c:v>0.21220027911102723</c:v>
                </c:pt>
                <c:pt idx="37">
                  <c:v>0.29600418768166298</c:v>
                </c:pt>
                <c:pt idx="38">
                  <c:v>0.37752158254351631</c:v>
                </c:pt>
                <c:pt idx="39">
                  <c:v>0.45385874541271076</c:v>
                </c:pt>
                <c:pt idx="40">
                  <c:v>0.52574929578636653</c:v>
                </c:pt>
                <c:pt idx="41">
                  <c:v>0.58970146999741402</c:v>
                </c:pt>
                <c:pt idx="42">
                  <c:v>0.65060759664733037</c:v>
                </c:pt>
                <c:pt idx="43">
                  <c:v>0.70384210062112573</c:v>
                </c:pt>
                <c:pt idx="44">
                  <c:v>0.75114104871134291</c:v>
                </c:pt>
                <c:pt idx="45">
                  <c:v>0.79225207979144452</c:v>
                </c:pt>
                <c:pt idx="46">
                  <c:v>0.82542814904796735</c:v>
                </c:pt>
              </c:numCache>
            </c:numRef>
          </c:val>
          <c:extLst>
            <c:ext xmlns:c16="http://schemas.microsoft.com/office/drawing/2014/chart" uri="{C3380CC4-5D6E-409C-BE32-E72D297353CC}">
              <c16:uniqueId val="{00000000-E2FC-45B0-8B2C-52BC51C798BD}"/>
            </c:ext>
          </c:extLst>
        </c:ser>
        <c:ser>
          <c:idx val="1"/>
          <c:order val="3"/>
          <c:tx>
            <c:strRef>
              <c:f>'איור 12'!$C$24:$N$24</c:f>
              <c:strCache>
                <c:ptCount val="12"/>
                <c:pt idx="0">
                  <c:v> תוספת מקורות נדרשת: תרחיש הבסיס (ציר ימני)</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1-E2FC-45B0-8B2C-52BC51C798BD}"/>
            </c:ext>
          </c:extLst>
        </c:ser>
        <c:dLbls>
          <c:showLegendKey val="0"/>
          <c:showVal val="0"/>
          <c:showCatName val="0"/>
          <c:showSerName val="0"/>
          <c:showPercent val="0"/>
          <c:showBubbleSize val="0"/>
        </c:dLbls>
        <c:gapWidth val="0"/>
        <c:axId val="700460912"/>
        <c:axId val="700458944"/>
        <c:extLst>
          <c:ext xmlns:c15="http://schemas.microsoft.com/office/drawing/2012/chart" uri="{02D57815-91ED-43cb-92C2-25804820EDAC}">
            <c15:filteredBarSeries>
              <c15:ser>
                <c:idx val="20"/>
                <c:order val="4"/>
                <c:tx>
                  <c:strRef>
                    <c:extLst>
                      <c:ext uri="{02D57815-91ED-43cb-92C2-25804820EDAC}">
                        <c15:formulaRef>
                          <c15:sqref>'נתונים לאיורים 5-12'!#REF!</c15:sqref>
                        </c15:formulaRef>
                      </c:ext>
                    </c:extLst>
                    <c:strCache>
                      <c:ptCount val="1"/>
                      <c:pt idx="0">
                        <c:v>#REF!</c:v>
                      </c:pt>
                    </c:strCache>
                  </c:strRef>
                </c:tx>
                <c:spPr>
                  <a:ln w="12700" cap="rnd">
                    <a:solidFill>
                      <a:sysClr val="windowText" lastClr="000000"/>
                    </a:solidFill>
                    <a:round/>
                  </a:ln>
                  <a:effectLst/>
                </c:spPr>
                <c:invertIfNegative val="0"/>
                <c:cat>
                  <c:numRef>
                    <c:extLst>
                      <c:ext uri="{02D57815-91ED-43cb-92C2-25804820EDAC}">
                        <c15:formulaRef>
                          <c15:sqref>'נתונים לאיורים 5-12'!$E$1:$AY$1</c15:sqref>
                        </c15:formulaRef>
                      </c:ext>
                    </c:extLst>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extLst>
                      <c:ext uri="{02D57815-91ED-43cb-92C2-25804820EDAC}">
                        <c15:formulaRef>
                          <c15:sqref>'נתונים לאיורים 5-12'!#REF!</c15:sqref>
                        </c15:formulaRef>
                      </c:ext>
                    </c:extLst>
                    <c:numCache>
                      <c:formatCode>General</c:formatCode>
                      <c:ptCount val="1"/>
                      <c:pt idx="0">
                        <c:v>1</c:v>
                      </c:pt>
                    </c:numCache>
                  </c:numRef>
                </c:val>
                <c:extLst>
                  <c:ext xmlns:c16="http://schemas.microsoft.com/office/drawing/2014/chart" uri="{C3380CC4-5D6E-409C-BE32-E72D297353CC}">
                    <c16:uniqueId val="{00000004-E2FC-45B0-8B2C-52BC51C798BD}"/>
                  </c:ext>
                </c:extLst>
              </c15:ser>
            </c15:filteredBarSeries>
          </c:ext>
        </c:extLst>
      </c:barChart>
      <c:lineChart>
        <c:grouping val="standard"/>
        <c:varyColors val="0"/>
        <c:ser>
          <c:idx val="4"/>
          <c:order val="0"/>
          <c:tx>
            <c:strRef>
              <c:f>'איור 12'!$C$28</c:f>
              <c:strCache>
                <c:ptCount val="1"/>
                <c:pt idx="0">
                  <c:v>סך ההוצאות: תרחיש הבסיס (ציר שמאלי)</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2-E2FC-45B0-8B2C-52BC51C798BD}"/>
            </c:ext>
          </c:extLst>
        </c:ser>
        <c:ser>
          <c:idx val="5"/>
          <c:order val="2"/>
          <c:tx>
            <c:strRef>
              <c:f>'איור 12'!$C$25:$N$25</c:f>
              <c:strCache>
                <c:ptCount val="12"/>
                <c:pt idx="0">
                  <c:v>סך ההוצאות: התרחיש "הסביר" (ציר שמאלי)</c:v>
                </c:pt>
              </c:strCache>
            </c:strRef>
          </c:tx>
          <c:spPr>
            <a:ln>
              <a:solidFill>
                <a:schemeClr val="accent6">
                  <a:lumMod val="60000"/>
                  <a:lumOff val="40000"/>
                </a:schemeClr>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5-12'!$E$15:$AY$15</c:f>
              <c:numCache>
                <c:formatCode>0.0</c:formatCode>
                <c:ptCount val="47"/>
                <c:pt idx="0">
                  <c:v>6.754816566737853</c:v>
                </c:pt>
                <c:pt idx="1">
                  <c:v>6.8391984043540246</c:v>
                </c:pt>
                <c:pt idx="2">
                  <c:v>7.0306410010532439</c:v>
                </c:pt>
                <c:pt idx="3">
                  <c:v>7.0934524740098706</c:v>
                </c:pt>
                <c:pt idx="4">
                  <c:v>7.1542741032432096</c:v>
                </c:pt>
                <c:pt idx="5">
                  <c:v>7.1921492763029242</c:v>
                </c:pt>
                <c:pt idx="6">
                  <c:v>7.2135794699134532</c:v>
                </c:pt>
                <c:pt idx="7">
                  <c:v>7.2352167631452549</c:v>
                </c:pt>
                <c:pt idx="8">
                  <c:v>7.2592699872162489</c:v>
                </c:pt>
                <c:pt idx="9">
                  <c:v>7.2774635786332915</c:v>
                </c:pt>
                <c:pt idx="10">
                  <c:v>7.2866302594635721</c:v>
                </c:pt>
                <c:pt idx="11">
                  <c:v>7.2878335853651137</c:v>
                </c:pt>
                <c:pt idx="12">
                  <c:v>7.3017271078795352</c:v>
                </c:pt>
                <c:pt idx="13">
                  <c:v>7.3225766792947029</c:v>
                </c:pt>
                <c:pt idx="14">
                  <c:v>7.3416445842939648</c:v>
                </c:pt>
                <c:pt idx="15">
                  <c:v>7.3596415029434867</c:v>
                </c:pt>
                <c:pt idx="16">
                  <c:v>7.3795120847772111</c:v>
                </c:pt>
                <c:pt idx="17">
                  <c:v>7.401962414713581</c:v>
                </c:pt>
                <c:pt idx="18">
                  <c:v>7.4248744783566991</c:v>
                </c:pt>
                <c:pt idx="19">
                  <c:v>7.4441574370688972</c:v>
                </c:pt>
                <c:pt idx="20">
                  <c:v>7.4649829813109774</c:v>
                </c:pt>
                <c:pt idx="21">
                  <c:v>7.4826756974366955</c:v>
                </c:pt>
                <c:pt idx="22">
                  <c:v>7.4995641515107678</c:v>
                </c:pt>
                <c:pt idx="23">
                  <c:v>7.5105945992590506</c:v>
                </c:pt>
                <c:pt idx="24">
                  <c:v>7.5229580876385977</c:v>
                </c:pt>
                <c:pt idx="25">
                  <c:v>7.5310798717384237</c:v>
                </c:pt>
                <c:pt idx="26">
                  <c:v>7.5341897350949854</c:v>
                </c:pt>
                <c:pt idx="27">
                  <c:v>7.5399181075875479</c:v>
                </c:pt>
                <c:pt idx="28">
                  <c:v>7.5449437086490008</c:v>
                </c:pt>
                <c:pt idx="29">
                  <c:v>7.5465069668596616</c:v>
                </c:pt>
                <c:pt idx="30">
                  <c:v>7.5481369056059107</c:v>
                </c:pt>
                <c:pt idx="31">
                  <c:v>7.5516004135934578</c:v>
                </c:pt>
                <c:pt idx="32">
                  <c:v>7.5534707327608057</c:v>
                </c:pt>
                <c:pt idx="33">
                  <c:v>7.5549567497804313</c:v>
                </c:pt>
                <c:pt idx="34">
                  <c:v>7.5518327225011967</c:v>
                </c:pt>
                <c:pt idx="35">
                  <c:v>7.5481215089310858</c:v>
                </c:pt>
                <c:pt idx="36">
                  <c:v>7.545731475043695</c:v>
                </c:pt>
                <c:pt idx="37">
                  <c:v>7.5441804607246183</c:v>
                </c:pt>
                <c:pt idx="38">
                  <c:v>7.5408700148031942</c:v>
                </c:pt>
                <c:pt idx="39">
                  <c:v>7.5319291709926643</c:v>
                </c:pt>
                <c:pt idx="40">
                  <c:v>7.5224684315936816</c:v>
                </c:pt>
                <c:pt idx="41">
                  <c:v>7.510184922894851</c:v>
                </c:pt>
                <c:pt idx="42">
                  <c:v>7.4993117609441606</c:v>
                </c:pt>
                <c:pt idx="43">
                  <c:v>7.4846141978007559</c:v>
                </c:pt>
                <c:pt idx="44">
                  <c:v>7.4726633989024602</c:v>
                </c:pt>
                <c:pt idx="45">
                  <c:v>7.4595774086446047</c:v>
                </c:pt>
                <c:pt idx="46">
                  <c:v>7.4454230478084362</c:v>
                </c:pt>
              </c:numCache>
            </c:numRef>
          </c:val>
          <c:smooth val="0"/>
          <c:extLst>
            <c:ext xmlns:c16="http://schemas.microsoft.com/office/drawing/2014/chart" uri="{C3380CC4-5D6E-409C-BE32-E72D297353CC}">
              <c16:uniqueId val="{00000003-E2FC-45B0-8B2C-52BC51C798BD}"/>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8"/>
          <c:min val="6"/>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700458944"/>
        <c:scaling>
          <c:orientation val="minMax"/>
          <c:max val="2"/>
          <c:min val="0"/>
        </c:scaling>
        <c:delete val="0"/>
        <c:axPos val="r"/>
        <c:numFmt formatCode="0.0" sourceLinked="1"/>
        <c:majorTickMark val="none"/>
        <c:minorTickMark val="none"/>
        <c:tickLblPos val="nextTo"/>
        <c:spPr>
          <a:ln>
            <a:noFill/>
          </a:ln>
        </c:spPr>
        <c:crossAx val="700460912"/>
        <c:crosses val="max"/>
        <c:crossBetween val="between"/>
        <c:majorUnit val="0.5"/>
      </c:valAx>
      <c:catAx>
        <c:axId val="700460912"/>
        <c:scaling>
          <c:orientation val="minMax"/>
        </c:scaling>
        <c:delete val="1"/>
        <c:axPos val="b"/>
        <c:numFmt formatCode="General" sourceLinked="1"/>
        <c:majorTickMark val="out"/>
        <c:minorTickMark val="none"/>
        <c:tickLblPos val="nextTo"/>
        <c:crossAx val="700458944"/>
        <c:crosses val="autoZero"/>
        <c:auto val="1"/>
        <c:lblAlgn val="ctr"/>
        <c:lblOffset val="100"/>
        <c:noMultiLvlLbl val="0"/>
      </c:catAx>
    </c:plotArea>
    <c:legend>
      <c:legendPos val="b"/>
      <c:layout>
        <c:manualLayout>
          <c:xMode val="edge"/>
          <c:yMode val="edge"/>
          <c:x val="1.5173536399208604E-3"/>
          <c:y val="0.74524088070118044"/>
          <c:w val="0.99848264636007911"/>
          <c:h val="0.25475911929881967"/>
        </c:manualLayout>
      </c:layout>
      <c:overlay val="0"/>
      <c:txPr>
        <a:bodyPr/>
        <a:lstStyle/>
        <a:p>
          <a:pPr>
            <a:defRPr sz="900"/>
          </a:pPr>
          <a:endParaRPr lang="he-IL"/>
        </a:p>
      </c:txPr>
    </c:legend>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rtl="0">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r>
              <a:rPr lang="en-US" sz="1200" b="1" baseline="0"/>
              <a:t>Figure 1: A Comparison of the Baseline Scenario to the "Plausible  Scenario" (percent of GDP)</a:t>
            </a:r>
          </a:p>
          <a:p>
            <a:pPr rtl="0">
              <a:defRPr sz="1200" b="1" i="0" u="none" strike="noStrike" kern="1200" spc="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en-US" sz="1200" b="1"/>
          </a:p>
        </c:rich>
      </c:tx>
      <c:layout>
        <c:manualLayout>
          <c:xMode val="edge"/>
          <c:yMode val="edge"/>
          <c:x val="0.12817907598727907"/>
          <c:y val="9.5800524934383201E-3"/>
        </c:manualLayout>
      </c:layout>
      <c:overlay val="0"/>
      <c:spPr>
        <a:solidFill>
          <a:sysClr val="window" lastClr="FFFFFF"/>
        </a:solidFill>
        <a:ln>
          <a:noFill/>
        </a:ln>
        <a:effectLst/>
      </c:spPr>
    </c:title>
    <c:autoTitleDeleted val="0"/>
    <c:plotArea>
      <c:layout>
        <c:manualLayout>
          <c:layoutTarget val="inner"/>
          <c:xMode val="edge"/>
          <c:yMode val="edge"/>
          <c:x val="5.1000956886104336E-2"/>
          <c:y val="9.1454015253845736E-2"/>
          <c:w val="0.9070334712097996"/>
          <c:h val="0.52568922900288928"/>
        </c:manualLayout>
      </c:layout>
      <c:barChart>
        <c:barDir val="col"/>
        <c:grouping val="clustered"/>
        <c:varyColors val="0"/>
        <c:ser>
          <c:idx val="2"/>
          <c:order val="1"/>
          <c:tx>
            <c:strRef>
              <c:f>'איור 1 באנגלית'!$C$25:$N$25</c:f>
              <c:strCache>
                <c:ptCount val="12"/>
                <c:pt idx="0">
                  <c:v>Total expenditure: “plausible” scenario (left scale)</c:v>
                </c:pt>
              </c:strCache>
            </c:strRef>
          </c:tx>
          <c:spPr>
            <a:solidFill>
              <a:schemeClr val="accent6">
                <a:lumMod val="60000"/>
                <a:lumOff val="40000"/>
              </a:schemeClr>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5-12'!$E$6:$AY$6</c:f>
              <c:numCache>
                <c:formatCode>0.0</c:formatCode>
                <c:ptCount val="47"/>
                <c:pt idx="0">
                  <c:v>0</c:v>
                </c:pt>
                <c:pt idx="1">
                  <c:v>0</c:v>
                </c:pt>
                <c:pt idx="2">
                  <c:v>1.3877787807814457E-15</c:v>
                </c:pt>
                <c:pt idx="3">
                  <c:v>0</c:v>
                </c:pt>
                <c:pt idx="4">
                  <c:v>0</c:v>
                </c:pt>
                <c:pt idx="5">
                  <c:v>0</c:v>
                </c:pt>
                <c:pt idx="6">
                  <c:v>1.3877787807814457E-15</c:v>
                </c:pt>
                <c:pt idx="7">
                  <c:v>0</c:v>
                </c:pt>
                <c:pt idx="8">
                  <c:v>0</c:v>
                </c:pt>
                <c:pt idx="9">
                  <c:v>-1.3877787807814457E-15</c:v>
                </c:pt>
                <c:pt idx="10">
                  <c:v>0</c:v>
                </c:pt>
                <c:pt idx="11">
                  <c:v>0</c:v>
                </c:pt>
                <c:pt idx="12">
                  <c:v>0</c:v>
                </c:pt>
                <c:pt idx="13">
                  <c:v>0</c:v>
                </c:pt>
                <c:pt idx="14">
                  <c:v>1.3877787807814457E-15</c:v>
                </c:pt>
                <c:pt idx="15">
                  <c:v>-1.3877787807814457E-15</c:v>
                </c:pt>
                <c:pt idx="16">
                  <c:v>0</c:v>
                </c:pt>
                <c:pt idx="17">
                  <c:v>0</c:v>
                </c:pt>
                <c:pt idx="18">
                  <c:v>0</c:v>
                </c:pt>
                <c:pt idx="19">
                  <c:v>0</c:v>
                </c:pt>
                <c:pt idx="20">
                  <c:v>-1.3877787807814457E-15</c:v>
                </c:pt>
                <c:pt idx="21">
                  <c:v>0</c:v>
                </c:pt>
                <c:pt idx="22">
                  <c:v>1.3877787807814457E-15</c:v>
                </c:pt>
                <c:pt idx="23">
                  <c:v>1.3877787807814457E-15</c:v>
                </c:pt>
                <c:pt idx="24">
                  <c:v>0</c:v>
                </c:pt>
                <c:pt idx="25">
                  <c:v>0</c:v>
                </c:pt>
                <c:pt idx="26">
                  <c:v>1.3877787807814457E-15</c:v>
                </c:pt>
                <c:pt idx="27">
                  <c:v>0</c:v>
                </c:pt>
                <c:pt idx="28">
                  <c:v>0</c:v>
                </c:pt>
                <c:pt idx="29">
                  <c:v>0</c:v>
                </c:pt>
                <c:pt idx="30">
                  <c:v>-1.3877787807814457E-15</c:v>
                </c:pt>
                <c:pt idx="31">
                  <c:v>0</c:v>
                </c:pt>
                <c:pt idx="32">
                  <c:v>1.3877787807814457E-15</c:v>
                </c:pt>
                <c:pt idx="33">
                  <c:v>2.7755575615628914E-15</c:v>
                </c:pt>
                <c:pt idx="34">
                  <c:v>4.2519027766367568E-2</c:v>
                </c:pt>
                <c:pt idx="35">
                  <c:v>0.12855139916293779</c:v>
                </c:pt>
                <c:pt idx="36">
                  <c:v>0.21220027911102723</c:v>
                </c:pt>
                <c:pt idx="37">
                  <c:v>0.29600418768166298</c:v>
                </c:pt>
                <c:pt idx="38">
                  <c:v>0.37752158254351631</c:v>
                </c:pt>
                <c:pt idx="39">
                  <c:v>0.45385874541271076</c:v>
                </c:pt>
                <c:pt idx="40">
                  <c:v>0.52574929578636653</c:v>
                </c:pt>
                <c:pt idx="41">
                  <c:v>0.58970146999741402</c:v>
                </c:pt>
                <c:pt idx="42">
                  <c:v>0.65060759664733037</c:v>
                </c:pt>
                <c:pt idx="43">
                  <c:v>0.70384210062112573</c:v>
                </c:pt>
                <c:pt idx="44">
                  <c:v>0.75114104871134291</c:v>
                </c:pt>
                <c:pt idx="45">
                  <c:v>0.79225207979144452</c:v>
                </c:pt>
                <c:pt idx="46">
                  <c:v>0.82542814904796735</c:v>
                </c:pt>
              </c:numCache>
            </c:numRef>
          </c:val>
          <c:extLst>
            <c:ext xmlns:c16="http://schemas.microsoft.com/office/drawing/2014/chart" uri="{C3380CC4-5D6E-409C-BE32-E72D297353CC}">
              <c16:uniqueId val="{00000000-6DEA-4E61-BDA2-31EBEE6D1F7D}"/>
            </c:ext>
          </c:extLst>
        </c:ser>
        <c:ser>
          <c:idx val="1"/>
          <c:order val="3"/>
          <c:tx>
            <c:strRef>
              <c:f>'איור 1 באנגלית'!$C$24:$N$24</c:f>
              <c:strCache>
                <c:ptCount val="12"/>
                <c:pt idx="0">
                  <c:v>Additional sources required: baseline scenario (right scale)</c:v>
                </c:pt>
              </c:strCache>
            </c:strRef>
          </c:tx>
          <c:spPr>
            <a:solidFill>
              <a:srgbClr val="C00000"/>
            </a:solidFill>
            <a:ln w="28575" cap="rnd">
              <a:noFill/>
              <a:prstDash val="sysDot"/>
              <a:round/>
            </a:ln>
            <a:effectLst/>
          </c:spPr>
          <c:invertIfNegative val="0"/>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5-12'!$E$2:$AY$2</c:f>
              <c:numCache>
                <c:formatCode>0.0</c:formatCode>
                <c:ptCount val="47"/>
                <c:pt idx="0">
                  <c:v>0</c:v>
                </c:pt>
                <c:pt idx="1">
                  <c:v>0</c:v>
                </c:pt>
                <c:pt idx="2">
                  <c:v>0</c:v>
                </c:pt>
                <c:pt idx="3">
                  <c:v>-2.7755575615628914E-15</c:v>
                </c:pt>
                <c:pt idx="4">
                  <c:v>0</c:v>
                </c:pt>
                <c:pt idx="5">
                  <c:v>1.3877787807814457E-15</c:v>
                </c:pt>
                <c:pt idx="6">
                  <c:v>0</c:v>
                </c:pt>
                <c:pt idx="7">
                  <c:v>0</c:v>
                </c:pt>
                <c:pt idx="8">
                  <c:v>1.3877787807814457E-15</c:v>
                </c:pt>
                <c:pt idx="9">
                  <c:v>-1.3877787807814457E-15</c:v>
                </c:pt>
                <c:pt idx="10">
                  <c:v>1.3877787807814457E-15</c:v>
                </c:pt>
                <c:pt idx="11">
                  <c:v>-1.3877787807814457E-15</c:v>
                </c:pt>
                <c:pt idx="12">
                  <c:v>1.3877787807814457E-15</c:v>
                </c:pt>
                <c:pt idx="13">
                  <c:v>0</c:v>
                </c:pt>
                <c:pt idx="14">
                  <c:v>0</c:v>
                </c:pt>
                <c:pt idx="15">
                  <c:v>-1.3877787807814457E-15</c:v>
                </c:pt>
                <c:pt idx="16">
                  <c:v>0</c:v>
                </c:pt>
                <c:pt idx="17">
                  <c:v>-1.3877787807814457E-15</c:v>
                </c:pt>
                <c:pt idx="18">
                  <c:v>-1.3877787807814457E-15</c:v>
                </c:pt>
                <c:pt idx="19">
                  <c:v>-1.3877787807814457E-15</c:v>
                </c:pt>
                <c:pt idx="20">
                  <c:v>1.3877787807814457E-15</c:v>
                </c:pt>
                <c:pt idx="21">
                  <c:v>0</c:v>
                </c:pt>
                <c:pt idx="22">
                  <c:v>1.3877787807814457E-15</c:v>
                </c:pt>
                <c:pt idx="23">
                  <c:v>-1.3877787807814457E-15</c:v>
                </c:pt>
                <c:pt idx="24">
                  <c:v>-1.3877787807814457E-15</c:v>
                </c:pt>
                <c:pt idx="25">
                  <c:v>-1.3877787807814457E-15</c:v>
                </c:pt>
                <c:pt idx="26">
                  <c:v>0</c:v>
                </c:pt>
                <c:pt idx="27">
                  <c:v>1.3877787807814457E-15</c:v>
                </c:pt>
                <c:pt idx="28">
                  <c:v>-1.3877787807814457E-15</c:v>
                </c:pt>
                <c:pt idx="29">
                  <c:v>0</c:v>
                </c:pt>
                <c:pt idx="30">
                  <c:v>0</c:v>
                </c:pt>
                <c:pt idx="31">
                  <c:v>3.8107023626333947E-2</c:v>
                </c:pt>
                <c:pt idx="32">
                  <c:v>0.14621151053308412</c:v>
                </c:pt>
                <c:pt idx="33">
                  <c:v>0.25617040285884629</c:v>
                </c:pt>
                <c:pt idx="34">
                  <c:v>0.36418083677626778</c:v>
                </c:pt>
                <c:pt idx="35">
                  <c:v>0.46801092206928824</c:v>
                </c:pt>
                <c:pt idx="36">
                  <c:v>0.56938821339100609</c:v>
                </c:pt>
                <c:pt idx="37">
                  <c:v>0.66950203082716397</c:v>
                </c:pt>
                <c:pt idx="38">
                  <c:v>0.76365957508932736</c:v>
                </c:pt>
                <c:pt idx="39">
                  <c:v>0.84981169803063783</c:v>
                </c:pt>
                <c:pt idx="40">
                  <c:v>0.92969867179223675</c:v>
                </c:pt>
                <c:pt idx="41">
                  <c:v>0.9993235031509895</c:v>
                </c:pt>
                <c:pt idx="42">
                  <c:v>1.0625512541571125</c:v>
                </c:pt>
                <c:pt idx="43">
                  <c:v>1.1152643731339076</c:v>
                </c:pt>
                <c:pt idx="44">
                  <c:v>1.1603550432112697</c:v>
                </c:pt>
                <c:pt idx="45">
                  <c:v>1.1970260601505065</c:v>
                </c:pt>
                <c:pt idx="46">
                  <c:v>1.2259928266163136</c:v>
                </c:pt>
              </c:numCache>
            </c:numRef>
          </c:val>
          <c:extLst>
            <c:ext xmlns:c16="http://schemas.microsoft.com/office/drawing/2014/chart" uri="{C3380CC4-5D6E-409C-BE32-E72D297353CC}">
              <c16:uniqueId val="{00000001-6DEA-4E61-BDA2-31EBEE6D1F7D}"/>
            </c:ext>
          </c:extLst>
        </c:ser>
        <c:dLbls>
          <c:showLegendKey val="0"/>
          <c:showVal val="0"/>
          <c:showCatName val="0"/>
          <c:showSerName val="0"/>
          <c:showPercent val="0"/>
          <c:showBubbleSize val="0"/>
        </c:dLbls>
        <c:gapWidth val="0"/>
        <c:axId val="700460912"/>
        <c:axId val="700458944"/>
        <c:extLst>
          <c:ext xmlns:c15="http://schemas.microsoft.com/office/drawing/2012/chart" uri="{02D57815-91ED-43cb-92C2-25804820EDAC}">
            <c15:filteredBarSeries>
              <c15:ser>
                <c:idx val="20"/>
                <c:order val="4"/>
                <c:tx>
                  <c:strRef>
                    <c:extLst>
                      <c:ext uri="{02D57815-91ED-43cb-92C2-25804820EDAC}">
                        <c15:formulaRef>
                          <c15:sqref>'נתונים לאיורים 5-12'!#REF!</c15:sqref>
                        </c15:formulaRef>
                      </c:ext>
                    </c:extLst>
                    <c:strCache>
                      <c:ptCount val="1"/>
                      <c:pt idx="0">
                        <c:v>#REF!</c:v>
                      </c:pt>
                    </c:strCache>
                  </c:strRef>
                </c:tx>
                <c:spPr>
                  <a:ln w="12700" cap="rnd">
                    <a:solidFill>
                      <a:sysClr val="windowText" lastClr="000000"/>
                    </a:solidFill>
                    <a:round/>
                  </a:ln>
                  <a:effectLst/>
                </c:spPr>
                <c:invertIfNegative val="0"/>
                <c:cat>
                  <c:numRef>
                    <c:extLst>
                      <c:ext uri="{02D57815-91ED-43cb-92C2-25804820EDAC}">
                        <c15:formulaRef>
                          <c15:sqref>'נתונים לאיורים 5-12'!$E$1:$AY$1</c15:sqref>
                        </c15:formulaRef>
                      </c:ext>
                    </c:extLst>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extLst>
                      <c:ext uri="{02D57815-91ED-43cb-92C2-25804820EDAC}">
                        <c15:formulaRef>
                          <c15:sqref>'נתונים לאיורים 5-12'!#REF!</c15:sqref>
                        </c15:formulaRef>
                      </c:ext>
                    </c:extLst>
                    <c:numCache>
                      <c:formatCode>General</c:formatCode>
                      <c:ptCount val="1"/>
                      <c:pt idx="0">
                        <c:v>1</c:v>
                      </c:pt>
                    </c:numCache>
                  </c:numRef>
                </c:val>
                <c:extLst>
                  <c:ext xmlns:c16="http://schemas.microsoft.com/office/drawing/2014/chart" uri="{C3380CC4-5D6E-409C-BE32-E72D297353CC}">
                    <c16:uniqueId val="{00000004-6DEA-4E61-BDA2-31EBEE6D1F7D}"/>
                  </c:ext>
                </c:extLst>
              </c15:ser>
            </c15:filteredBarSeries>
          </c:ext>
        </c:extLst>
      </c:barChart>
      <c:lineChart>
        <c:grouping val="standard"/>
        <c:varyColors val="0"/>
        <c:ser>
          <c:idx val="4"/>
          <c:order val="0"/>
          <c:tx>
            <c:strRef>
              <c:f>'איור 1 באנגלית'!$N$28</c:f>
              <c:strCache>
                <c:ptCount val="1"/>
                <c:pt idx="0">
                  <c:v>Total expenditure: baseline scenario (left scale)</c:v>
                </c:pt>
              </c:strCache>
            </c:strRef>
          </c:tx>
          <c:spPr>
            <a:ln>
              <a:solidFill>
                <a:srgbClr val="C00000"/>
              </a:solidFill>
              <a:prstDash val="solid"/>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5-12'!$E$11:$AY$11</c:f>
              <c:numCache>
                <c:formatCode>0.0</c:formatCode>
                <c:ptCount val="47"/>
                <c:pt idx="0">
                  <c:v>6.754816566737853</c:v>
                </c:pt>
                <c:pt idx="1">
                  <c:v>6.7830195448519666</c:v>
                </c:pt>
                <c:pt idx="2">
                  <c:v>6.9567828010170158</c:v>
                </c:pt>
                <c:pt idx="3">
                  <c:v>7.0046487359990781</c:v>
                </c:pt>
                <c:pt idx="4">
                  <c:v>7.0502621539134847</c:v>
                </c:pt>
                <c:pt idx="5">
                  <c:v>7.0751983089006627</c:v>
                </c:pt>
                <c:pt idx="6">
                  <c:v>7.0840101657365251</c:v>
                </c:pt>
                <c:pt idx="7">
                  <c:v>7.1020881895370795</c:v>
                </c:pt>
                <c:pt idx="8">
                  <c:v>7.1237997317855921</c:v>
                </c:pt>
                <c:pt idx="9">
                  <c:v>7.1419210990383686</c:v>
                </c:pt>
                <c:pt idx="10">
                  <c:v>7.1480266811974928</c:v>
                </c:pt>
                <c:pt idx="11">
                  <c:v>7.1560972514934527</c:v>
                </c:pt>
                <c:pt idx="12">
                  <c:v>7.1780942999739032</c:v>
                </c:pt>
                <c:pt idx="13">
                  <c:v>7.2080341109576036</c:v>
                </c:pt>
                <c:pt idx="14">
                  <c:v>7.236002748117806</c:v>
                </c:pt>
                <c:pt idx="15">
                  <c:v>7.256702549182072</c:v>
                </c:pt>
                <c:pt idx="16">
                  <c:v>7.2812892610872604</c:v>
                </c:pt>
                <c:pt idx="17">
                  <c:v>7.3131643455213409</c:v>
                </c:pt>
                <c:pt idx="18">
                  <c:v>7.3470474716141609</c:v>
                </c:pt>
                <c:pt idx="19">
                  <c:v>7.3745058149461338</c:v>
                </c:pt>
                <c:pt idx="20">
                  <c:v>7.3956372894581763</c:v>
                </c:pt>
                <c:pt idx="21">
                  <c:v>7.4111510574957213</c:v>
                </c:pt>
                <c:pt idx="22">
                  <c:v>7.4328871719558531</c:v>
                </c:pt>
                <c:pt idx="23">
                  <c:v>7.4505548100044017</c:v>
                </c:pt>
                <c:pt idx="24">
                  <c:v>7.465583196364034</c:v>
                </c:pt>
                <c:pt idx="25">
                  <c:v>7.4774482043120472</c:v>
                </c:pt>
                <c:pt idx="26">
                  <c:v>7.4863826518020051</c:v>
                </c:pt>
                <c:pt idx="27">
                  <c:v>7.4965418485832656</c:v>
                </c:pt>
                <c:pt idx="28">
                  <c:v>7.5035086959275938</c:v>
                </c:pt>
                <c:pt idx="29">
                  <c:v>7.506386640821999</c:v>
                </c:pt>
                <c:pt idx="30">
                  <c:v>7.5083088866736256</c:v>
                </c:pt>
                <c:pt idx="31">
                  <c:v>7.5120307513439624</c:v>
                </c:pt>
                <c:pt idx="32">
                  <c:v>7.517046830740405</c:v>
                </c:pt>
                <c:pt idx="33">
                  <c:v>7.5217242718932207</c:v>
                </c:pt>
                <c:pt idx="34">
                  <c:v>7.5213375371735491</c:v>
                </c:pt>
                <c:pt idx="35">
                  <c:v>7.5193116338420376</c:v>
                </c:pt>
                <c:pt idx="36">
                  <c:v>7.5178955172126871</c:v>
                </c:pt>
                <c:pt idx="37">
                  <c:v>7.5175686832880073</c:v>
                </c:pt>
                <c:pt idx="38">
                  <c:v>7.5150198419017888</c:v>
                </c:pt>
                <c:pt idx="39">
                  <c:v>7.509323003439115</c:v>
                </c:pt>
                <c:pt idx="40">
                  <c:v>7.5034515259457413</c:v>
                </c:pt>
                <c:pt idx="41">
                  <c:v>7.4975703142418544</c:v>
                </c:pt>
                <c:pt idx="42">
                  <c:v>7.4911634663163698</c:v>
                </c:pt>
                <c:pt idx="43">
                  <c:v>7.4815403920673456</c:v>
                </c:pt>
                <c:pt idx="44">
                  <c:v>7.4715251066064647</c:v>
                </c:pt>
                <c:pt idx="45">
                  <c:v>7.4605598842038612</c:v>
                </c:pt>
                <c:pt idx="46">
                  <c:v>7.4502562988299186</c:v>
                </c:pt>
              </c:numCache>
            </c:numRef>
          </c:val>
          <c:smooth val="0"/>
          <c:extLst>
            <c:ext xmlns:c16="http://schemas.microsoft.com/office/drawing/2014/chart" uri="{C3380CC4-5D6E-409C-BE32-E72D297353CC}">
              <c16:uniqueId val="{00000002-6DEA-4E61-BDA2-31EBEE6D1F7D}"/>
            </c:ext>
          </c:extLst>
        </c:ser>
        <c:ser>
          <c:idx val="5"/>
          <c:order val="2"/>
          <c:tx>
            <c:strRef>
              <c:f>'איור 1 באנגלית'!$C$25:$N$25</c:f>
              <c:strCache>
                <c:ptCount val="12"/>
                <c:pt idx="0">
                  <c:v>Total expenditure: “plausible” scenario (left scale)</c:v>
                </c:pt>
              </c:strCache>
            </c:strRef>
          </c:tx>
          <c:spPr>
            <a:ln>
              <a:solidFill>
                <a:schemeClr val="accent6">
                  <a:lumMod val="60000"/>
                  <a:lumOff val="40000"/>
                </a:schemeClr>
              </a:solidFill>
            </a:ln>
          </c:spPr>
          <c:marker>
            <c:symbol val="none"/>
          </c:marker>
          <c:cat>
            <c:numRef>
              <c:f>'נתונים לאיורים 5-12'!$E$1:$AY$1</c:f>
              <c:numCache>
                <c:formatCode>General</c:formatCode>
                <c:ptCount val="47"/>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pt idx="46">
                  <c:v>2065</c:v>
                </c:pt>
              </c:numCache>
            </c:numRef>
          </c:cat>
          <c:val>
            <c:numRef>
              <c:f>'נתונים לאיורים 5-12'!$E$15:$AY$15</c:f>
              <c:numCache>
                <c:formatCode>0.0</c:formatCode>
                <c:ptCount val="47"/>
                <c:pt idx="0">
                  <c:v>6.754816566737853</c:v>
                </c:pt>
                <c:pt idx="1">
                  <c:v>6.8391984043540246</c:v>
                </c:pt>
                <c:pt idx="2">
                  <c:v>7.0306410010532439</c:v>
                </c:pt>
                <c:pt idx="3">
                  <c:v>7.0934524740098706</c:v>
                </c:pt>
                <c:pt idx="4">
                  <c:v>7.1542741032432096</c:v>
                </c:pt>
                <c:pt idx="5">
                  <c:v>7.1921492763029242</c:v>
                </c:pt>
                <c:pt idx="6">
                  <c:v>7.2135794699134532</c:v>
                </c:pt>
                <c:pt idx="7">
                  <c:v>7.2352167631452549</c:v>
                </c:pt>
                <c:pt idx="8">
                  <c:v>7.2592699872162489</c:v>
                </c:pt>
                <c:pt idx="9">
                  <c:v>7.2774635786332915</c:v>
                </c:pt>
                <c:pt idx="10">
                  <c:v>7.2866302594635721</c:v>
                </c:pt>
                <c:pt idx="11">
                  <c:v>7.2878335853651137</c:v>
                </c:pt>
                <c:pt idx="12">
                  <c:v>7.3017271078795352</c:v>
                </c:pt>
                <c:pt idx="13">
                  <c:v>7.3225766792947029</c:v>
                </c:pt>
                <c:pt idx="14">
                  <c:v>7.3416445842939648</c:v>
                </c:pt>
                <c:pt idx="15">
                  <c:v>7.3596415029434867</c:v>
                </c:pt>
                <c:pt idx="16">
                  <c:v>7.3795120847772111</c:v>
                </c:pt>
                <c:pt idx="17">
                  <c:v>7.401962414713581</c:v>
                </c:pt>
                <c:pt idx="18">
                  <c:v>7.4248744783566991</c:v>
                </c:pt>
                <c:pt idx="19">
                  <c:v>7.4441574370688972</c:v>
                </c:pt>
                <c:pt idx="20">
                  <c:v>7.4649829813109774</c:v>
                </c:pt>
                <c:pt idx="21">
                  <c:v>7.4826756974366955</c:v>
                </c:pt>
                <c:pt idx="22">
                  <c:v>7.4995641515107678</c:v>
                </c:pt>
                <c:pt idx="23">
                  <c:v>7.5105945992590506</c:v>
                </c:pt>
                <c:pt idx="24">
                  <c:v>7.5229580876385977</c:v>
                </c:pt>
                <c:pt idx="25">
                  <c:v>7.5310798717384237</c:v>
                </c:pt>
                <c:pt idx="26">
                  <c:v>7.5341897350949854</c:v>
                </c:pt>
                <c:pt idx="27">
                  <c:v>7.5399181075875479</c:v>
                </c:pt>
                <c:pt idx="28">
                  <c:v>7.5449437086490008</c:v>
                </c:pt>
                <c:pt idx="29">
                  <c:v>7.5465069668596616</c:v>
                </c:pt>
                <c:pt idx="30">
                  <c:v>7.5481369056059107</c:v>
                </c:pt>
                <c:pt idx="31">
                  <c:v>7.5516004135934578</c:v>
                </c:pt>
                <c:pt idx="32">
                  <c:v>7.5534707327608057</c:v>
                </c:pt>
                <c:pt idx="33">
                  <c:v>7.5549567497804313</c:v>
                </c:pt>
                <c:pt idx="34">
                  <c:v>7.5518327225011967</c:v>
                </c:pt>
                <c:pt idx="35">
                  <c:v>7.5481215089310858</c:v>
                </c:pt>
                <c:pt idx="36">
                  <c:v>7.545731475043695</c:v>
                </c:pt>
                <c:pt idx="37">
                  <c:v>7.5441804607246183</c:v>
                </c:pt>
                <c:pt idx="38">
                  <c:v>7.5408700148031942</c:v>
                </c:pt>
                <c:pt idx="39">
                  <c:v>7.5319291709926643</c:v>
                </c:pt>
                <c:pt idx="40">
                  <c:v>7.5224684315936816</c:v>
                </c:pt>
                <c:pt idx="41">
                  <c:v>7.510184922894851</c:v>
                </c:pt>
                <c:pt idx="42">
                  <c:v>7.4993117609441606</c:v>
                </c:pt>
                <c:pt idx="43">
                  <c:v>7.4846141978007559</c:v>
                </c:pt>
                <c:pt idx="44">
                  <c:v>7.4726633989024602</c:v>
                </c:pt>
                <c:pt idx="45">
                  <c:v>7.4595774086446047</c:v>
                </c:pt>
                <c:pt idx="46">
                  <c:v>7.4454230478084362</c:v>
                </c:pt>
              </c:numCache>
            </c:numRef>
          </c:val>
          <c:smooth val="0"/>
          <c:extLst>
            <c:ext xmlns:c16="http://schemas.microsoft.com/office/drawing/2014/chart" uri="{C3380CC4-5D6E-409C-BE32-E72D297353CC}">
              <c16:uniqueId val="{00000003-6DEA-4E61-BDA2-31EBEE6D1F7D}"/>
            </c:ext>
          </c:extLst>
        </c:ser>
        <c:dLbls>
          <c:showLegendKey val="0"/>
          <c:showVal val="0"/>
          <c:showCatName val="0"/>
          <c:showSerName val="0"/>
          <c:showPercent val="0"/>
          <c:showBubbleSize val="0"/>
        </c:dLbls>
        <c:marker val="1"/>
        <c:smooth val="0"/>
        <c:axId val="957475696"/>
        <c:axId val="957476352"/>
        <c:extLst/>
      </c:lineChart>
      <c:catAx>
        <c:axId val="9574756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6352"/>
        <c:crosses val="autoZero"/>
        <c:auto val="1"/>
        <c:lblAlgn val="ctr"/>
        <c:lblOffset val="100"/>
        <c:noMultiLvlLbl val="0"/>
      </c:catAx>
      <c:valAx>
        <c:axId val="957476352"/>
        <c:scaling>
          <c:orientation val="minMax"/>
          <c:max val="8"/>
          <c:min val="6"/>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957475696"/>
        <c:crosses val="autoZero"/>
        <c:crossBetween val="between"/>
        <c:majorUnit val="0.5"/>
      </c:valAx>
      <c:valAx>
        <c:axId val="700458944"/>
        <c:scaling>
          <c:orientation val="minMax"/>
          <c:max val="2"/>
          <c:min val="0"/>
        </c:scaling>
        <c:delete val="0"/>
        <c:axPos val="r"/>
        <c:numFmt formatCode="0.0" sourceLinked="1"/>
        <c:majorTickMark val="none"/>
        <c:minorTickMark val="none"/>
        <c:tickLblPos val="nextTo"/>
        <c:spPr>
          <a:ln>
            <a:noFill/>
          </a:ln>
        </c:spPr>
        <c:crossAx val="700460912"/>
        <c:crosses val="max"/>
        <c:crossBetween val="between"/>
        <c:majorUnit val="0.5"/>
      </c:valAx>
      <c:catAx>
        <c:axId val="700460912"/>
        <c:scaling>
          <c:orientation val="minMax"/>
        </c:scaling>
        <c:delete val="1"/>
        <c:axPos val="b"/>
        <c:numFmt formatCode="General" sourceLinked="1"/>
        <c:majorTickMark val="out"/>
        <c:minorTickMark val="none"/>
        <c:tickLblPos val="nextTo"/>
        <c:crossAx val="700458944"/>
        <c:crosses val="autoZero"/>
        <c:auto val="1"/>
        <c:lblAlgn val="ctr"/>
        <c:lblOffset val="100"/>
        <c:noMultiLvlLbl val="0"/>
      </c:catAx>
    </c:plotArea>
    <c:legend>
      <c:legendPos val="b"/>
      <c:layout>
        <c:manualLayout>
          <c:xMode val="edge"/>
          <c:yMode val="edge"/>
          <c:x val="1.5173536399208604E-3"/>
          <c:y val="0.74524088070118044"/>
          <c:w val="0.99848264636007911"/>
          <c:h val="0.25475911929881967"/>
        </c:manualLayout>
      </c:layout>
      <c:overlay val="0"/>
      <c:txPr>
        <a:bodyPr/>
        <a:lstStyle/>
        <a:p>
          <a:pPr>
            <a:defRPr sz="900"/>
          </a:pPr>
          <a:endParaRPr lang="he-IL"/>
        </a:p>
      </c:txPr>
    </c:legend>
    <c:plotVisOnly val="1"/>
    <c:dispBlanksAs val="gap"/>
    <c:showDLblsOverMax val="0"/>
  </c:chart>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147331715230244E-2"/>
          <c:y val="0.14841023904270031"/>
          <c:w val="0.59900889438000582"/>
          <c:h val="0.68757203736629691"/>
        </c:manualLayout>
      </c:layout>
      <c:pieChart>
        <c:varyColors val="1"/>
        <c:ser>
          <c:idx val="0"/>
          <c:order val="0"/>
          <c:tx>
            <c:strRef>
              <c:f>'איור נ'' 1'!$E$1</c:f>
              <c:strCache>
                <c:ptCount val="1"/>
                <c:pt idx="0">
                  <c:v>התפלגות ההוצאה לפי גיל</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85-4224-90FA-A3AA25F8E8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85-4224-90FA-A3AA25F8E8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85-4224-90FA-A3AA25F8E8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85-4224-90FA-A3AA25F8E8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85-4224-90FA-A3AA25F8E8C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e-IL"/>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'איור נ'' 1'!$A$2:$A$6</c:f>
              <c:strCache>
                <c:ptCount val="5"/>
                <c:pt idx="0">
                  <c:v>מגיל פרישה עד 75 (כולל)</c:v>
                </c:pt>
                <c:pt idx="1">
                  <c:v>מגיל 76 עד גיל 80 (כולל)</c:v>
                </c:pt>
                <c:pt idx="2">
                  <c:v>מגיל 81 עד גיל 85 (כולל)</c:v>
                </c:pt>
                <c:pt idx="3">
                  <c:v>מגיל 86 עד גיל 89 (כולל)</c:v>
                </c:pt>
                <c:pt idx="4">
                  <c:v>מגיל 90 ומעלה</c:v>
                </c:pt>
              </c:strCache>
            </c:strRef>
          </c:cat>
          <c:val>
            <c:numRef>
              <c:f>'איור נ'' 1'!$E$2:$E$6</c:f>
              <c:numCache>
                <c:formatCode>0%</c:formatCode>
                <c:ptCount val="5"/>
                <c:pt idx="0">
                  <c:v>0.14359338901723831</c:v>
                </c:pt>
                <c:pt idx="1">
                  <c:v>0.17025057757241868</c:v>
                </c:pt>
                <c:pt idx="2">
                  <c:v>0.24808956815354541</c:v>
                </c:pt>
                <c:pt idx="3">
                  <c:v>0.20117291629642794</c:v>
                </c:pt>
                <c:pt idx="4">
                  <c:v>0.23689354896036965</c:v>
                </c:pt>
              </c:numCache>
            </c:numRef>
          </c:val>
          <c:extLst>
            <c:ext xmlns:c16="http://schemas.microsoft.com/office/drawing/2014/chart" uri="{C3380CC4-5D6E-409C-BE32-E72D297353CC}">
              <c16:uniqueId val="{0000000A-E485-4224-90FA-A3AA25F8E8CD}"/>
            </c:ext>
          </c:extLst>
        </c:ser>
        <c:ser>
          <c:idx val="1"/>
          <c:order val="1"/>
          <c:tx>
            <c:strRef>
              <c:f>'איור נ'' 1'!$F$1</c:f>
              <c:strCache>
                <c:ptCount val="1"/>
                <c:pt idx="0">
                  <c:v>התפלגות הזכאים לפי גילים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485-4224-90FA-A3AA25F8E8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485-4224-90FA-A3AA25F8E8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485-4224-90FA-A3AA25F8E8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485-4224-90FA-A3AA25F8E8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485-4224-90FA-A3AA25F8E8CD}"/>
              </c:ext>
            </c:extLst>
          </c:dPt>
          <c:cat>
            <c:strRef>
              <c:f>'איור נ'' 1'!$A$2:$A$6</c:f>
              <c:strCache>
                <c:ptCount val="5"/>
                <c:pt idx="0">
                  <c:v>מגיל פרישה עד 75 (כולל)</c:v>
                </c:pt>
                <c:pt idx="1">
                  <c:v>מגיל 76 עד גיל 80 (כולל)</c:v>
                </c:pt>
                <c:pt idx="2">
                  <c:v>מגיל 81 עד גיל 85 (כולל)</c:v>
                </c:pt>
                <c:pt idx="3">
                  <c:v>מגיל 86 עד גיל 89 (כולל)</c:v>
                </c:pt>
                <c:pt idx="4">
                  <c:v>מגיל 90 ומעלה</c:v>
                </c:pt>
              </c:strCache>
            </c:strRef>
          </c:cat>
          <c:val>
            <c:numRef>
              <c:f>'איור נ'' 1'!$F$2:$F$6</c:f>
              <c:numCache>
                <c:formatCode>0%</c:formatCode>
                <c:ptCount val="5"/>
                <c:pt idx="0">
                  <c:v>0.16695705472727171</c:v>
                </c:pt>
                <c:pt idx="1">
                  <c:v>0.18390361008166808</c:v>
                </c:pt>
                <c:pt idx="2">
                  <c:v>0.25743894756556435</c:v>
                </c:pt>
                <c:pt idx="3">
                  <c:v>0.19582749246599054</c:v>
                </c:pt>
                <c:pt idx="4">
                  <c:v>0.19587289515950534</c:v>
                </c:pt>
              </c:numCache>
            </c:numRef>
          </c:val>
          <c:extLst>
            <c:ext xmlns:c16="http://schemas.microsoft.com/office/drawing/2014/chart" uri="{C3380CC4-5D6E-409C-BE32-E72D297353CC}">
              <c16:uniqueId val="{00000015-E485-4224-90FA-A3AA25F8E8CD}"/>
            </c:ext>
          </c:extLst>
        </c:ser>
        <c:dLbls>
          <c:showLegendKey val="0"/>
          <c:showVal val="0"/>
          <c:showCatName val="0"/>
          <c:showSerName val="0"/>
          <c:showPercent val="0"/>
          <c:showBubbleSize val="0"/>
          <c:showLeaderLines val="1"/>
        </c:dLbls>
        <c:firstSliceAng val="36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147331715230244E-2"/>
          <c:y val="0.17371348742697484"/>
          <c:w val="0.53968028687772052"/>
          <c:h val="0.70506618124347364"/>
        </c:manualLayout>
      </c:layout>
      <c:pieChart>
        <c:varyColors val="1"/>
        <c:ser>
          <c:idx val="0"/>
          <c:order val="0"/>
          <c:tx>
            <c:strRef>
              <c:f>'איור נ'' 1'!$F$1</c:f>
              <c:strCache>
                <c:ptCount val="1"/>
                <c:pt idx="0">
                  <c:v>התפלגות הזכאים לפי גילים</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D9-4433-BFE3-BF413D796E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D9-4433-BFE3-BF413D796E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D9-4433-BFE3-BF413D796E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D9-4433-BFE3-BF413D796E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D9-4433-BFE3-BF413D796E9E}"/>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David" panose="020E0502060401010101" pitchFamily="34" charset="-79"/>
                    <a:ea typeface="+mn-ea"/>
                    <a:cs typeface="David" panose="020E0502060401010101" pitchFamily="34" charset="-79"/>
                  </a:defRPr>
                </a:pPr>
                <a:endParaRPr lang="he-IL"/>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'איור נ'' 1'!$A$2:$A$6</c:f>
              <c:strCache>
                <c:ptCount val="5"/>
                <c:pt idx="0">
                  <c:v>מגיל פרישה עד 75 (כולל)</c:v>
                </c:pt>
                <c:pt idx="1">
                  <c:v>מגיל 76 עד גיל 80 (כולל)</c:v>
                </c:pt>
                <c:pt idx="2">
                  <c:v>מגיל 81 עד גיל 85 (כולל)</c:v>
                </c:pt>
                <c:pt idx="3">
                  <c:v>מגיל 86 עד גיל 89 (כולל)</c:v>
                </c:pt>
                <c:pt idx="4">
                  <c:v>מגיל 90 ומעלה</c:v>
                </c:pt>
              </c:strCache>
            </c:strRef>
          </c:cat>
          <c:val>
            <c:numRef>
              <c:f>'איור נ'' 1'!$F$2:$F$6</c:f>
              <c:numCache>
                <c:formatCode>0%</c:formatCode>
                <c:ptCount val="5"/>
                <c:pt idx="0">
                  <c:v>0.16695705472727171</c:v>
                </c:pt>
                <c:pt idx="1">
                  <c:v>0.18390361008166808</c:v>
                </c:pt>
                <c:pt idx="2">
                  <c:v>0.25743894756556435</c:v>
                </c:pt>
                <c:pt idx="3">
                  <c:v>0.19582749246599054</c:v>
                </c:pt>
                <c:pt idx="4">
                  <c:v>0.19587289515950534</c:v>
                </c:pt>
              </c:numCache>
            </c:numRef>
          </c:val>
          <c:extLst>
            <c:ext xmlns:c16="http://schemas.microsoft.com/office/drawing/2014/chart" uri="{C3380CC4-5D6E-409C-BE32-E72D297353CC}">
              <c16:uniqueId val="{0000000A-D6D9-4433-BFE3-BF413D796E9E}"/>
            </c:ext>
          </c:extLst>
        </c:ser>
        <c:dLbls>
          <c:showLegendKey val="0"/>
          <c:showVal val="0"/>
          <c:showCatName val="0"/>
          <c:showSerName val="0"/>
          <c:showPercent val="0"/>
          <c:showBubbleSize val="0"/>
          <c:showLeaderLines val="1"/>
        </c:dLbls>
        <c:firstSliceAng val="360"/>
      </c:pieChart>
      <c:spPr>
        <a:noFill/>
        <a:ln>
          <a:noFill/>
        </a:ln>
        <a:effectLst/>
      </c:spPr>
    </c:plotArea>
    <c:legend>
      <c:legendPos val="b"/>
      <c:layout>
        <c:manualLayout>
          <c:xMode val="edge"/>
          <c:yMode val="edge"/>
          <c:x val="0.6922471728071028"/>
          <c:y val="0.27306365492192264"/>
          <c:w val="0.28772301610446843"/>
          <c:h val="0.45757607571780801"/>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a:t>הוצאות שוטפות ביטוח לאומי </a:t>
            </a:r>
            <a:endParaRPr lang="en-US"/>
          </a:p>
          <a:p>
            <a:pPr>
              <a:defRPr/>
            </a:pPr>
            <a:r>
              <a:rPr lang="he-IL"/>
              <a:t>(% תוצר)</a:t>
            </a:r>
          </a:p>
        </c:rich>
      </c:tx>
      <c:layout>
        <c:manualLayout>
          <c:xMode val="edge"/>
          <c:yMode val="edge"/>
          <c:x val="0.22795810884623979"/>
          <c:y val="2.2510506380044704E-2"/>
        </c:manualLayout>
      </c:layout>
      <c:overlay val="0"/>
    </c:title>
    <c:autoTitleDeleted val="0"/>
    <c:plotArea>
      <c:layout>
        <c:manualLayout>
          <c:layoutTarget val="inner"/>
          <c:xMode val="edge"/>
          <c:yMode val="edge"/>
          <c:x val="0.15864732616698746"/>
          <c:y val="0.16970318071589513"/>
          <c:w val="0.81772040532876022"/>
          <c:h val="0.18527618069625573"/>
        </c:manualLayout>
      </c:layout>
      <c:lineChart>
        <c:grouping val="standard"/>
        <c:varyColors val="0"/>
        <c:ser>
          <c:idx val="4"/>
          <c:order val="0"/>
          <c:tx>
            <c:strRef>
              <c:f>איורים!$C$35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איורים!$BQ$35:$BW$35</c:f>
            </c:numRef>
          </c:val>
          <c:smooth val="0"/>
          <c:extLst>
            <c:ext xmlns:c16="http://schemas.microsoft.com/office/drawing/2014/chart" uri="{C3380CC4-5D6E-409C-BE32-E72D297353CC}">
              <c16:uniqueId val="{00000000-C61C-42CD-9F75-922F788703BE}"/>
            </c:ext>
          </c:extLst>
        </c:ser>
        <c:ser>
          <c:idx val="5"/>
          <c:order val="1"/>
          <c:tx>
            <c:strRef>
              <c:f>איורים!$C$27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איורים!$BQ$27:$BW$27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61C-42CD-9F75-922F788703BE}"/>
            </c:ext>
          </c:extLst>
        </c:ser>
        <c:ser>
          <c:idx val="6"/>
          <c:order val="2"/>
          <c:tx>
            <c:strRef>
              <c:f>איורים!$C$36</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איורים!$BQ$36:$BW$36</c:f>
            </c:numRef>
          </c:val>
          <c:smooth val="0"/>
          <c:extLst>
            <c:ext xmlns:c16="http://schemas.microsoft.com/office/drawing/2014/chart" uri="{C3380CC4-5D6E-409C-BE32-E72D297353CC}">
              <c16:uniqueId val="{00000002-C61C-42CD-9F75-922F788703BE}"/>
            </c:ext>
          </c:extLst>
        </c:ser>
        <c:dLbls>
          <c:showLegendKey val="0"/>
          <c:showVal val="0"/>
          <c:showCatName val="0"/>
          <c:showSerName val="0"/>
          <c:showPercent val="0"/>
          <c:showBubbleSize val="0"/>
        </c:dLbls>
        <c:smooth val="0"/>
        <c:axId val="207610624"/>
        <c:axId val="207612160"/>
      </c:lineChart>
      <c:catAx>
        <c:axId val="207610624"/>
        <c:scaling>
          <c:orientation val="minMax"/>
        </c:scaling>
        <c:delete val="0"/>
        <c:axPos val="b"/>
        <c:numFmt formatCode="General" sourceLinked="1"/>
        <c:majorTickMark val="out"/>
        <c:minorTickMark val="none"/>
        <c:tickLblPos val="low"/>
        <c:crossAx val="207612160"/>
        <c:crosses val="autoZero"/>
        <c:auto val="1"/>
        <c:lblAlgn val="ctr"/>
        <c:lblOffset val="100"/>
        <c:noMultiLvlLbl val="0"/>
      </c:catAx>
      <c:valAx>
        <c:axId val="207612160"/>
        <c:scaling>
          <c:orientation val="minMax"/>
          <c:max val="8.5"/>
          <c:min val="5.5"/>
        </c:scaling>
        <c:delete val="0"/>
        <c:axPos val="l"/>
        <c:majorGridlines/>
        <c:numFmt formatCode="0.0" sourceLinked="0"/>
        <c:majorTickMark val="out"/>
        <c:minorTickMark val="none"/>
        <c:tickLblPos val="low"/>
        <c:crossAx val="207610624"/>
        <c:crosses val="autoZero"/>
        <c:crossBetween val="between"/>
      </c:valAx>
    </c:plotArea>
    <c:legend>
      <c:legendPos val="b"/>
      <c:layout>
        <c:manualLayout>
          <c:xMode val="edge"/>
          <c:yMode val="edge"/>
          <c:x val="0.37422052937171862"/>
          <c:y val="0.69072338217076057"/>
          <c:w val="0.2968254894692382"/>
          <c:h val="0.26822861475225523"/>
        </c:manualLayout>
      </c:layout>
      <c:overlay val="0"/>
      <c:txPr>
        <a:bodyPr/>
        <a:lstStyle/>
        <a:p>
          <a:pPr>
            <a:defRPr sz="1200"/>
          </a:pPr>
          <a:endParaRPr lang="he-IL"/>
        </a:p>
      </c:txPr>
    </c:legend>
    <c:plotVisOnly val="1"/>
    <c:dispBlanksAs val="gap"/>
    <c:showDLblsOverMax val="0"/>
  </c:chart>
  <c:txPr>
    <a:bodyPr/>
    <a:lstStyle/>
    <a:p>
      <a:pPr>
        <a:defRPr>
          <a:latin typeface="David" pitchFamily="34" charset="-79"/>
          <a:cs typeface="David" pitchFamily="34" charset="-79"/>
        </a:defRPr>
      </a:pPr>
      <a:endParaRPr lang="he-I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64732616698746"/>
          <c:y val="0.16970318071589513"/>
          <c:w val="0.81772040532876022"/>
          <c:h val="0.30316709952957571"/>
        </c:manualLayout>
      </c:layout>
      <c:lineChart>
        <c:grouping val="standard"/>
        <c:varyColors val="0"/>
        <c:ser>
          <c:idx val="7"/>
          <c:order val="0"/>
          <c:tx>
            <c:strRef>
              <c:f>איורים!$C$29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איורים!$BQ$29:$BW$29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D59-4373-9705-110D0F1785F6}"/>
            </c:ext>
          </c:extLst>
        </c:ser>
        <c:ser>
          <c:idx val="8"/>
          <c:order val="1"/>
          <c:tx>
            <c:strRef>
              <c:f>איורים!$C$37</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איורים!$BQ$37:$BW$37</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4D59-4373-9705-110D0F1785F6}"/>
            </c:ext>
          </c:extLst>
        </c:ser>
        <c:ser>
          <c:idx val="9"/>
          <c:order val="2"/>
          <c:tx>
            <c:strRef>
              <c:f>איורים!$C$32</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איורים!$BQ$32:$BW$32</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4D59-4373-9705-110D0F1785F6}"/>
            </c:ext>
          </c:extLst>
        </c:ser>
        <c:dLbls>
          <c:showLegendKey val="0"/>
          <c:showVal val="0"/>
          <c:showCatName val="0"/>
          <c:showSerName val="0"/>
          <c:showPercent val="0"/>
          <c:showBubbleSize val="0"/>
        </c:dLbls>
        <c:smooth val="0"/>
        <c:axId val="207316096"/>
        <c:axId val="207317632"/>
      </c:lineChart>
      <c:catAx>
        <c:axId val="207316096"/>
        <c:scaling>
          <c:orientation val="minMax"/>
        </c:scaling>
        <c:delete val="0"/>
        <c:axPos val="b"/>
        <c:numFmt formatCode="General" sourceLinked="1"/>
        <c:majorTickMark val="out"/>
        <c:minorTickMark val="none"/>
        <c:tickLblPos val="low"/>
        <c:crossAx val="207317632"/>
        <c:crosses val="autoZero"/>
        <c:auto val="1"/>
        <c:lblAlgn val="ctr"/>
        <c:lblOffset val="100"/>
        <c:noMultiLvlLbl val="0"/>
      </c:catAx>
      <c:valAx>
        <c:axId val="207317632"/>
        <c:scaling>
          <c:orientation val="minMax"/>
          <c:max val="8.5"/>
          <c:min val="5.5"/>
        </c:scaling>
        <c:delete val="0"/>
        <c:axPos val="l"/>
        <c:majorGridlines/>
        <c:numFmt formatCode="0.0" sourceLinked="0"/>
        <c:majorTickMark val="out"/>
        <c:minorTickMark val="none"/>
        <c:tickLblPos val="low"/>
        <c:crossAx val="207316096"/>
        <c:crosses val="autoZero"/>
        <c:crossBetween val="between"/>
      </c:valAx>
    </c:plotArea>
    <c:legend>
      <c:legendPos val="b"/>
      <c:layout>
        <c:manualLayout>
          <c:xMode val="edge"/>
          <c:yMode val="edge"/>
          <c:x val="0.36655247023036458"/>
          <c:y val="0.70298041305845282"/>
          <c:w val="0.36784848657580332"/>
          <c:h val="0.26774211544783444"/>
        </c:manualLayout>
      </c:layout>
      <c:overlay val="0"/>
      <c:txPr>
        <a:bodyPr/>
        <a:lstStyle/>
        <a:p>
          <a:pPr>
            <a:defRPr sz="1200"/>
          </a:pPr>
          <a:endParaRPr lang="he-IL"/>
        </a:p>
      </c:txPr>
    </c:legend>
    <c:plotVisOnly val="1"/>
    <c:dispBlanksAs val="gap"/>
    <c:showDLblsOverMax val="0"/>
  </c:chart>
  <c:txPr>
    <a:bodyPr/>
    <a:lstStyle/>
    <a:p>
      <a:pPr>
        <a:defRPr>
          <a:latin typeface="David" pitchFamily="34" charset="-79"/>
          <a:cs typeface="David" pitchFamily="34" charset="-79"/>
        </a:defRPr>
      </a:pPr>
      <a:endParaRPr lang="he-I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64732616698746"/>
          <c:y val="0.16970318071589513"/>
          <c:w val="0.81772040532876022"/>
          <c:h val="0.16263457902257047"/>
        </c:manualLayout>
      </c:layout>
      <c:lineChart>
        <c:grouping val="standard"/>
        <c:varyColors val="0"/>
        <c:ser>
          <c:idx val="10"/>
          <c:order val="0"/>
          <c:tx>
            <c:strRef>
              <c:f>איורים!$C$25</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איורים!$BQ$25:$BW$25</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E5E-4FD8-8DB1-26CF0DAF32FB}"/>
            </c:ext>
          </c:extLst>
        </c:ser>
        <c:ser>
          <c:idx val="11"/>
          <c:order val="1"/>
          <c:tx>
            <c:strRef>
              <c:f>איורים!$C$38</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איורים!$BQ$38:$BW$38</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E5E-4FD8-8DB1-26CF0DAF32FB}"/>
            </c:ext>
          </c:extLst>
        </c:ser>
        <c:ser>
          <c:idx val="12"/>
          <c:order val="2"/>
          <c:tx>
            <c:strRef>
              <c:f>איורים!$C$39</c:f>
              <c:strCache>
                <c:ptCount val="1"/>
              </c:strCache>
            </c:strRef>
          </c:tx>
          <c:marker>
            <c:symbol val="none"/>
          </c:marker>
          <c:cat>
            <c:numRef>
              <c:f>איורים!$AC$23:$AI$23</c:f>
              <c:numCache>
                <c:formatCode>General</c:formatCode>
                <c:ptCount val="7"/>
                <c:pt idx="0">
                  <c:v>2019</c:v>
                </c:pt>
                <c:pt idx="1">
                  <c:v>2025</c:v>
                </c:pt>
                <c:pt idx="2">
                  <c:v>2030</c:v>
                </c:pt>
                <c:pt idx="3">
                  <c:v>2035</c:v>
                </c:pt>
                <c:pt idx="4">
                  <c:v>2040</c:v>
                </c:pt>
                <c:pt idx="5">
                  <c:v>2045</c:v>
                </c:pt>
                <c:pt idx="6">
                  <c:v>2050</c:v>
                </c:pt>
              </c:numCache>
            </c:numRef>
          </c:cat>
          <c:val>
            <c:numRef>
              <c:f>איורים!$BQ$39:$BW$39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EE5E-4FD8-8DB1-26CF0DAF32FB}"/>
            </c:ext>
          </c:extLst>
        </c:ser>
        <c:dLbls>
          <c:showLegendKey val="0"/>
          <c:showVal val="0"/>
          <c:showCatName val="0"/>
          <c:showSerName val="0"/>
          <c:showPercent val="0"/>
          <c:showBubbleSize val="0"/>
        </c:dLbls>
        <c:smooth val="0"/>
        <c:axId val="207438208"/>
        <c:axId val="207439744"/>
      </c:lineChart>
      <c:catAx>
        <c:axId val="207438208"/>
        <c:scaling>
          <c:orientation val="minMax"/>
        </c:scaling>
        <c:delete val="0"/>
        <c:axPos val="b"/>
        <c:numFmt formatCode="General" sourceLinked="1"/>
        <c:majorTickMark val="out"/>
        <c:minorTickMark val="none"/>
        <c:tickLblPos val="low"/>
        <c:crossAx val="207439744"/>
        <c:crosses val="autoZero"/>
        <c:auto val="1"/>
        <c:lblAlgn val="ctr"/>
        <c:lblOffset val="100"/>
        <c:noMultiLvlLbl val="0"/>
      </c:catAx>
      <c:valAx>
        <c:axId val="207439744"/>
        <c:scaling>
          <c:orientation val="minMax"/>
          <c:max val="8.5"/>
          <c:min val="5.5"/>
        </c:scaling>
        <c:delete val="0"/>
        <c:axPos val="l"/>
        <c:majorGridlines/>
        <c:numFmt formatCode="0.0" sourceLinked="0"/>
        <c:majorTickMark val="out"/>
        <c:minorTickMark val="none"/>
        <c:tickLblPos val="low"/>
        <c:crossAx val="207438208"/>
        <c:crosses val="autoZero"/>
        <c:crossBetween val="between"/>
      </c:valAx>
    </c:plotArea>
    <c:legend>
      <c:legendPos val="b"/>
      <c:layout>
        <c:manualLayout>
          <c:xMode val="edge"/>
          <c:yMode val="edge"/>
          <c:x val="0.3704492802238834"/>
          <c:y val="0.67945952151627587"/>
          <c:w val="0.3104290186283637"/>
          <c:h val="0.27369630498138914"/>
        </c:manualLayout>
      </c:layout>
      <c:overlay val="0"/>
      <c:txPr>
        <a:bodyPr/>
        <a:lstStyle/>
        <a:p>
          <a:pPr>
            <a:defRPr sz="1200"/>
          </a:pPr>
          <a:endParaRPr lang="he-IL"/>
        </a:p>
      </c:txPr>
    </c:legend>
    <c:plotVisOnly val="1"/>
    <c:dispBlanksAs val="gap"/>
    <c:showDLblsOverMax val="0"/>
  </c:chart>
  <c:txPr>
    <a:bodyPr/>
    <a:lstStyle/>
    <a:p>
      <a:pPr>
        <a:defRPr>
          <a:latin typeface="David" pitchFamily="34" charset="-79"/>
          <a:cs typeface="David" pitchFamily="34" charset="-79"/>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codeName="תרשים5"/>
  <sheetViews>
    <sheetView zoomScale="5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תרשים1"/>
  <sheetViews>
    <sheetView zoomScale="12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תרשים3"/>
  <sheetViews>
    <sheetView zoomScale="53" workbookViewId="0" zoomToFit="1"/>
  </sheetViews>
  <pageMargins left="0.70866141732283472" right="0.70866141732283472" top="0.74803149606299213" bottom="0.74803149606299213" header="0.31496062992125984" footer="0.31496062992125984"/>
  <headerFooter>
    <oddHeader xml:space="preserve">&amp;Cאיור5 : סך תשלומי הקצבאות ורכיבי המימון שלהן (אחוזי תוצר)&amp;R
</oddHeader>
  </headerFooter>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image" Target="../media/image1.png"/><Relationship Id="rId26" Type="http://schemas.openxmlformats.org/officeDocument/2006/relationships/chart" Target="../charts/chart27.xml"/><Relationship Id="rId39" Type="http://schemas.openxmlformats.org/officeDocument/2006/relationships/chart" Target="../charts/chart38.xml"/><Relationship Id="rId3" Type="http://schemas.openxmlformats.org/officeDocument/2006/relationships/chart" Target="../charts/chart6.xml"/><Relationship Id="rId21" Type="http://schemas.openxmlformats.org/officeDocument/2006/relationships/chart" Target="../charts/chart23.xml"/><Relationship Id="rId34" Type="http://schemas.openxmlformats.org/officeDocument/2006/relationships/chart" Target="../charts/chart34.xml"/><Relationship Id="rId42" Type="http://schemas.openxmlformats.org/officeDocument/2006/relationships/image" Target="../media/image5.png"/><Relationship Id="rId47" Type="http://schemas.openxmlformats.org/officeDocument/2006/relationships/chart" Target="../charts/chart45.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6.xml"/><Relationship Id="rId33" Type="http://schemas.openxmlformats.org/officeDocument/2006/relationships/chart" Target="../charts/chart33.xml"/><Relationship Id="rId38" Type="http://schemas.openxmlformats.org/officeDocument/2006/relationships/chart" Target="../charts/chart37.xml"/><Relationship Id="rId46" Type="http://schemas.openxmlformats.org/officeDocument/2006/relationships/chart" Target="../charts/chart44.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2.xml"/><Relationship Id="rId29" Type="http://schemas.openxmlformats.org/officeDocument/2006/relationships/chart" Target="../charts/chart30.xml"/><Relationship Id="rId41" Type="http://schemas.openxmlformats.org/officeDocument/2006/relationships/chart" Target="../charts/chart40.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image" Target="../media/image2.png"/><Relationship Id="rId32" Type="http://schemas.openxmlformats.org/officeDocument/2006/relationships/chart" Target="../charts/chart32.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3.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5.xml"/><Relationship Id="rId28" Type="http://schemas.openxmlformats.org/officeDocument/2006/relationships/chart" Target="../charts/chart29.xml"/><Relationship Id="rId36" Type="http://schemas.openxmlformats.org/officeDocument/2006/relationships/image" Target="../media/image4.png"/><Relationship Id="rId10" Type="http://schemas.openxmlformats.org/officeDocument/2006/relationships/chart" Target="../charts/chart13.xml"/><Relationship Id="rId19" Type="http://schemas.openxmlformats.org/officeDocument/2006/relationships/chart" Target="../charts/chart21.xml"/><Relationship Id="rId31" Type="http://schemas.openxmlformats.org/officeDocument/2006/relationships/chart" Target="../charts/chart31.xml"/><Relationship Id="rId44" Type="http://schemas.openxmlformats.org/officeDocument/2006/relationships/chart" Target="../charts/chart4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4.xml"/><Relationship Id="rId27" Type="http://schemas.openxmlformats.org/officeDocument/2006/relationships/chart" Target="../charts/chart28.xml"/><Relationship Id="rId30" Type="http://schemas.openxmlformats.org/officeDocument/2006/relationships/image" Target="../media/image3.png"/><Relationship Id="rId35" Type="http://schemas.openxmlformats.org/officeDocument/2006/relationships/chart" Target="../charts/chart35.xml"/><Relationship Id="rId43" Type="http://schemas.openxmlformats.org/officeDocument/2006/relationships/chart" Target="../charts/chart41.xml"/><Relationship Id="rId48" Type="http://schemas.openxmlformats.org/officeDocument/2006/relationships/image" Target="../media/image6.png"/></Relationships>
</file>

<file path=xl/drawings/_rels/drawing5.xml.rels><?xml version="1.0" encoding="UTF-8" standalone="yes"?>
<Relationships xmlns="http://schemas.openxmlformats.org/package/2006/relationships"><Relationship Id="rId8" Type="http://schemas.openxmlformats.org/officeDocument/2006/relationships/chart" Target="../charts/chart52.xml"/><Relationship Id="rId13" Type="http://schemas.openxmlformats.org/officeDocument/2006/relationships/chart" Target="../charts/chart57.xml"/><Relationship Id="rId3" Type="http://schemas.openxmlformats.org/officeDocument/2006/relationships/chart" Target="../charts/chart47.xml"/><Relationship Id="rId7" Type="http://schemas.openxmlformats.org/officeDocument/2006/relationships/chart" Target="../charts/chart51.xml"/><Relationship Id="rId12" Type="http://schemas.openxmlformats.org/officeDocument/2006/relationships/chart" Target="../charts/chart56.xml"/><Relationship Id="rId17" Type="http://schemas.openxmlformats.org/officeDocument/2006/relationships/image" Target="../media/image10.png"/><Relationship Id="rId2" Type="http://schemas.openxmlformats.org/officeDocument/2006/relationships/image" Target="../media/image6.png"/><Relationship Id="rId16" Type="http://schemas.openxmlformats.org/officeDocument/2006/relationships/image" Target="../media/image9.png"/><Relationship Id="rId1" Type="http://schemas.openxmlformats.org/officeDocument/2006/relationships/chart" Target="../charts/chart46.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5" Type="http://schemas.openxmlformats.org/officeDocument/2006/relationships/image" Target="../media/image8.png"/><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 Id="rId14"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1.xml"/></Relationships>
</file>

<file path=xl/drawings/drawing1.xml><?xml version="1.0" encoding="utf-8"?>
<xdr:wsDr xmlns:xdr="http://schemas.openxmlformats.org/drawingml/2006/spreadsheetDrawing" xmlns:a="http://schemas.openxmlformats.org/drawingml/2006/main">
  <xdr:twoCellAnchor>
    <xdr:from>
      <xdr:col>4</xdr:col>
      <xdr:colOff>504825</xdr:colOff>
      <xdr:row>5</xdr:row>
      <xdr:rowOff>180975</xdr:rowOff>
    </xdr:from>
    <xdr:to>
      <xdr:col>11</xdr:col>
      <xdr:colOff>161925</xdr:colOff>
      <xdr:row>17</xdr:row>
      <xdr:rowOff>85725</xdr:rowOff>
    </xdr:to>
    <xdr:graphicFrame macro="">
      <xdr:nvGraphicFramePr>
        <xdr:cNvPr id="3" name="תרשים 2">
          <a:extLst>
            <a:ext uri="{FF2B5EF4-FFF2-40B4-BE49-F238E27FC236}">
              <a16:creationId xmlns:a16="http://schemas.microsoft.com/office/drawing/2014/main" id="{9B2B25A1-3805-4F53-BE64-38E2A31AF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432435</xdr:colOff>
      <xdr:row>3</xdr:row>
      <xdr:rowOff>190500</xdr:rowOff>
    </xdr:from>
    <xdr:to>
      <xdr:col>10</xdr:col>
      <xdr:colOff>594360</xdr:colOff>
      <xdr:row>5</xdr:row>
      <xdr:rowOff>135255</xdr:rowOff>
    </xdr:to>
    <xdr:sp macro="" textlink="">
      <xdr:nvSpPr>
        <xdr:cNvPr id="4" name="TextBox 2">
          <a:extLst>
            <a:ext uri="{FF2B5EF4-FFF2-40B4-BE49-F238E27FC236}">
              <a16:creationId xmlns:a16="http://schemas.microsoft.com/office/drawing/2014/main" id="{0A600A6F-46FD-49C2-8A58-5B375FF302BA}"/>
            </a:ext>
          </a:extLst>
        </xdr:cNvPr>
        <xdr:cNvSpPr txBox="1"/>
      </xdr:nvSpPr>
      <xdr:spPr>
        <a:xfrm>
          <a:off x="19361785" y="2971800"/>
          <a:ext cx="3336925" cy="376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lang="he-IL" sz="1100" b="1" i="0" baseline="0">
              <a:solidFill>
                <a:schemeClr val="dk1"/>
              </a:solidFill>
              <a:effectLst/>
              <a:latin typeface="David" panose="020E0502060401010101" pitchFamily="34" charset="-79"/>
              <a:ea typeface="+mn-ea"/>
              <a:cs typeface="David" panose="020E0502060401010101" pitchFamily="34" charset="-79"/>
            </a:rPr>
            <a:t>איור 2: סך התקבולים והתשלומים של המוסד לביטוח הלאומי 1997 - 2018, אחוזי תוצר</a:t>
          </a:r>
          <a:endParaRPr lang="he-IL" sz="1100">
            <a:effectLst/>
            <a:latin typeface="David" panose="020E0502060401010101" pitchFamily="34" charset="-79"/>
            <a:cs typeface="David" panose="020E0502060401010101" pitchFamily="34" charset="-79"/>
          </a:endParaRPr>
        </a:p>
        <a:p>
          <a:pPr algn="ctr"/>
          <a:endParaRPr lang="he-IL" sz="1100">
            <a:latin typeface="David" panose="020E0502060401010101" pitchFamily="34" charset="-79"/>
            <a:cs typeface="David" panose="020E0502060401010101" pitchFamily="34" charset="-79"/>
          </a:endParaRPr>
        </a:p>
      </xdr:txBody>
    </xdr:sp>
    <xdr:clientData/>
  </xdr:twoCellAnchor>
  <xdr:twoCellAnchor>
    <xdr:from>
      <xdr:col>5</xdr:col>
      <xdr:colOff>76200</xdr:colOff>
      <xdr:row>18</xdr:row>
      <xdr:rowOff>19051</xdr:rowOff>
    </xdr:from>
    <xdr:to>
      <xdr:col>11</xdr:col>
      <xdr:colOff>285750</xdr:colOff>
      <xdr:row>20</xdr:row>
      <xdr:rowOff>47626</xdr:rowOff>
    </xdr:to>
    <xdr:sp macro="" textlink="">
      <xdr:nvSpPr>
        <xdr:cNvPr id="5" name="TextBox 5">
          <a:extLst>
            <a:ext uri="{FF2B5EF4-FFF2-40B4-BE49-F238E27FC236}">
              <a16:creationId xmlns:a16="http://schemas.microsoft.com/office/drawing/2014/main" id="{4500F2B1-DB72-4F36-83E8-4C0988863882}"/>
            </a:ext>
          </a:extLst>
        </xdr:cNvPr>
        <xdr:cNvSpPr txBox="1"/>
      </xdr:nvSpPr>
      <xdr:spPr>
        <a:xfrm>
          <a:off x="19005550" y="6210301"/>
          <a:ext cx="4019550" cy="49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lang="he-IL" sz="1100">
              <a:solidFill>
                <a:schemeClr val="dk1"/>
              </a:solidFill>
              <a:effectLst/>
              <a:latin typeface="David" panose="020E0502060401010101" pitchFamily="34" charset="-79"/>
              <a:ea typeface="+mn-ea"/>
              <a:cs typeface="David" panose="020E0502060401010101" pitchFamily="34" charset="-79"/>
            </a:rPr>
            <a:t>המקור: המוסד לביטוח לאומי (2019), הירחון הסטטיסטי (פרק א': כללי), יוני 2019 ועיבודי בנק ישראל</a:t>
          </a:r>
          <a:endParaRPr lang="en-US" sz="1100">
            <a:effectLst/>
            <a:latin typeface="David" panose="020E0502060401010101" pitchFamily="34" charset="-79"/>
            <a:cs typeface="David" panose="020E0502060401010101" pitchFamily="34" charset="-79"/>
          </a:endParaRPr>
        </a:p>
        <a:p>
          <a:endParaRPr lang="he-IL" sz="1100">
            <a:latin typeface="David" panose="020E0502060401010101" pitchFamily="34" charset="-79"/>
            <a:cs typeface="David" panose="020E0502060401010101" pitchFamily="34" charset="-79"/>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273272</xdr:colOff>
      <xdr:row>16</xdr:row>
      <xdr:rowOff>167639</xdr:rowOff>
    </xdr:to>
    <xdr:graphicFrame macro="">
      <xdr:nvGraphicFramePr>
        <xdr:cNvPr id="3" name="תרשים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273272</xdr:colOff>
      <xdr:row>17</xdr:row>
      <xdr:rowOff>0</xdr:rowOff>
    </xdr:to>
    <xdr:graphicFrame macro="">
      <xdr:nvGraphicFramePr>
        <xdr:cNvPr id="3" name="תרשים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273272</xdr:colOff>
      <xdr:row>17</xdr:row>
      <xdr:rowOff>8769</xdr:rowOff>
    </xdr:to>
    <xdr:graphicFrame macro="">
      <xdr:nvGraphicFramePr>
        <xdr:cNvPr id="3" name="תרשים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273272</xdr:colOff>
      <xdr:row>16</xdr:row>
      <xdr:rowOff>167639</xdr:rowOff>
    </xdr:to>
    <xdr:graphicFrame macro="">
      <xdr:nvGraphicFramePr>
        <xdr:cNvPr id="4" name="תרשים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144779</xdr:colOff>
      <xdr:row>3</xdr:row>
      <xdr:rowOff>45720</xdr:rowOff>
    </xdr:from>
    <xdr:to>
      <xdr:col>14</xdr:col>
      <xdr:colOff>274319</xdr:colOff>
      <xdr:row>20</xdr:row>
      <xdr:rowOff>83820</xdr:rowOff>
    </xdr:to>
    <xdr:graphicFrame macro="">
      <xdr:nvGraphicFramePr>
        <xdr:cNvPr id="3" name="תרשים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144779</xdr:colOff>
      <xdr:row>3</xdr:row>
      <xdr:rowOff>45720</xdr:rowOff>
    </xdr:from>
    <xdr:to>
      <xdr:col>14</xdr:col>
      <xdr:colOff>274319</xdr:colOff>
      <xdr:row>20</xdr:row>
      <xdr:rowOff>83820</xdr:rowOff>
    </xdr:to>
    <xdr:graphicFrame macro="">
      <xdr:nvGraphicFramePr>
        <xdr:cNvPr id="2" name="תרשים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466726</xdr:colOff>
      <xdr:row>12</xdr:row>
      <xdr:rowOff>114300</xdr:rowOff>
    </xdr:from>
    <xdr:to>
      <xdr:col>17</xdr:col>
      <xdr:colOff>419101</xdr:colOff>
      <xdr:row>32</xdr:row>
      <xdr:rowOff>28575</xdr:rowOff>
    </xdr:to>
    <xdr:graphicFrame macro="">
      <xdr:nvGraphicFramePr>
        <xdr:cNvPr id="2" name="תרשים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361949</xdr:colOff>
      <xdr:row>12</xdr:row>
      <xdr:rowOff>123825</xdr:rowOff>
    </xdr:from>
    <xdr:to>
      <xdr:col>11</xdr:col>
      <xdr:colOff>219075</xdr:colOff>
      <xdr:row>32</xdr:row>
      <xdr:rowOff>28574</xdr:rowOff>
    </xdr:to>
    <xdr:graphicFrame macro="">
      <xdr:nvGraphicFramePr>
        <xdr:cNvPr id="3" name="תרשים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438150</xdr:colOff>
      <xdr:row>10</xdr:row>
      <xdr:rowOff>152400</xdr:rowOff>
    </xdr:from>
    <xdr:to>
      <xdr:col>11</xdr:col>
      <xdr:colOff>114300</xdr:colOff>
      <xdr:row>12</xdr:row>
      <xdr:rowOff>57150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1228489100" y="4981575"/>
          <a:ext cx="44767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lang="he-IL" sz="1200" b="1" i="0" baseline="0">
              <a:solidFill>
                <a:schemeClr val="dk1"/>
              </a:solidFill>
              <a:effectLst/>
              <a:latin typeface="David" panose="020E0502060401010101" pitchFamily="34" charset="-79"/>
              <a:ea typeface="+mn-ea"/>
              <a:cs typeface="David" panose="020E0502060401010101" pitchFamily="34" charset="-79"/>
            </a:rPr>
            <a:t>איור נ'-1 א: התפלגות מספר הזכאים לגימלאות סיעוד לפי קבוצת גיל (2018)</a:t>
          </a:r>
          <a:endParaRPr lang="he-IL" sz="1200" b="1">
            <a:effectLst/>
            <a:latin typeface="David" panose="020E0502060401010101" pitchFamily="34" charset="-79"/>
            <a:cs typeface="David" panose="020E0502060401010101" pitchFamily="34" charset="-79"/>
          </a:endParaRPr>
        </a:p>
      </xdr:txBody>
    </xdr:sp>
    <xdr:clientData/>
  </xdr:twoCellAnchor>
  <xdr:twoCellAnchor>
    <xdr:from>
      <xdr:col>11</xdr:col>
      <xdr:colOff>419100</xdr:colOff>
      <xdr:row>10</xdr:row>
      <xdr:rowOff>152400</xdr:rowOff>
    </xdr:from>
    <xdr:to>
      <xdr:col>18</xdr:col>
      <xdr:colOff>133350</xdr:colOff>
      <xdr:row>12</xdr:row>
      <xdr:rowOff>57150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11223669450" y="4981575"/>
          <a:ext cx="45148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lang="he-IL" sz="1200" b="1" i="0" baseline="0">
              <a:solidFill>
                <a:schemeClr val="dk1"/>
              </a:solidFill>
              <a:effectLst/>
              <a:latin typeface="David" panose="020E0502060401010101" pitchFamily="34" charset="-79"/>
              <a:ea typeface="+mn-ea"/>
              <a:cs typeface="David" panose="020E0502060401010101" pitchFamily="34" charset="-79"/>
            </a:rPr>
            <a:t>איור נ'-1 ב: התפלגות סך ההוצאה על גימלאות סיעוד לפי קבוצת גיל (2018)</a:t>
          </a:r>
          <a:endParaRPr lang="he-IL" sz="1200" b="1">
            <a:effectLst/>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7981" cy="6252308"/>
    <xdr:graphicFrame macro="">
      <xdr:nvGraphicFramePr>
        <xdr:cNvPr id="2" name="תרשים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0.0092</cdr:x>
      <cdr:y>0.0119</cdr:y>
    </cdr:from>
    <cdr:to>
      <cdr:x>0.49854</cdr:x>
      <cdr:y>1</cdr:y>
    </cdr:to>
    <cdr:graphicFrame macro="">
      <cdr:nvGraphicFramePr>
        <cdr:cNvPr id="2" name="תרשים 5">
          <a:extLst xmlns:a="http://schemas.openxmlformats.org/drawingml/2006/main">
            <a:ext uri="{FF2B5EF4-FFF2-40B4-BE49-F238E27FC236}">
              <a16:creationId xmlns:a16="http://schemas.microsoft.com/office/drawing/2014/main" id="{2D85626E-3FCB-497F-A06C-B2E5DA96670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0.80436</cdr:x>
      <cdr:y>0.31603</cdr:y>
    </cdr:from>
    <cdr:to>
      <cdr:x>0.82773</cdr:x>
      <cdr:y>0.31603</cdr:y>
    </cdr:to>
    <cdr:cxnSp macro="">
      <cdr:nvCxnSpPr>
        <cdr:cNvPr id="5" name="מחבר חץ ישר 4">
          <a:extLst xmlns:a="http://schemas.openxmlformats.org/drawingml/2006/main">
            <a:ext uri="{FF2B5EF4-FFF2-40B4-BE49-F238E27FC236}">
              <a16:creationId xmlns:a16="http://schemas.microsoft.com/office/drawing/2014/main" id="{3E61261C-8568-430C-B607-862A2E929CDE}"/>
            </a:ext>
          </a:extLst>
        </cdr:cNvPr>
        <cdr:cNvCxnSpPr/>
      </cdr:nvCxnSpPr>
      <cdr:spPr>
        <a:xfrm xmlns:a="http://schemas.openxmlformats.org/drawingml/2006/main" flipH="1">
          <a:off x="7493715" y="1926516"/>
          <a:ext cx="217723" cy="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0.78391</cdr:x>
      <cdr:y>0.24986</cdr:y>
    </cdr:from>
    <cdr:to>
      <cdr:x>0.80786</cdr:x>
      <cdr:y>0.26238</cdr:y>
    </cdr:to>
    <cdr:cxnSp macro="">
      <cdr:nvCxnSpPr>
        <cdr:cNvPr id="7" name="מחבר חץ ישר 6">
          <a:extLst xmlns:a="http://schemas.openxmlformats.org/drawingml/2006/main">
            <a:ext uri="{FF2B5EF4-FFF2-40B4-BE49-F238E27FC236}">
              <a16:creationId xmlns:a16="http://schemas.microsoft.com/office/drawing/2014/main" id="{96F3B65E-2962-47FA-B121-8919DBA7F375}"/>
            </a:ext>
          </a:extLst>
        </cdr:cNvPr>
        <cdr:cNvCxnSpPr/>
      </cdr:nvCxnSpPr>
      <cdr:spPr>
        <a:xfrm xmlns:a="http://schemas.openxmlformats.org/drawingml/2006/main" flipH="1">
          <a:off x="7303220" y="1523133"/>
          <a:ext cx="223126" cy="76322"/>
        </a:xfrm>
        <a:prstGeom xmlns:a="http://schemas.openxmlformats.org/drawingml/2006/main" prst="straightConnector1">
          <a:avLst/>
        </a:prstGeom>
        <a:ln xmlns:a="http://schemas.openxmlformats.org/drawingml/2006/main">
          <a:solidFill>
            <a:schemeClr val="accent1">
              <a:lumMod val="60000"/>
              <a:lumOff val="4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34</xdr:col>
      <xdr:colOff>117407</xdr:colOff>
      <xdr:row>49</xdr:row>
      <xdr:rowOff>56323</xdr:rowOff>
    </xdr:from>
    <xdr:to>
      <xdr:col>50</xdr:col>
      <xdr:colOff>95376</xdr:colOff>
      <xdr:row>91</xdr:row>
      <xdr:rowOff>0</xdr:rowOff>
    </xdr:to>
    <xdr:graphicFrame macro="">
      <xdr:nvGraphicFramePr>
        <xdr:cNvPr id="2" name="תרשים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392206</xdr:colOff>
      <xdr:row>93</xdr:row>
      <xdr:rowOff>89647</xdr:rowOff>
    </xdr:from>
    <xdr:to>
      <xdr:col>3</xdr:col>
      <xdr:colOff>40209</xdr:colOff>
      <xdr:row>109</xdr:row>
      <xdr:rowOff>67234</xdr:rowOff>
    </xdr:to>
    <xdr:graphicFrame macro="">
      <xdr:nvGraphicFramePr>
        <xdr:cNvPr id="3" name="תרשים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616324</xdr:colOff>
      <xdr:row>128</xdr:row>
      <xdr:rowOff>33616</xdr:rowOff>
    </xdr:from>
    <xdr:to>
      <xdr:col>2</xdr:col>
      <xdr:colOff>5199529</xdr:colOff>
      <xdr:row>144</xdr:row>
      <xdr:rowOff>112058</xdr:rowOff>
    </xdr:to>
    <xdr:graphicFrame macro="">
      <xdr:nvGraphicFramePr>
        <xdr:cNvPr id="4" name="תרשים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683558</xdr:colOff>
      <xdr:row>164</xdr:row>
      <xdr:rowOff>134470</xdr:rowOff>
    </xdr:from>
    <xdr:to>
      <xdr:col>2</xdr:col>
      <xdr:colOff>5172502</xdr:colOff>
      <xdr:row>178</xdr:row>
      <xdr:rowOff>103874</xdr:rowOff>
    </xdr:to>
    <xdr:graphicFrame macro="">
      <xdr:nvGraphicFramePr>
        <xdr:cNvPr id="5" name="תרשים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1703295</xdr:colOff>
      <xdr:row>198</xdr:row>
      <xdr:rowOff>112058</xdr:rowOff>
    </xdr:from>
    <xdr:to>
      <xdr:col>2</xdr:col>
      <xdr:colOff>4633042</xdr:colOff>
      <xdr:row>212</xdr:row>
      <xdr:rowOff>84599</xdr:rowOff>
    </xdr:to>
    <xdr:graphicFrame macro="">
      <xdr:nvGraphicFramePr>
        <xdr:cNvPr id="6" name="תרשים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571499</xdr:colOff>
      <xdr:row>234</xdr:row>
      <xdr:rowOff>67235</xdr:rowOff>
    </xdr:from>
    <xdr:to>
      <xdr:col>2</xdr:col>
      <xdr:colOff>5025245</xdr:colOff>
      <xdr:row>248</xdr:row>
      <xdr:rowOff>39775</xdr:rowOff>
    </xdr:to>
    <xdr:graphicFrame macro="">
      <xdr:nvGraphicFramePr>
        <xdr:cNvPr id="7" name="תרשים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242024</xdr:colOff>
      <xdr:row>59</xdr:row>
      <xdr:rowOff>95250</xdr:rowOff>
    </xdr:from>
    <xdr:to>
      <xdr:col>28</xdr:col>
      <xdr:colOff>75011</xdr:colOff>
      <xdr:row>90</xdr:row>
      <xdr:rowOff>56028</xdr:rowOff>
    </xdr:to>
    <xdr:grpSp>
      <xdr:nvGrpSpPr>
        <xdr:cNvPr id="8" name="קבוצה 7">
          <a:extLst>
            <a:ext uri="{FF2B5EF4-FFF2-40B4-BE49-F238E27FC236}">
              <a16:creationId xmlns:a16="http://schemas.microsoft.com/office/drawing/2014/main" id="{00000000-0008-0000-0400-000008000000}"/>
            </a:ext>
          </a:extLst>
        </xdr:cNvPr>
        <xdr:cNvGrpSpPr/>
      </xdr:nvGrpSpPr>
      <xdr:grpSpPr>
        <a:xfrm>
          <a:off x="9898945762" y="11161568"/>
          <a:ext cx="10968578" cy="4792551"/>
          <a:chOff x="9952102189" y="12839700"/>
          <a:chExt cx="8872212" cy="4980453"/>
        </a:xfrm>
      </xdr:grpSpPr>
      <xdr:grpSp>
        <xdr:nvGrpSpPr>
          <xdr:cNvPr id="9" name="קבוצה 8">
            <a:extLst>
              <a:ext uri="{FF2B5EF4-FFF2-40B4-BE49-F238E27FC236}">
                <a16:creationId xmlns:a16="http://schemas.microsoft.com/office/drawing/2014/main" id="{00000000-0008-0000-0400-000009000000}"/>
              </a:ext>
            </a:extLst>
          </xdr:cNvPr>
          <xdr:cNvGrpSpPr/>
        </xdr:nvGrpSpPr>
        <xdr:grpSpPr>
          <a:xfrm>
            <a:off x="9955078886" y="12839700"/>
            <a:ext cx="5895515" cy="4980453"/>
            <a:chOff x="9884238099" y="10785662"/>
            <a:chExt cx="5192906" cy="4824131"/>
          </a:xfrm>
        </xdr:grpSpPr>
        <xdr:grpSp>
          <xdr:nvGrpSpPr>
            <xdr:cNvPr id="11" name="קבוצה 10">
              <a:extLst>
                <a:ext uri="{FF2B5EF4-FFF2-40B4-BE49-F238E27FC236}">
                  <a16:creationId xmlns:a16="http://schemas.microsoft.com/office/drawing/2014/main" id="{00000000-0008-0000-0400-00000B000000}"/>
                </a:ext>
              </a:extLst>
            </xdr:cNvPr>
            <xdr:cNvGrpSpPr/>
          </xdr:nvGrpSpPr>
          <xdr:grpSpPr>
            <a:xfrm>
              <a:off x="9884238099" y="11182308"/>
              <a:ext cx="5192906" cy="4427485"/>
              <a:chOff x="-230235" y="4243386"/>
              <a:chExt cx="11756756" cy="8430284"/>
            </a:xfrm>
          </xdr:grpSpPr>
          <xdr:graphicFrame macro="">
            <xdr:nvGraphicFramePr>
              <xdr:cNvPr id="13" name="תרשים 12">
                <a:extLst>
                  <a:ext uri="{FF2B5EF4-FFF2-40B4-BE49-F238E27FC236}">
                    <a16:creationId xmlns:a16="http://schemas.microsoft.com/office/drawing/2014/main" id="{00000000-0008-0000-0400-00000D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4" name="תרשים 13">
                <a:extLst>
                  <a:ext uri="{FF2B5EF4-FFF2-40B4-BE49-F238E27FC236}">
                    <a16:creationId xmlns:a16="http://schemas.microsoft.com/office/drawing/2014/main" id="{00000000-0008-0000-0400-00000E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5" name="תרשים 14">
                <a:extLst>
                  <a:ext uri="{FF2B5EF4-FFF2-40B4-BE49-F238E27FC236}">
                    <a16:creationId xmlns:a16="http://schemas.microsoft.com/office/drawing/2014/main" id="{00000000-0008-0000-0400-00000F000000}"/>
                  </a:ext>
                </a:extLst>
              </xdr:cNvPr>
              <xdr:cNvGraphicFramePr>
                <a:graphicFrameLocks/>
              </xdr:cNvGraphicFramePr>
            </xdr:nvGraphicFramePr>
            <xdr:xfrm>
              <a:off x="5724521" y="8543923"/>
              <a:ext cx="5802000" cy="4129747"/>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תרשים 15">
                <a:extLst>
                  <a:ext uri="{FF2B5EF4-FFF2-40B4-BE49-F238E27FC236}">
                    <a16:creationId xmlns:a16="http://schemas.microsoft.com/office/drawing/2014/main" id="{00000000-0008-0000-0400-000010000000}"/>
                  </a:ext>
                </a:extLst>
              </xdr:cNvPr>
              <xdr:cNvGraphicFramePr>
                <a:graphicFrameLocks/>
              </xdr:cNvGraphicFramePr>
            </xdr:nvGraphicFramePr>
            <xdr:xfrm>
              <a:off x="-230235" y="8543923"/>
              <a:ext cx="5800473" cy="4129747"/>
            </xdr:xfrm>
            <a:graphic>
              <a:graphicData uri="http://schemas.openxmlformats.org/drawingml/2006/chart">
                <c:chart xmlns:c="http://schemas.openxmlformats.org/drawingml/2006/chart" xmlns:r="http://schemas.openxmlformats.org/officeDocument/2006/relationships" r:id="rId10"/>
              </a:graphicData>
            </a:graphic>
          </xdr:graphicFrame>
        </xdr:grpSp>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9884744041" y="10785662"/>
              <a:ext cx="4110959" cy="245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כל התרחישים</a:t>
              </a:r>
            </a:p>
          </xdr:txBody>
        </xdr:sp>
      </xdr:grpSp>
      <xdr:graphicFrame macro="">
        <xdr:nvGraphicFramePr>
          <xdr:cNvPr id="10" name="תרשים 9">
            <a:extLst>
              <a:ext uri="{FF2B5EF4-FFF2-40B4-BE49-F238E27FC236}">
                <a16:creationId xmlns:a16="http://schemas.microsoft.com/office/drawing/2014/main" id="{00000000-0008-0000-0400-00000A000000}"/>
              </a:ext>
            </a:extLst>
          </xdr:cNvPr>
          <xdr:cNvGraphicFramePr>
            <a:graphicFrameLocks/>
          </xdr:cNvGraphicFramePr>
        </xdr:nvGraphicFramePr>
        <xdr:xfrm>
          <a:off x="9952102189" y="13252637"/>
          <a:ext cx="2875921" cy="2234449"/>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2</xdr:col>
      <xdr:colOff>997323</xdr:colOff>
      <xdr:row>269</xdr:row>
      <xdr:rowOff>67235</xdr:rowOff>
    </xdr:from>
    <xdr:to>
      <xdr:col>2</xdr:col>
      <xdr:colOff>5009028</xdr:colOff>
      <xdr:row>283</xdr:row>
      <xdr:rowOff>39776</xdr:rowOff>
    </xdr:to>
    <xdr:graphicFrame macro="">
      <xdr:nvGraphicFramePr>
        <xdr:cNvPr id="17" name="תרשים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135270</xdr:colOff>
      <xdr:row>126</xdr:row>
      <xdr:rowOff>67235</xdr:rowOff>
    </xdr:from>
    <xdr:to>
      <xdr:col>24</xdr:col>
      <xdr:colOff>265511</xdr:colOff>
      <xdr:row>161</xdr:row>
      <xdr:rowOff>114214</xdr:rowOff>
    </xdr:to>
    <xdr:grpSp>
      <xdr:nvGrpSpPr>
        <xdr:cNvPr id="18" name="קבוצה 17">
          <a:extLst>
            <a:ext uri="{FF2B5EF4-FFF2-40B4-BE49-F238E27FC236}">
              <a16:creationId xmlns:a16="http://schemas.microsoft.com/office/drawing/2014/main" id="{00000000-0008-0000-0400-000012000000}"/>
            </a:ext>
          </a:extLst>
        </xdr:cNvPr>
        <xdr:cNvGrpSpPr/>
      </xdr:nvGrpSpPr>
      <xdr:grpSpPr>
        <a:xfrm>
          <a:off x="9900140716" y="21576417"/>
          <a:ext cx="9880378" cy="5502206"/>
          <a:chOff x="9882986548" y="22882411"/>
          <a:chExt cx="7806270" cy="5537862"/>
        </a:xfrm>
      </xdr:grpSpPr>
      <xdr:grpSp>
        <xdr:nvGrpSpPr>
          <xdr:cNvPr id="19" name="קבוצה 18">
            <a:extLst>
              <a:ext uri="{FF2B5EF4-FFF2-40B4-BE49-F238E27FC236}">
                <a16:creationId xmlns:a16="http://schemas.microsoft.com/office/drawing/2014/main" id="{00000000-0008-0000-0400-000013000000}"/>
              </a:ext>
            </a:extLst>
          </xdr:cNvPr>
          <xdr:cNvGrpSpPr/>
        </xdr:nvGrpSpPr>
        <xdr:grpSpPr>
          <a:xfrm>
            <a:off x="9884688013" y="22882411"/>
            <a:ext cx="6104805" cy="4788475"/>
            <a:chOff x="9883500188" y="20697264"/>
            <a:chExt cx="6104805" cy="4788475"/>
          </a:xfrm>
        </xdr:grpSpPr>
        <xdr:grpSp>
          <xdr:nvGrpSpPr>
            <xdr:cNvPr id="22" name="קבוצה 21">
              <a:extLst>
                <a:ext uri="{FF2B5EF4-FFF2-40B4-BE49-F238E27FC236}">
                  <a16:creationId xmlns:a16="http://schemas.microsoft.com/office/drawing/2014/main" id="{00000000-0008-0000-0400-000016000000}"/>
                </a:ext>
              </a:extLst>
            </xdr:cNvPr>
            <xdr:cNvGrpSpPr/>
          </xdr:nvGrpSpPr>
          <xdr:grpSpPr>
            <a:xfrm>
              <a:off x="9884414488" y="21058254"/>
              <a:ext cx="5190505" cy="4427485"/>
              <a:chOff x="-230235" y="4243386"/>
              <a:chExt cx="11756756" cy="8430284"/>
            </a:xfrm>
          </xdr:grpSpPr>
          <xdr:graphicFrame macro="">
            <xdr:nvGraphicFramePr>
              <xdr:cNvPr id="24" name="תרשים 23">
                <a:extLst>
                  <a:ext uri="{FF2B5EF4-FFF2-40B4-BE49-F238E27FC236}">
                    <a16:creationId xmlns:a16="http://schemas.microsoft.com/office/drawing/2014/main" id="{00000000-0008-0000-0400-000018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25" name="תרשים 24">
                <a:extLst>
                  <a:ext uri="{FF2B5EF4-FFF2-40B4-BE49-F238E27FC236}">
                    <a16:creationId xmlns:a16="http://schemas.microsoft.com/office/drawing/2014/main" id="{00000000-0008-0000-0400-000019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26" name="תרשים 25">
                <a:extLst>
                  <a:ext uri="{FF2B5EF4-FFF2-40B4-BE49-F238E27FC236}">
                    <a16:creationId xmlns:a16="http://schemas.microsoft.com/office/drawing/2014/main" id="{00000000-0008-0000-0400-00001A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27" name="תרשים 26">
                <a:extLst>
                  <a:ext uri="{FF2B5EF4-FFF2-40B4-BE49-F238E27FC236}">
                    <a16:creationId xmlns:a16="http://schemas.microsoft.com/office/drawing/2014/main" id="{00000000-0008-0000-0400-00001B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16"/>
              </a:graphicData>
            </a:graphic>
          </xdr:graphicFrame>
        </xdr:grpSp>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9883500188" y="20697264"/>
              <a:ext cx="4110959" cy="252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 1-3</a:t>
              </a:r>
            </a:p>
          </xdr:txBody>
        </xdr:sp>
      </xdr:grpSp>
      <xdr:graphicFrame macro="">
        <xdr:nvGraphicFramePr>
          <xdr:cNvPr id="20" name="תרשים 19">
            <a:extLst>
              <a:ext uri="{FF2B5EF4-FFF2-40B4-BE49-F238E27FC236}">
                <a16:creationId xmlns:a16="http://schemas.microsoft.com/office/drawing/2014/main" id="{00000000-0008-0000-0400-000014000000}"/>
              </a:ext>
            </a:extLst>
          </xdr:cNvPr>
          <xdr:cNvGraphicFramePr>
            <a:graphicFrameLocks/>
          </xdr:cNvGraphicFramePr>
        </xdr:nvGraphicFramePr>
        <xdr:xfrm>
          <a:off x="9882986548" y="23252206"/>
          <a:ext cx="2562717" cy="2168894"/>
        </xdr:xfrm>
        <a:graphic>
          <a:graphicData uri="http://schemas.openxmlformats.org/drawingml/2006/chart">
            <c:chart xmlns:c="http://schemas.openxmlformats.org/drawingml/2006/chart" xmlns:r="http://schemas.openxmlformats.org/officeDocument/2006/relationships" r:id="rId17"/>
          </a:graphicData>
        </a:graphic>
      </xdr:graphicFrame>
      <xdr:pic>
        <xdr:nvPicPr>
          <xdr:cNvPr id="21" name="תמונה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8"/>
          <a:stretch>
            <a:fillRect/>
          </a:stretch>
        </xdr:blipFill>
        <xdr:spPr>
          <a:xfrm>
            <a:off x="9886166274" y="27734559"/>
            <a:ext cx="1019048" cy="685714"/>
          </a:xfrm>
          <a:prstGeom prst="rect">
            <a:avLst/>
          </a:prstGeom>
        </xdr:spPr>
      </xdr:pic>
    </xdr:grpSp>
    <xdr:clientData/>
  </xdr:twoCellAnchor>
  <xdr:twoCellAnchor>
    <xdr:from>
      <xdr:col>3</xdr:col>
      <xdr:colOff>74440</xdr:colOff>
      <xdr:row>162</xdr:row>
      <xdr:rowOff>68834</xdr:rowOff>
    </xdr:from>
    <xdr:to>
      <xdr:col>24</xdr:col>
      <xdr:colOff>265512</xdr:colOff>
      <xdr:row>197</xdr:row>
      <xdr:rowOff>12817</xdr:rowOff>
    </xdr:to>
    <xdr:grpSp>
      <xdr:nvGrpSpPr>
        <xdr:cNvPr id="28" name="קבוצה 27">
          <a:extLst>
            <a:ext uri="{FF2B5EF4-FFF2-40B4-BE49-F238E27FC236}">
              <a16:creationId xmlns:a16="http://schemas.microsoft.com/office/drawing/2014/main" id="{00000000-0008-0000-0400-00001C000000}"/>
            </a:ext>
          </a:extLst>
        </xdr:cNvPr>
        <xdr:cNvGrpSpPr/>
      </xdr:nvGrpSpPr>
      <xdr:grpSpPr>
        <a:xfrm>
          <a:off x="9900140715" y="27189107"/>
          <a:ext cx="9941209" cy="5399210"/>
          <a:chOff x="9882986547" y="28531775"/>
          <a:chExt cx="7867101" cy="5434866"/>
        </a:xfrm>
      </xdr:grpSpPr>
      <xdr:grpSp>
        <xdr:nvGrpSpPr>
          <xdr:cNvPr id="29" name="קבוצה 28">
            <a:extLst>
              <a:ext uri="{FF2B5EF4-FFF2-40B4-BE49-F238E27FC236}">
                <a16:creationId xmlns:a16="http://schemas.microsoft.com/office/drawing/2014/main" id="{00000000-0008-0000-0400-00001D000000}"/>
              </a:ext>
            </a:extLst>
          </xdr:cNvPr>
          <xdr:cNvGrpSpPr/>
        </xdr:nvGrpSpPr>
        <xdr:grpSpPr>
          <a:xfrm>
            <a:off x="9885057005" y="28531775"/>
            <a:ext cx="5796643" cy="4779672"/>
            <a:chOff x="9883835564" y="25528599"/>
            <a:chExt cx="5796643" cy="4779672"/>
          </a:xfrm>
        </xdr:grpSpPr>
        <xdr:grpSp>
          <xdr:nvGrpSpPr>
            <xdr:cNvPr id="32" name="קבוצה 31">
              <a:extLst>
                <a:ext uri="{FF2B5EF4-FFF2-40B4-BE49-F238E27FC236}">
                  <a16:creationId xmlns:a16="http://schemas.microsoft.com/office/drawing/2014/main" id="{00000000-0008-0000-0400-000020000000}"/>
                </a:ext>
              </a:extLst>
            </xdr:cNvPr>
            <xdr:cNvGrpSpPr/>
          </xdr:nvGrpSpPr>
          <xdr:grpSpPr>
            <a:xfrm>
              <a:off x="9884441702" y="25887190"/>
              <a:ext cx="5190505" cy="4421081"/>
              <a:chOff x="-230235" y="4243386"/>
              <a:chExt cx="11756756" cy="8430284"/>
            </a:xfrm>
          </xdr:grpSpPr>
          <xdr:graphicFrame macro="">
            <xdr:nvGraphicFramePr>
              <xdr:cNvPr id="34" name="תרשים 33">
                <a:extLst>
                  <a:ext uri="{FF2B5EF4-FFF2-40B4-BE49-F238E27FC236}">
                    <a16:creationId xmlns:a16="http://schemas.microsoft.com/office/drawing/2014/main" id="{00000000-0008-0000-0400-000022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35" name="תרשים 34">
                <a:extLst>
                  <a:ext uri="{FF2B5EF4-FFF2-40B4-BE49-F238E27FC236}">
                    <a16:creationId xmlns:a16="http://schemas.microsoft.com/office/drawing/2014/main" id="{00000000-0008-0000-0400-000023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20"/>
              </a:graphicData>
            </a:graphic>
          </xdr:graphicFrame>
          <xdr:graphicFrame macro="">
            <xdr:nvGraphicFramePr>
              <xdr:cNvPr id="36" name="תרשים 35">
                <a:extLst>
                  <a:ext uri="{FF2B5EF4-FFF2-40B4-BE49-F238E27FC236}">
                    <a16:creationId xmlns:a16="http://schemas.microsoft.com/office/drawing/2014/main" id="{00000000-0008-0000-0400-000024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37" name="תרשים 36">
                <a:extLst>
                  <a:ext uri="{FF2B5EF4-FFF2-40B4-BE49-F238E27FC236}">
                    <a16:creationId xmlns:a16="http://schemas.microsoft.com/office/drawing/2014/main" id="{00000000-0008-0000-0400-000025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22"/>
              </a:graphicData>
            </a:graphic>
          </xdr:graphicFrame>
        </xdr:grpSp>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9883835564" y="25528599"/>
              <a:ext cx="4116562" cy="24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 4-6</a:t>
              </a:r>
            </a:p>
          </xdr:txBody>
        </xdr:sp>
      </xdr:grpSp>
      <xdr:graphicFrame macro="">
        <xdr:nvGraphicFramePr>
          <xdr:cNvPr id="30" name="תרשים 29">
            <a:extLst>
              <a:ext uri="{FF2B5EF4-FFF2-40B4-BE49-F238E27FC236}">
                <a16:creationId xmlns:a16="http://schemas.microsoft.com/office/drawing/2014/main" id="{00000000-0008-0000-0400-00001E000000}"/>
              </a:ext>
            </a:extLst>
          </xdr:cNvPr>
          <xdr:cNvGraphicFramePr>
            <a:graphicFrameLocks/>
          </xdr:cNvGraphicFramePr>
        </xdr:nvGraphicFramePr>
        <xdr:xfrm>
          <a:off x="9882986547" y="28888765"/>
          <a:ext cx="2562717" cy="2168894"/>
        </xdr:xfrm>
        <a:graphic>
          <a:graphicData uri="http://schemas.openxmlformats.org/drawingml/2006/chart">
            <c:chart xmlns:c="http://schemas.openxmlformats.org/drawingml/2006/chart" xmlns:r="http://schemas.openxmlformats.org/officeDocument/2006/relationships" r:id="rId23"/>
          </a:graphicData>
        </a:graphic>
      </xdr:graphicFrame>
      <xdr:pic>
        <xdr:nvPicPr>
          <xdr:cNvPr id="31" name="תמונה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24"/>
          <a:stretch>
            <a:fillRect/>
          </a:stretch>
        </xdr:blipFill>
        <xdr:spPr>
          <a:xfrm>
            <a:off x="9886429602" y="33404736"/>
            <a:ext cx="923810" cy="561905"/>
          </a:xfrm>
          <a:prstGeom prst="rect">
            <a:avLst/>
          </a:prstGeom>
        </xdr:spPr>
      </xdr:pic>
    </xdr:grpSp>
    <xdr:clientData/>
  </xdr:twoCellAnchor>
  <xdr:twoCellAnchor>
    <xdr:from>
      <xdr:col>2</xdr:col>
      <xdr:colOff>5144301</xdr:colOff>
      <xdr:row>196</xdr:row>
      <xdr:rowOff>156081</xdr:rowOff>
    </xdr:from>
    <xdr:to>
      <xdr:col>24</xdr:col>
      <xdr:colOff>119835</xdr:colOff>
      <xdr:row>231</xdr:row>
      <xdr:rowOff>156242</xdr:rowOff>
    </xdr:to>
    <xdr:grpSp>
      <xdr:nvGrpSpPr>
        <xdr:cNvPr id="38" name="קבוצה 37">
          <a:extLst>
            <a:ext uri="{FF2B5EF4-FFF2-40B4-BE49-F238E27FC236}">
              <a16:creationId xmlns:a16="http://schemas.microsoft.com/office/drawing/2014/main" id="{00000000-0008-0000-0400-000026000000}"/>
            </a:ext>
          </a:extLst>
        </xdr:cNvPr>
        <xdr:cNvGrpSpPr/>
      </xdr:nvGrpSpPr>
      <xdr:grpSpPr>
        <a:xfrm>
          <a:off x="9900286392" y="32575717"/>
          <a:ext cx="9938444" cy="5455389"/>
          <a:chOff x="9883132224" y="33953022"/>
          <a:chExt cx="7873504" cy="5491044"/>
        </a:xfrm>
      </xdr:grpSpPr>
      <xdr:grpSp>
        <xdr:nvGrpSpPr>
          <xdr:cNvPr id="39" name="קבוצה 38">
            <a:extLst>
              <a:ext uri="{FF2B5EF4-FFF2-40B4-BE49-F238E27FC236}">
                <a16:creationId xmlns:a16="http://schemas.microsoft.com/office/drawing/2014/main" id="{00000000-0008-0000-0400-000027000000}"/>
              </a:ext>
            </a:extLst>
          </xdr:cNvPr>
          <xdr:cNvGrpSpPr/>
        </xdr:nvGrpSpPr>
        <xdr:grpSpPr>
          <a:xfrm>
            <a:off x="9885223493" y="33953022"/>
            <a:ext cx="5782235" cy="4770064"/>
            <a:chOff x="9883901199" y="30367140"/>
            <a:chExt cx="5782235" cy="4770065"/>
          </a:xfrm>
        </xdr:grpSpPr>
        <xdr:grpSp>
          <xdr:nvGrpSpPr>
            <xdr:cNvPr id="42" name="קבוצה 41">
              <a:extLst>
                <a:ext uri="{FF2B5EF4-FFF2-40B4-BE49-F238E27FC236}">
                  <a16:creationId xmlns:a16="http://schemas.microsoft.com/office/drawing/2014/main" id="{00000000-0008-0000-0400-00002A000000}"/>
                </a:ext>
              </a:extLst>
            </xdr:cNvPr>
            <xdr:cNvGrpSpPr/>
          </xdr:nvGrpSpPr>
          <xdr:grpSpPr>
            <a:xfrm>
              <a:off x="9884496131" y="30709721"/>
              <a:ext cx="5187303" cy="4427484"/>
              <a:chOff x="-230235" y="4243386"/>
              <a:chExt cx="11756756" cy="8430284"/>
            </a:xfrm>
          </xdr:grpSpPr>
          <xdr:graphicFrame macro="">
            <xdr:nvGraphicFramePr>
              <xdr:cNvPr id="44" name="תרשים 43">
                <a:extLst>
                  <a:ext uri="{FF2B5EF4-FFF2-40B4-BE49-F238E27FC236}">
                    <a16:creationId xmlns:a16="http://schemas.microsoft.com/office/drawing/2014/main" id="{00000000-0008-0000-0400-00002C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25"/>
              </a:graphicData>
            </a:graphic>
          </xdr:graphicFrame>
          <xdr:graphicFrame macro="">
            <xdr:nvGraphicFramePr>
              <xdr:cNvPr id="45" name="תרשים 44">
                <a:extLst>
                  <a:ext uri="{FF2B5EF4-FFF2-40B4-BE49-F238E27FC236}">
                    <a16:creationId xmlns:a16="http://schemas.microsoft.com/office/drawing/2014/main" id="{00000000-0008-0000-0400-00002D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26"/>
              </a:graphicData>
            </a:graphic>
          </xdr:graphicFrame>
          <xdr:graphicFrame macro="">
            <xdr:nvGraphicFramePr>
              <xdr:cNvPr id="46" name="תרשים 45">
                <a:extLst>
                  <a:ext uri="{FF2B5EF4-FFF2-40B4-BE49-F238E27FC236}">
                    <a16:creationId xmlns:a16="http://schemas.microsoft.com/office/drawing/2014/main" id="{00000000-0008-0000-0400-00002E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27"/>
              </a:graphicData>
            </a:graphic>
          </xdr:graphicFrame>
          <xdr:graphicFrame macro="">
            <xdr:nvGraphicFramePr>
              <xdr:cNvPr id="47" name="תרשים 46">
                <a:extLst>
                  <a:ext uri="{FF2B5EF4-FFF2-40B4-BE49-F238E27FC236}">
                    <a16:creationId xmlns:a16="http://schemas.microsoft.com/office/drawing/2014/main" id="{00000000-0008-0000-0400-00002F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28"/>
              </a:graphicData>
            </a:graphic>
          </xdr:graphicFrame>
        </xdr:grpSp>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9883901199" y="30367140"/>
              <a:ext cx="4112560" cy="24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 7-9</a:t>
              </a:r>
            </a:p>
          </xdr:txBody>
        </xdr:sp>
      </xdr:grpSp>
      <xdr:graphicFrame macro="">
        <xdr:nvGraphicFramePr>
          <xdr:cNvPr id="40" name="תרשים 39">
            <a:extLst>
              <a:ext uri="{FF2B5EF4-FFF2-40B4-BE49-F238E27FC236}">
                <a16:creationId xmlns:a16="http://schemas.microsoft.com/office/drawing/2014/main" id="{00000000-0008-0000-0400-000028000000}"/>
              </a:ext>
            </a:extLst>
          </xdr:cNvPr>
          <xdr:cNvGraphicFramePr>
            <a:graphicFrameLocks/>
          </xdr:cNvGraphicFramePr>
        </xdr:nvGraphicFramePr>
        <xdr:xfrm>
          <a:off x="9883132224" y="34301206"/>
          <a:ext cx="2562717" cy="2168894"/>
        </xdr:xfrm>
        <a:graphic>
          <a:graphicData uri="http://schemas.openxmlformats.org/drawingml/2006/chart">
            <c:chart xmlns:c="http://schemas.openxmlformats.org/drawingml/2006/chart" xmlns:r="http://schemas.openxmlformats.org/officeDocument/2006/relationships" r:id="rId29"/>
          </a:graphicData>
        </a:graphic>
      </xdr:graphicFrame>
      <xdr:pic>
        <xdr:nvPicPr>
          <xdr:cNvPr id="41" name="תמונה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0"/>
          <a:stretch>
            <a:fillRect/>
          </a:stretch>
        </xdr:blipFill>
        <xdr:spPr>
          <a:xfrm>
            <a:off x="9886378595" y="38805971"/>
            <a:ext cx="761905" cy="638095"/>
          </a:xfrm>
          <a:prstGeom prst="rect">
            <a:avLst/>
          </a:prstGeom>
        </xdr:spPr>
      </xdr:pic>
    </xdr:grpSp>
    <xdr:clientData/>
  </xdr:twoCellAnchor>
  <xdr:twoCellAnchor>
    <xdr:from>
      <xdr:col>2</xdr:col>
      <xdr:colOff>5186722</xdr:colOff>
      <xdr:row>232</xdr:row>
      <xdr:rowOff>76840</xdr:rowOff>
    </xdr:from>
    <xdr:to>
      <xdr:col>24</xdr:col>
      <xdr:colOff>119835</xdr:colOff>
      <xdr:row>266</xdr:row>
      <xdr:rowOff>151197</xdr:rowOff>
    </xdr:to>
    <xdr:grpSp>
      <xdr:nvGrpSpPr>
        <xdr:cNvPr id="48" name="קבוצה 47">
          <a:extLst>
            <a:ext uri="{FF2B5EF4-FFF2-40B4-BE49-F238E27FC236}">
              <a16:creationId xmlns:a16="http://schemas.microsoft.com/office/drawing/2014/main" id="{00000000-0008-0000-0400-000030000000}"/>
            </a:ext>
          </a:extLst>
        </xdr:cNvPr>
        <xdr:cNvGrpSpPr/>
      </xdr:nvGrpSpPr>
      <xdr:grpSpPr>
        <a:xfrm>
          <a:off x="9900286392" y="38107567"/>
          <a:ext cx="9896023" cy="5373721"/>
          <a:chOff x="9883132224" y="39521546"/>
          <a:chExt cx="7831083" cy="5408357"/>
        </a:xfrm>
      </xdr:grpSpPr>
      <xdr:grpSp>
        <xdr:nvGrpSpPr>
          <xdr:cNvPr id="49" name="קבוצה 48">
            <a:extLst>
              <a:ext uri="{FF2B5EF4-FFF2-40B4-BE49-F238E27FC236}">
                <a16:creationId xmlns:a16="http://schemas.microsoft.com/office/drawing/2014/main" id="{00000000-0008-0000-0400-000031000000}"/>
              </a:ext>
            </a:extLst>
          </xdr:cNvPr>
          <xdr:cNvGrpSpPr/>
        </xdr:nvGrpSpPr>
        <xdr:grpSpPr>
          <a:xfrm>
            <a:off x="9885097827" y="39521546"/>
            <a:ext cx="5865480" cy="4716438"/>
            <a:chOff x="9883831562" y="35229693"/>
            <a:chExt cx="5865480" cy="4716438"/>
          </a:xfrm>
        </xdr:grpSpPr>
        <xdr:grpSp>
          <xdr:nvGrpSpPr>
            <xdr:cNvPr id="52" name="קבוצה 51">
              <a:extLst>
                <a:ext uri="{FF2B5EF4-FFF2-40B4-BE49-F238E27FC236}">
                  <a16:creationId xmlns:a16="http://schemas.microsoft.com/office/drawing/2014/main" id="{00000000-0008-0000-0400-000034000000}"/>
                </a:ext>
              </a:extLst>
            </xdr:cNvPr>
            <xdr:cNvGrpSpPr/>
          </xdr:nvGrpSpPr>
          <xdr:grpSpPr>
            <a:xfrm>
              <a:off x="9884509739" y="35518647"/>
              <a:ext cx="5187303" cy="4427484"/>
              <a:chOff x="-230235" y="4243386"/>
              <a:chExt cx="11756756" cy="8430284"/>
            </a:xfrm>
          </xdr:grpSpPr>
          <xdr:graphicFrame macro="">
            <xdr:nvGraphicFramePr>
              <xdr:cNvPr id="54" name="תרשים 53">
                <a:extLst>
                  <a:ext uri="{FF2B5EF4-FFF2-40B4-BE49-F238E27FC236}">
                    <a16:creationId xmlns:a16="http://schemas.microsoft.com/office/drawing/2014/main" id="{00000000-0008-0000-0400-000036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31"/>
              </a:graphicData>
            </a:graphic>
          </xdr:graphicFrame>
          <xdr:graphicFrame macro="">
            <xdr:nvGraphicFramePr>
              <xdr:cNvPr id="55" name="תרשים 54">
                <a:extLst>
                  <a:ext uri="{FF2B5EF4-FFF2-40B4-BE49-F238E27FC236}">
                    <a16:creationId xmlns:a16="http://schemas.microsoft.com/office/drawing/2014/main" id="{00000000-0008-0000-0400-000037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32"/>
              </a:graphicData>
            </a:graphic>
          </xdr:graphicFrame>
          <xdr:graphicFrame macro="">
            <xdr:nvGraphicFramePr>
              <xdr:cNvPr id="56" name="תרשים 55">
                <a:extLst>
                  <a:ext uri="{FF2B5EF4-FFF2-40B4-BE49-F238E27FC236}">
                    <a16:creationId xmlns:a16="http://schemas.microsoft.com/office/drawing/2014/main" id="{00000000-0008-0000-0400-000038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33"/>
              </a:graphicData>
            </a:graphic>
          </xdr:graphicFrame>
          <xdr:graphicFrame macro="">
            <xdr:nvGraphicFramePr>
              <xdr:cNvPr id="57" name="תרשים 56">
                <a:extLst>
                  <a:ext uri="{FF2B5EF4-FFF2-40B4-BE49-F238E27FC236}">
                    <a16:creationId xmlns:a16="http://schemas.microsoft.com/office/drawing/2014/main" id="{00000000-0008-0000-0400-000039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34"/>
              </a:graphicData>
            </a:graphic>
          </xdr:graphicFrame>
        </xdr:grpSp>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9883831562" y="35229693"/>
              <a:ext cx="4116562" cy="252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 10-12</a:t>
              </a:r>
            </a:p>
          </xdr:txBody>
        </xdr:sp>
      </xdr:grpSp>
      <xdr:graphicFrame macro="">
        <xdr:nvGraphicFramePr>
          <xdr:cNvPr id="50" name="תרשים 49">
            <a:extLst>
              <a:ext uri="{FF2B5EF4-FFF2-40B4-BE49-F238E27FC236}">
                <a16:creationId xmlns:a16="http://schemas.microsoft.com/office/drawing/2014/main" id="{00000000-0008-0000-0400-000032000000}"/>
              </a:ext>
            </a:extLst>
          </xdr:cNvPr>
          <xdr:cNvGraphicFramePr>
            <a:graphicFrameLocks/>
          </xdr:cNvGraphicFramePr>
        </xdr:nvGraphicFramePr>
        <xdr:xfrm>
          <a:off x="9883132224" y="39825706"/>
          <a:ext cx="2562717" cy="2168894"/>
        </xdr:xfrm>
        <a:graphic>
          <a:graphicData uri="http://schemas.openxmlformats.org/drawingml/2006/chart">
            <c:chart xmlns:c="http://schemas.openxmlformats.org/drawingml/2006/chart" xmlns:r="http://schemas.openxmlformats.org/officeDocument/2006/relationships" r:id="rId35"/>
          </a:graphicData>
        </a:graphic>
      </xdr:graphicFrame>
      <xdr:pic>
        <xdr:nvPicPr>
          <xdr:cNvPr id="51" name="תמונה 50">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6"/>
          <a:stretch>
            <a:fillRect/>
          </a:stretch>
        </xdr:blipFill>
        <xdr:spPr>
          <a:xfrm>
            <a:off x="9886359571" y="44263236"/>
            <a:ext cx="971429" cy="666667"/>
          </a:xfrm>
          <a:prstGeom prst="rect">
            <a:avLst/>
          </a:prstGeom>
        </xdr:spPr>
      </xdr:pic>
    </xdr:grpSp>
    <xdr:clientData/>
  </xdr:twoCellAnchor>
  <xdr:twoCellAnchor>
    <xdr:from>
      <xdr:col>2</xdr:col>
      <xdr:colOff>5217939</xdr:colOff>
      <xdr:row>267</xdr:row>
      <xdr:rowOff>67236</xdr:rowOff>
    </xdr:from>
    <xdr:to>
      <xdr:col>24</xdr:col>
      <xdr:colOff>153453</xdr:colOff>
      <xdr:row>301</xdr:row>
      <xdr:rowOff>147287</xdr:rowOff>
    </xdr:to>
    <xdr:grpSp>
      <xdr:nvGrpSpPr>
        <xdr:cNvPr id="58" name="קבוצה 57">
          <a:extLst>
            <a:ext uri="{FF2B5EF4-FFF2-40B4-BE49-F238E27FC236}">
              <a16:creationId xmlns:a16="http://schemas.microsoft.com/office/drawing/2014/main" id="{00000000-0008-0000-0400-00003A000000}"/>
            </a:ext>
          </a:extLst>
        </xdr:cNvPr>
        <xdr:cNvGrpSpPr/>
      </xdr:nvGrpSpPr>
      <xdr:grpSpPr>
        <a:xfrm>
          <a:off x="9900252774" y="43553191"/>
          <a:ext cx="9898424" cy="5379414"/>
          <a:chOff x="9883098606" y="45002824"/>
          <a:chExt cx="7833484" cy="5414051"/>
        </a:xfrm>
      </xdr:grpSpPr>
      <xdr:grpSp>
        <xdr:nvGrpSpPr>
          <xdr:cNvPr id="59" name="קבוצה 58">
            <a:extLst>
              <a:ext uri="{FF2B5EF4-FFF2-40B4-BE49-F238E27FC236}">
                <a16:creationId xmlns:a16="http://schemas.microsoft.com/office/drawing/2014/main" id="{00000000-0008-0000-0400-00003B000000}"/>
              </a:ext>
            </a:extLst>
          </xdr:cNvPr>
          <xdr:cNvGrpSpPr/>
        </xdr:nvGrpSpPr>
        <xdr:grpSpPr>
          <a:xfrm>
            <a:off x="9885137848" y="45002824"/>
            <a:ext cx="5794242" cy="4741251"/>
            <a:chOff x="9883916406" y="40027412"/>
            <a:chExt cx="5794242" cy="4741251"/>
          </a:xfrm>
        </xdr:grpSpPr>
        <xdr:grpSp>
          <xdr:nvGrpSpPr>
            <xdr:cNvPr id="62" name="קבוצה 61">
              <a:extLst>
                <a:ext uri="{FF2B5EF4-FFF2-40B4-BE49-F238E27FC236}">
                  <a16:creationId xmlns:a16="http://schemas.microsoft.com/office/drawing/2014/main" id="{00000000-0008-0000-0400-00003E000000}"/>
                </a:ext>
              </a:extLst>
            </xdr:cNvPr>
            <xdr:cNvGrpSpPr/>
          </xdr:nvGrpSpPr>
          <xdr:grpSpPr>
            <a:xfrm>
              <a:off x="9884523345" y="40341178"/>
              <a:ext cx="5187303" cy="4427485"/>
              <a:chOff x="-230235" y="4243386"/>
              <a:chExt cx="11756756" cy="8430284"/>
            </a:xfrm>
          </xdr:grpSpPr>
          <xdr:graphicFrame macro="">
            <xdr:nvGraphicFramePr>
              <xdr:cNvPr id="64" name="תרשים 63">
                <a:extLst>
                  <a:ext uri="{FF2B5EF4-FFF2-40B4-BE49-F238E27FC236}">
                    <a16:creationId xmlns:a16="http://schemas.microsoft.com/office/drawing/2014/main" id="{00000000-0008-0000-0400-000040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37"/>
              </a:graphicData>
            </a:graphic>
          </xdr:graphicFrame>
          <xdr:graphicFrame macro="">
            <xdr:nvGraphicFramePr>
              <xdr:cNvPr id="65" name="תרשים 64">
                <a:extLst>
                  <a:ext uri="{FF2B5EF4-FFF2-40B4-BE49-F238E27FC236}">
                    <a16:creationId xmlns:a16="http://schemas.microsoft.com/office/drawing/2014/main" id="{00000000-0008-0000-0400-000041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38"/>
              </a:graphicData>
            </a:graphic>
          </xdr:graphicFrame>
          <xdr:graphicFrame macro="">
            <xdr:nvGraphicFramePr>
              <xdr:cNvPr id="66" name="תרשים 65">
                <a:extLst>
                  <a:ext uri="{FF2B5EF4-FFF2-40B4-BE49-F238E27FC236}">
                    <a16:creationId xmlns:a16="http://schemas.microsoft.com/office/drawing/2014/main" id="{00000000-0008-0000-0400-000042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39"/>
              </a:graphicData>
            </a:graphic>
          </xdr:graphicFrame>
          <xdr:graphicFrame macro="">
            <xdr:nvGraphicFramePr>
              <xdr:cNvPr id="67" name="תרשים 66">
                <a:extLst>
                  <a:ext uri="{FF2B5EF4-FFF2-40B4-BE49-F238E27FC236}">
                    <a16:creationId xmlns:a16="http://schemas.microsoft.com/office/drawing/2014/main" id="{00000000-0008-0000-0400-000043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40"/>
              </a:graphicData>
            </a:graphic>
          </xdr:graphicFrame>
        </xdr:grpSp>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9883916406" y="40027412"/>
              <a:ext cx="4116562" cy="252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 13-15</a:t>
              </a:r>
            </a:p>
          </xdr:txBody>
        </xdr:sp>
      </xdr:grpSp>
      <xdr:graphicFrame macro="">
        <xdr:nvGraphicFramePr>
          <xdr:cNvPr id="60" name="תרשים 59">
            <a:extLst>
              <a:ext uri="{FF2B5EF4-FFF2-40B4-BE49-F238E27FC236}">
                <a16:creationId xmlns:a16="http://schemas.microsoft.com/office/drawing/2014/main" id="{00000000-0008-0000-0400-00003C000000}"/>
              </a:ext>
            </a:extLst>
          </xdr:cNvPr>
          <xdr:cNvGraphicFramePr>
            <a:graphicFrameLocks/>
          </xdr:cNvGraphicFramePr>
        </xdr:nvGraphicFramePr>
        <xdr:xfrm>
          <a:off x="9883098606" y="45327794"/>
          <a:ext cx="2562717" cy="2168894"/>
        </xdr:xfrm>
        <a:graphic>
          <a:graphicData uri="http://schemas.openxmlformats.org/drawingml/2006/chart">
            <c:chart xmlns:c="http://schemas.openxmlformats.org/drawingml/2006/chart" xmlns:r="http://schemas.openxmlformats.org/officeDocument/2006/relationships" r:id="rId41"/>
          </a:graphicData>
        </a:graphic>
      </xdr:graphicFrame>
      <xdr:pic>
        <xdr:nvPicPr>
          <xdr:cNvPr id="61" name="תמונה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42"/>
          <a:stretch>
            <a:fillRect/>
          </a:stretch>
        </xdr:blipFill>
        <xdr:spPr>
          <a:xfrm>
            <a:off x="9886299609" y="49854970"/>
            <a:ext cx="885714" cy="561905"/>
          </a:xfrm>
          <a:prstGeom prst="rect">
            <a:avLst/>
          </a:prstGeom>
        </xdr:spPr>
      </xdr:pic>
    </xdr:grpSp>
    <xdr:clientData/>
  </xdr:twoCellAnchor>
  <xdr:twoCellAnchor>
    <xdr:from>
      <xdr:col>3</xdr:col>
      <xdr:colOff>210510</xdr:colOff>
      <xdr:row>91</xdr:row>
      <xdr:rowOff>67234</xdr:rowOff>
    </xdr:from>
    <xdr:to>
      <xdr:col>28</xdr:col>
      <xdr:colOff>52599</xdr:colOff>
      <xdr:row>126</xdr:row>
      <xdr:rowOff>20090</xdr:rowOff>
    </xdr:to>
    <xdr:grpSp>
      <xdr:nvGrpSpPr>
        <xdr:cNvPr id="68" name="קבוצה 67">
          <a:extLst>
            <a:ext uri="{FF2B5EF4-FFF2-40B4-BE49-F238E27FC236}">
              <a16:creationId xmlns:a16="http://schemas.microsoft.com/office/drawing/2014/main" id="{00000000-0008-0000-0400-000044000000}"/>
            </a:ext>
          </a:extLst>
        </xdr:cNvPr>
        <xdr:cNvGrpSpPr/>
      </xdr:nvGrpSpPr>
      <xdr:grpSpPr>
        <a:xfrm>
          <a:off x="9898968174" y="16121189"/>
          <a:ext cx="10977680" cy="5408083"/>
          <a:chOff x="9882852077" y="17391528"/>
          <a:chExt cx="7865501" cy="5443738"/>
        </a:xfrm>
      </xdr:grpSpPr>
      <xdr:grpSp>
        <xdr:nvGrpSpPr>
          <xdr:cNvPr id="69" name="קבוצה 68">
            <a:extLst>
              <a:ext uri="{FF2B5EF4-FFF2-40B4-BE49-F238E27FC236}">
                <a16:creationId xmlns:a16="http://schemas.microsoft.com/office/drawing/2014/main" id="{00000000-0008-0000-0400-000045000000}"/>
              </a:ext>
            </a:extLst>
          </xdr:cNvPr>
          <xdr:cNvGrpSpPr/>
        </xdr:nvGrpSpPr>
        <xdr:grpSpPr>
          <a:xfrm>
            <a:off x="9884732836" y="17391528"/>
            <a:ext cx="5984742" cy="4763662"/>
            <a:chOff x="9883511394" y="15845117"/>
            <a:chExt cx="5984742" cy="4763662"/>
          </a:xfrm>
        </xdr:grpSpPr>
        <xdr:grpSp>
          <xdr:nvGrpSpPr>
            <xdr:cNvPr id="72" name="קבוצה 71">
              <a:extLst>
                <a:ext uri="{FF2B5EF4-FFF2-40B4-BE49-F238E27FC236}">
                  <a16:creationId xmlns:a16="http://schemas.microsoft.com/office/drawing/2014/main" id="{00000000-0008-0000-0400-000048000000}"/>
                </a:ext>
              </a:extLst>
            </xdr:cNvPr>
            <xdr:cNvGrpSpPr/>
          </xdr:nvGrpSpPr>
          <xdr:grpSpPr>
            <a:xfrm>
              <a:off x="9884305631" y="16181294"/>
              <a:ext cx="5190505" cy="4427485"/>
              <a:chOff x="-230235" y="4243386"/>
              <a:chExt cx="11756756" cy="8430284"/>
            </a:xfrm>
          </xdr:grpSpPr>
          <xdr:graphicFrame macro="">
            <xdr:nvGraphicFramePr>
              <xdr:cNvPr id="74" name="תרשים 73">
                <a:extLst>
                  <a:ext uri="{FF2B5EF4-FFF2-40B4-BE49-F238E27FC236}">
                    <a16:creationId xmlns:a16="http://schemas.microsoft.com/office/drawing/2014/main" id="{00000000-0008-0000-0400-00004A000000}"/>
                  </a:ext>
                </a:extLst>
              </xdr:cNvPr>
              <xdr:cNvGraphicFramePr>
                <a:graphicFrameLocks/>
              </xdr:cNvGraphicFramePr>
            </xdr:nvGraphicFramePr>
            <xdr:xfrm>
              <a:off x="5670566" y="4243386"/>
              <a:ext cx="5802000" cy="4129746"/>
            </xdr:xfrm>
            <a:graphic>
              <a:graphicData uri="http://schemas.openxmlformats.org/drawingml/2006/chart">
                <c:chart xmlns:c="http://schemas.openxmlformats.org/drawingml/2006/chart" xmlns:r="http://schemas.openxmlformats.org/officeDocument/2006/relationships" r:id="rId43"/>
              </a:graphicData>
            </a:graphic>
          </xdr:graphicFrame>
          <xdr:graphicFrame macro="">
            <xdr:nvGraphicFramePr>
              <xdr:cNvPr id="75" name="תרשים 74">
                <a:extLst>
                  <a:ext uri="{FF2B5EF4-FFF2-40B4-BE49-F238E27FC236}">
                    <a16:creationId xmlns:a16="http://schemas.microsoft.com/office/drawing/2014/main" id="{00000000-0008-0000-0400-00004B000000}"/>
                  </a:ext>
                </a:extLst>
              </xdr:cNvPr>
              <xdr:cNvGraphicFramePr>
                <a:graphicFrameLocks/>
              </xdr:cNvGraphicFramePr>
            </xdr:nvGraphicFramePr>
            <xdr:xfrm>
              <a:off x="-230235" y="4243386"/>
              <a:ext cx="5804867" cy="4129746"/>
            </xdr:xfrm>
            <a:graphic>
              <a:graphicData uri="http://schemas.openxmlformats.org/drawingml/2006/chart">
                <c:chart xmlns:c="http://schemas.openxmlformats.org/drawingml/2006/chart" xmlns:r="http://schemas.openxmlformats.org/officeDocument/2006/relationships" r:id="rId44"/>
              </a:graphicData>
            </a:graphic>
          </xdr:graphicFrame>
          <xdr:graphicFrame macro="">
            <xdr:nvGraphicFramePr>
              <xdr:cNvPr id="76" name="תרשים 75">
                <a:extLst>
                  <a:ext uri="{FF2B5EF4-FFF2-40B4-BE49-F238E27FC236}">
                    <a16:creationId xmlns:a16="http://schemas.microsoft.com/office/drawing/2014/main" id="{00000000-0008-0000-0400-00004C000000}"/>
                  </a:ext>
                </a:extLst>
              </xdr:cNvPr>
              <xdr:cNvGraphicFramePr>
                <a:graphicFrameLocks/>
              </xdr:cNvGraphicFramePr>
            </xdr:nvGraphicFramePr>
            <xdr:xfrm>
              <a:off x="5724521" y="8543924"/>
              <a:ext cx="5802000" cy="4129746"/>
            </xdr:xfrm>
            <a:graphic>
              <a:graphicData uri="http://schemas.openxmlformats.org/drawingml/2006/chart">
                <c:chart xmlns:c="http://schemas.openxmlformats.org/drawingml/2006/chart" xmlns:r="http://schemas.openxmlformats.org/officeDocument/2006/relationships" r:id="rId45"/>
              </a:graphicData>
            </a:graphic>
          </xdr:graphicFrame>
          <xdr:graphicFrame macro="">
            <xdr:nvGraphicFramePr>
              <xdr:cNvPr id="77" name="תרשים 76">
                <a:extLst>
                  <a:ext uri="{FF2B5EF4-FFF2-40B4-BE49-F238E27FC236}">
                    <a16:creationId xmlns:a16="http://schemas.microsoft.com/office/drawing/2014/main" id="{00000000-0008-0000-0400-00004D000000}"/>
                  </a:ext>
                </a:extLst>
              </xdr:cNvPr>
              <xdr:cNvGraphicFramePr>
                <a:graphicFrameLocks/>
              </xdr:cNvGraphicFramePr>
            </xdr:nvGraphicFramePr>
            <xdr:xfrm>
              <a:off x="-230235" y="8543923"/>
              <a:ext cx="5800474" cy="4129746"/>
            </xdr:xfrm>
            <a:graphic>
              <a:graphicData uri="http://schemas.openxmlformats.org/drawingml/2006/chart">
                <c:chart xmlns:c="http://schemas.openxmlformats.org/drawingml/2006/chart" xmlns:r="http://schemas.openxmlformats.org/officeDocument/2006/relationships" r:id="rId46"/>
              </a:graphicData>
            </a:graphic>
          </xdr:graphicFrame>
        </xdr:grpSp>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9883511394" y="15845117"/>
              <a:ext cx="4110959" cy="252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u="sng">
                  <a:latin typeface="David" pitchFamily="34" charset="-79"/>
                  <a:cs typeface="David" pitchFamily="34" charset="-79"/>
                </a:rPr>
                <a:t>תרחישים</a:t>
              </a:r>
              <a:r>
                <a:rPr lang="he-IL" sz="1200" u="sng" baseline="0">
                  <a:latin typeface="David" pitchFamily="34" charset="-79"/>
                  <a:cs typeface="David" pitchFamily="34" charset="-79"/>
                </a:rPr>
                <a:t> מרכזיים</a:t>
              </a:r>
              <a:endParaRPr lang="he-IL" sz="1200" u="sng">
                <a:latin typeface="David" pitchFamily="34" charset="-79"/>
                <a:cs typeface="David" pitchFamily="34" charset="-79"/>
              </a:endParaRPr>
            </a:p>
          </xdr:txBody>
        </xdr:sp>
      </xdr:grpSp>
      <xdr:graphicFrame macro="">
        <xdr:nvGraphicFramePr>
          <xdr:cNvPr id="70" name="תרשים 69">
            <a:extLst>
              <a:ext uri="{FF2B5EF4-FFF2-40B4-BE49-F238E27FC236}">
                <a16:creationId xmlns:a16="http://schemas.microsoft.com/office/drawing/2014/main" id="{00000000-0008-0000-0400-000046000000}"/>
              </a:ext>
            </a:extLst>
          </xdr:cNvPr>
          <xdr:cNvGraphicFramePr>
            <a:graphicFrameLocks/>
          </xdr:cNvGraphicFramePr>
        </xdr:nvGraphicFramePr>
        <xdr:xfrm>
          <a:off x="9882852077" y="17727705"/>
          <a:ext cx="2562717" cy="2168894"/>
        </xdr:xfrm>
        <a:graphic>
          <a:graphicData uri="http://schemas.openxmlformats.org/drawingml/2006/chart">
            <c:chart xmlns:c="http://schemas.openxmlformats.org/drawingml/2006/chart" xmlns:r="http://schemas.openxmlformats.org/officeDocument/2006/relationships" r:id="rId47"/>
          </a:graphicData>
        </a:graphic>
      </xdr:graphicFrame>
      <xdr:pic>
        <xdr:nvPicPr>
          <xdr:cNvPr id="71" name="תמונה 70">
            <a:extLst>
              <a:ext uri="{FF2B5EF4-FFF2-40B4-BE49-F238E27FC236}">
                <a16:creationId xmlns:a16="http://schemas.microsoft.com/office/drawing/2014/main" id="{00000000-0008-0000-0400-000047000000}"/>
              </a:ext>
            </a:extLst>
          </xdr:cNvPr>
          <xdr:cNvPicPr>
            <a:picLocks noChangeAspect="1"/>
          </xdr:cNvPicPr>
        </xdr:nvPicPr>
        <xdr:blipFill>
          <a:blip xmlns:r="http://schemas.openxmlformats.org/officeDocument/2006/relationships" r:embed="rId48"/>
          <a:stretch>
            <a:fillRect/>
          </a:stretch>
        </xdr:blipFill>
        <xdr:spPr>
          <a:xfrm>
            <a:off x="9887718824" y="22187647"/>
            <a:ext cx="800000" cy="647619"/>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22</xdr:row>
      <xdr:rowOff>38099</xdr:rowOff>
    </xdr:from>
    <xdr:to>
      <xdr:col>66</xdr:col>
      <xdr:colOff>134750</xdr:colOff>
      <xdr:row>57</xdr:row>
      <xdr:rowOff>38100</xdr:rowOff>
    </xdr:to>
    <xdr:grpSp>
      <xdr:nvGrpSpPr>
        <xdr:cNvPr id="29" name="קבוצה 28">
          <a:extLst>
            <a:ext uri="{FF2B5EF4-FFF2-40B4-BE49-F238E27FC236}">
              <a16:creationId xmlns:a16="http://schemas.microsoft.com/office/drawing/2014/main" id="{00000000-0008-0000-0500-00001D000000}"/>
            </a:ext>
          </a:extLst>
        </xdr:cNvPr>
        <xdr:cNvGrpSpPr/>
      </xdr:nvGrpSpPr>
      <xdr:grpSpPr>
        <a:xfrm>
          <a:off x="9945222550" y="2457449"/>
          <a:ext cx="4802000" cy="5667376"/>
          <a:chOff x="9945222550" y="2647949"/>
          <a:chExt cx="4802000" cy="5667376"/>
        </a:xfrm>
      </xdr:grpSpPr>
      <xdr:grpSp>
        <xdr:nvGrpSpPr>
          <xdr:cNvPr id="12" name="קבוצה 11">
            <a:extLst>
              <a:ext uri="{FF2B5EF4-FFF2-40B4-BE49-F238E27FC236}">
                <a16:creationId xmlns:a16="http://schemas.microsoft.com/office/drawing/2014/main" id="{00000000-0008-0000-0500-00000C000000}"/>
              </a:ext>
            </a:extLst>
          </xdr:cNvPr>
          <xdr:cNvGrpSpPr/>
        </xdr:nvGrpSpPr>
        <xdr:grpSpPr>
          <a:xfrm>
            <a:off x="9945766336" y="2647949"/>
            <a:ext cx="4246132" cy="5667376"/>
            <a:chOff x="9886131080" y="17419333"/>
            <a:chExt cx="4583240" cy="5514564"/>
          </a:xfrm>
        </xdr:grpSpPr>
        <xdr:grpSp>
          <xdr:nvGrpSpPr>
            <xdr:cNvPr id="13" name="קבוצה 12">
              <a:extLst>
                <a:ext uri="{FF2B5EF4-FFF2-40B4-BE49-F238E27FC236}">
                  <a16:creationId xmlns:a16="http://schemas.microsoft.com/office/drawing/2014/main" id="{00000000-0008-0000-0500-00000D000000}"/>
                </a:ext>
              </a:extLst>
            </xdr:cNvPr>
            <xdr:cNvGrpSpPr/>
          </xdr:nvGrpSpPr>
          <xdr:grpSpPr>
            <a:xfrm>
              <a:off x="9886131080" y="17419333"/>
              <a:ext cx="4583240" cy="2576552"/>
              <a:chOff x="9884909638" y="15872922"/>
              <a:chExt cx="4583240" cy="2576552"/>
            </a:xfrm>
          </xdr:grpSpPr>
          <xdr:graphicFrame macro="">
            <xdr:nvGraphicFramePr>
              <xdr:cNvPr id="17" name="תרשים 16">
                <a:extLst>
                  <a:ext uri="{FF2B5EF4-FFF2-40B4-BE49-F238E27FC236}">
                    <a16:creationId xmlns:a16="http://schemas.microsoft.com/office/drawing/2014/main" id="{00000000-0008-0000-0500-000011000000}"/>
                  </a:ext>
                </a:extLst>
              </xdr:cNvPr>
              <xdr:cNvGraphicFramePr>
                <a:graphicFrameLocks/>
              </xdr:cNvGraphicFramePr>
            </xdr:nvGraphicFramePr>
            <xdr:xfrm>
              <a:off x="9886931346" y="16227635"/>
              <a:ext cx="2561532" cy="222183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884909638" y="15872922"/>
                <a:ext cx="4110959" cy="252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b="1" u="sng">
                    <a:latin typeface="David" pitchFamily="34" charset="-79"/>
                    <a:cs typeface="David" pitchFamily="34" charset="-79"/>
                  </a:rPr>
                  <a:t>התרחישים</a:t>
                </a:r>
                <a:r>
                  <a:rPr lang="he-IL" sz="1200" b="1" u="sng" baseline="0">
                    <a:latin typeface="David" pitchFamily="34" charset="-79"/>
                    <a:cs typeface="David" pitchFamily="34" charset="-79"/>
                  </a:rPr>
                  <a:t> המרכזיים</a:t>
                </a:r>
                <a:endParaRPr lang="he-IL" sz="1200" b="1" u="sng">
                  <a:latin typeface="David" pitchFamily="34" charset="-79"/>
                  <a:cs typeface="David" pitchFamily="34" charset="-79"/>
                </a:endParaRPr>
              </a:p>
            </xdr:txBody>
          </xdr:sp>
        </xdr:grpSp>
        <xdr:pic>
          <xdr:nvPicPr>
            <xdr:cNvPr id="14" name="תמונה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a:stretch>
              <a:fillRect/>
            </a:stretch>
          </xdr:blipFill>
          <xdr:spPr>
            <a:xfrm>
              <a:off x="9887696082" y="22354475"/>
              <a:ext cx="1149819" cy="579422"/>
            </a:xfrm>
            <a:prstGeom prst="rect">
              <a:avLst/>
            </a:prstGeom>
          </xdr:spPr>
        </xdr:pic>
      </xdr:grpSp>
      <xdr:graphicFrame macro="">
        <xdr:nvGraphicFramePr>
          <xdr:cNvPr id="21" name="תרשים 20">
            <a:extLst>
              <a:ext uri="{FF2B5EF4-FFF2-40B4-BE49-F238E27FC236}">
                <a16:creationId xmlns:a16="http://schemas.microsoft.com/office/drawing/2014/main" id="{00000000-0008-0000-0500-000015000000}"/>
              </a:ext>
            </a:extLst>
          </xdr:cNvPr>
          <xdr:cNvGraphicFramePr>
            <a:graphicFrameLocks/>
          </xdr:cNvGraphicFramePr>
        </xdr:nvGraphicFramePr>
        <xdr:xfrm>
          <a:off x="9945232075" y="3009900"/>
          <a:ext cx="2373125" cy="226695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2" name="תרשים 21">
            <a:extLst>
              <a:ext uri="{FF2B5EF4-FFF2-40B4-BE49-F238E27FC236}">
                <a16:creationId xmlns:a16="http://schemas.microsoft.com/office/drawing/2014/main" id="{00000000-0008-0000-0500-000016000000}"/>
              </a:ext>
            </a:extLst>
          </xdr:cNvPr>
          <xdr:cNvGraphicFramePr>
            <a:graphicFrameLocks/>
          </xdr:cNvGraphicFramePr>
        </xdr:nvGraphicFramePr>
        <xdr:xfrm>
          <a:off x="9947632375" y="5314949"/>
          <a:ext cx="2392175" cy="231457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3" name="תרשים 22">
            <a:extLst>
              <a:ext uri="{FF2B5EF4-FFF2-40B4-BE49-F238E27FC236}">
                <a16:creationId xmlns:a16="http://schemas.microsoft.com/office/drawing/2014/main" id="{00000000-0008-0000-0500-000017000000}"/>
              </a:ext>
            </a:extLst>
          </xdr:cNvPr>
          <xdr:cNvGraphicFramePr>
            <a:graphicFrameLocks/>
          </xdr:cNvGraphicFramePr>
        </xdr:nvGraphicFramePr>
        <xdr:xfrm>
          <a:off x="9945222550" y="5334000"/>
          <a:ext cx="2373125" cy="2283408"/>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285750</xdr:colOff>
      <xdr:row>22</xdr:row>
      <xdr:rowOff>57150</xdr:rowOff>
    </xdr:from>
    <xdr:to>
      <xdr:col>24</xdr:col>
      <xdr:colOff>296675</xdr:colOff>
      <xdr:row>57</xdr:row>
      <xdr:rowOff>57151</xdr:rowOff>
    </xdr:to>
    <xdr:grpSp>
      <xdr:nvGrpSpPr>
        <xdr:cNvPr id="30" name="קבוצה 29">
          <a:extLst>
            <a:ext uri="{FF2B5EF4-FFF2-40B4-BE49-F238E27FC236}">
              <a16:creationId xmlns:a16="http://schemas.microsoft.com/office/drawing/2014/main" id="{00000000-0008-0000-0500-00001E000000}"/>
            </a:ext>
          </a:extLst>
        </xdr:cNvPr>
        <xdr:cNvGrpSpPr/>
      </xdr:nvGrpSpPr>
      <xdr:grpSpPr>
        <a:xfrm>
          <a:off x="9950480350" y="2476500"/>
          <a:ext cx="4802000" cy="5667376"/>
          <a:chOff x="9945222550" y="2647949"/>
          <a:chExt cx="4802000" cy="5667376"/>
        </a:xfrm>
      </xdr:grpSpPr>
      <xdr:grpSp>
        <xdr:nvGrpSpPr>
          <xdr:cNvPr id="31" name="קבוצה 30">
            <a:extLst>
              <a:ext uri="{FF2B5EF4-FFF2-40B4-BE49-F238E27FC236}">
                <a16:creationId xmlns:a16="http://schemas.microsoft.com/office/drawing/2014/main" id="{00000000-0008-0000-0500-00001F000000}"/>
              </a:ext>
            </a:extLst>
          </xdr:cNvPr>
          <xdr:cNvGrpSpPr/>
        </xdr:nvGrpSpPr>
        <xdr:grpSpPr>
          <a:xfrm>
            <a:off x="9945766336" y="2647949"/>
            <a:ext cx="4246132" cy="5667376"/>
            <a:chOff x="9886131080" y="17419333"/>
            <a:chExt cx="4583240" cy="5514564"/>
          </a:xfrm>
        </xdr:grpSpPr>
        <xdr:grpSp>
          <xdr:nvGrpSpPr>
            <xdr:cNvPr id="35" name="קבוצה 34">
              <a:extLst>
                <a:ext uri="{FF2B5EF4-FFF2-40B4-BE49-F238E27FC236}">
                  <a16:creationId xmlns:a16="http://schemas.microsoft.com/office/drawing/2014/main" id="{00000000-0008-0000-0500-000023000000}"/>
                </a:ext>
              </a:extLst>
            </xdr:cNvPr>
            <xdr:cNvGrpSpPr/>
          </xdr:nvGrpSpPr>
          <xdr:grpSpPr>
            <a:xfrm>
              <a:off x="9886131080" y="17419333"/>
              <a:ext cx="4583240" cy="2576552"/>
              <a:chOff x="9884909638" y="15872922"/>
              <a:chExt cx="4583240" cy="2576552"/>
            </a:xfrm>
          </xdr:grpSpPr>
          <xdr:graphicFrame macro="">
            <xdr:nvGraphicFramePr>
              <xdr:cNvPr id="37" name="תרשים 36">
                <a:extLst>
                  <a:ext uri="{FF2B5EF4-FFF2-40B4-BE49-F238E27FC236}">
                    <a16:creationId xmlns:a16="http://schemas.microsoft.com/office/drawing/2014/main" id="{00000000-0008-0000-0500-000025000000}"/>
                  </a:ext>
                </a:extLst>
              </xdr:cNvPr>
              <xdr:cNvGraphicFramePr>
                <a:graphicFrameLocks/>
              </xdr:cNvGraphicFramePr>
            </xdr:nvGraphicFramePr>
            <xdr:xfrm>
              <a:off x="9886931346" y="16227635"/>
              <a:ext cx="2561532" cy="2221839"/>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884909638" y="15872922"/>
                <a:ext cx="4110959" cy="252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b="1" u="sng">
                    <a:latin typeface="David" pitchFamily="34" charset="-79"/>
                    <a:cs typeface="David" pitchFamily="34" charset="-79"/>
                  </a:rPr>
                  <a:t>התרחישים</a:t>
                </a:r>
                <a:r>
                  <a:rPr lang="he-IL" sz="1200" b="1" u="sng" baseline="0">
                    <a:latin typeface="David" pitchFamily="34" charset="-79"/>
                    <a:cs typeface="David" pitchFamily="34" charset="-79"/>
                  </a:rPr>
                  <a:t> המרכזיים</a:t>
                </a:r>
                <a:endParaRPr lang="he-IL" sz="1200" b="1" u="sng">
                  <a:latin typeface="David" pitchFamily="34" charset="-79"/>
                  <a:cs typeface="David" pitchFamily="34" charset="-79"/>
                </a:endParaRPr>
              </a:p>
            </xdr:txBody>
          </xdr:sp>
        </xdr:grpSp>
        <xdr:pic>
          <xdr:nvPicPr>
            <xdr:cNvPr id="36" name="תמונה 35">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2"/>
            <a:stretch>
              <a:fillRect/>
            </a:stretch>
          </xdr:blipFill>
          <xdr:spPr>
            <a:xfrm>
              <a:off x="9887696082" y="22354475"/>
              <a:ext cx="1149819" cy="579422"/>
            </a:xfrm>
            <a:prstGeom prst="rect">
              <a:avLst/>
            </a:prstGeom>
          </xdr:spPr>
        </xdr:pic>
      </xdr:grpSp>
      <xdr:graphicFrame macro="">
        <xdr:nvGraphicFramePr>
          <xdr:cNvPr id="32" name="תרשים 31">
            <a:extLst>
              <a:ext uri="{FF2B5EF4-FFF2-40B4-BE49-F238E27FC236}">
                <a16:creationId xmlns:a16="http://schemas.microsoft.com/office/drawing/2014/main" id="{00000000-0008-0000-0500-000020000000}"/>
              </a:ext>
            </a:extLst>
          </xdr:cNvPr>
          <xdr:cNvGraphicFramePr>
            <a:graphicFrameLocks/>
          </xdr:cNvGraphicFramePr>
        </xdr:nvGraphicFramePr>
        <xdr:xfrm>
          <a:off x="9945232075" y="3009900"/>
          <a:ext cx="2373125" cy="226695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3" name="תרשים 32">
            <a:extLst>
              <a:ext uri="{FF2B5EF4-FFF2-40B4-BE49-F238E27FC236}">
                <a16:creationId xmlns:a16="http://schemas.microsoft.com/office/drawing/2014/main" id="{00000000-0008-0000-0500-000021000000}"/>
              </a:ext>
            </a:extLst>
          </xdr:cNvPr>
          <xdr:cNvGraphicFramePr>
            <a:graphicFrameLocks/>
          </xdr:cNvGraphicFramePr>
        </xdr:nvGraphicFramePr>
        <xdr:xfrm>
          <a:off x="9947632375" y="5314949"/>
          <a:ext cx="2392175" cy="2314575"/>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4" name="תרשים 33">
            <a:extLst>
              <a:ext uri="{FF2B5EF4-FFF2-40B4-BE49-F238E27FC236}">
                <a16:creationId xmlns:a16="http://schemas.microsoft.com/office/drawing/2014/main" id="{00000000-0008-0000-0500-000022000000}"/>
              </a:ext>
            </a:extLst>
          </xdr:cNvPr>
          <xdr:cNvGraphicFramePr>
            <a:graphicFrameLocks/>
          </xdr:cNvGraphicFramePr>
        </xdr:nvGraphicFramePr>
        <xdr:xfrm>
          <a:off x="9945222550" y="5334000"/>
          <a:ext cx="2373125" cy="2283408"/>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523875</xdr:colOff>
      <xdr:row>22</xdr:row>
      <xdr:rowOff>57148</xdr:rowOff>
    </xdr:from>
    <xdr:to>
      <xdr:col>7</xdr:col>
      <xdr:colOff>68075</xdr:colOff>
      <xdr:row>57</xdr:row>
      <xdr:rowOff>142874</xdr:rowOff>
    </xdr:to>
    <xdr:grpSp>
      <xdr:nvGrpSpPr>
        <xdr:cNvPr id="20" name="קבוצה 19">
          <a:extLst>
            <a:ext uri="{FF2B5EF4-FFF2-40B4-BE49-F238E27FC236}">
              <a16:creationId xmlns:a16="http://schemas.microsoft.com/office/drawing/2014/main" id="{00000000-0008-0000-0500-000014000000}"/>
            </a:ext>
          </a:extLst>
        </xdr:cNvPr>
        <xdr:cNvGrpSpPr/>
      </xdr:nvGrpSpPr>
      <xdr:grpSpPr>
        <a:xfrm>
          <a:off x="9956090575" y="2476498"/>
          <a:ext cx="4802000" cy="5753101"/>
          <a:chOff x="9945222550" y="2562222"/>
          <a:chExt cx="4802000" cy="5753101"/>
        </a:xfrm>
      </xdr:grpSpPr>
      <xdr:grpSp>
        <xdr:nvGrpSpPr>
          <xdr:cNvPr id="24" name="קבוצה 23">
            <a:extLst>
              <a:ext uri="{FF2B5EF4-FFF2-40B4-BE49-F238E27FC236}">
                <a16:creationId xmlns:a16="http://schemas.microsoft.com/office/drawing/2014/main" id="{00000000-0008-0000-0500-000018000000}"/>
              </a:ext>
            </a:extLst>
          </xdr:cNvPr>
          <xdr:cNvGrpSpPr/>
        </xdr:nvGrpSpPr>
        <xdr:grpSpPr>
          <a:xfrm>
            <a:off x="9945766059" y="2562222"/>
            <a:ext cx="4246886" cy="5753101"/>
            <a:chOff x="9886131080" y="17335919"/>
            <a:chExt cx="4584054" cy="5597978"/>
          </a:xfrm>
        </xdr:grpSpPr>
        <xdr:grpSp>
          <xdr:nvGrpSpPr>
            <xdr:cNvPr id="28" name="קבוצה 27">
              <a:extLst>
                <a:ext uri="{FF2B5EF4-FFF2-40B4-BE49-F238E27FC236}">
                  <a16:creationId xmlns:a16="http://schemas.microsoft.com/office/drawing/2014/main" id="{00000000-0008-0000-0500-00001C000000}"/>
                </a:ext>
              </a:extLst>
            </xdr:cNvPr>
            <xdr:cNvGrpSpPr/>
          </xdr:nvGrpSpPr>
          <xdr:grpSpPr>
            <a:xfrm>
              <a:off x="9886131080" y="17335919"/>
              <a:ext cx="4584054" cy="2659966"/>
              <a:chOff x="9884909638" y="15789508"/>
              <a:chExt cx="4584054" cy="2659966"/>
            </a:xfrm>
          </xdr:grpSpPr>
          <xdr:graphicFrame macro="">
            <xdr:nvGraphicFramePr>
              <xdr:cNvPr id="40" name="תרשים 39">
                <a:extLst>
                  <a:ext uri="{FF2B5EF4-FFF2-40B4-BE49-F238E27FC236}">
                    <a16:creationId xmlns:a16="http://schemas.microsoft.com/office/drawing/2014/main" id="{00000000-0008-0000-0500-000028000000}"/>
                  </a:ext>
                </a:extLst>
              </xdr:cNvPr>
              <xdr:cNvGraphicFramePr>
                <a:graphicFrameLocks/>
              </xdr:cNvGraphicFramePr>
            </xdr:nvGraphicFramePr>
            <xdr:xfrm>
              <a:off x="9886932160" y="16227635"/>
              <a:ext cx="2561532" cy="2221839"/>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9884909638" y="15789508"/>
                <a:ext cx="3681254" cy="389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en-US" sz="1200" b="1" u="sng">
                    <a:latin typeface="David" pitchFamily="34" charset="-79"/>
                    <a:cs typeface="David" pitchFamily="34" charset="-79"/>
                  </a:rPr>
                  <a:t>Main Scenarios of </a:t>
                </a:r>
              </a:p>
              <a:p>
                <a:pPr algn="ctr" rtl="1"/>
                <a:r>
                  <a:rPr lang="en-US" sz="1200" b="1" u="sng" baseline="0">
                    <a:latin typeface="David" pitchFamily="34" charset="-79"/>
                    <a:cs typeface="David" pitchFamily="34" charset="-79"/>
                  </a:rPr>
                  <a:t>the social security financial stability</a:t>
                </a:r>
                <a:endParaRPr lang="he-IL" sz="1200" b="1" u="sng">
                  <a:latin typeface="David" pitchFamily="34" charset="-79"/>
                  <a:cs typeface="David" pitchFamily="34" charset="-79"/>
                </a:endParaRPr>
              </a:p>
            </xdr:txBody>
          </xdr:sp>
        </xdr:grpSp>
        <xdr:pic>
          <xdr:nvPicPr>
            <xdr:cNvPr id="39" name="תמונה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a:stretch>
              <a:fillRect/>
            </a:stretch>
          </xdr:blipFill>
          <xdr:spPr>
            <a:xfrm>
              <a:off x="9887696082" y="22354475"/>
              <a:ext cx="1149819" cy="579422"/>
            </a:xfrm>
            <a:prstGeom prst="rect">
              <a:avLst/>
            </a:prstGeom>
          </xdr:spPr>
        </xdr:pic>
      </xdr:grpSp>
      <xdr:graphicFrame macro="">
        <xdr:nvGraphicFramePr>
          <xdr:cNvPr id="25" name="תרשים 24">
            <a:extLst>
              <a:ext uri="{FF2B5EF4-FFF2-40B4-BE49-F238E27FC236}">
                <a16:creationId xmlns:a16="http://schemas.microsoft.com/office/drawing/2014/main" id="{00000000-0008-0000-0500-000019000000}"/>
              </a:ext>
            </a:extLst>
          </xdr:cNvPr>
          <xdr:cNvGraphicFramePr>
            <a:graphicFrameLocks/>
          </xdr:cNvGraphicFramePr>
        </xdr:nvGraphicFramePr>
        <xdr:xfrm>
          <a:off x="9945232075" y="3009900"/>
          <a:ext cx="2373125" cy="226695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26" name="תרשים 25">
            <a:extLst>
              <a:ext uri="{FF2B5EF4-FFF2-40B4-BE49-F238E27FC236}">
                <a16:creationId xmlns:a16="http://schemas.microsoft.com/office/drawing/2014/main" id="{00000000-0008-0000-0500-00001A000000}"/>
              </a:ext>
            </a:extLst>
          </xdr:cNvPr>
          <xdr:cNvGraphicFramePr>
            <a:graphicFrameLocks/>
          </xdr:cNvGraphicFramePr>
        </xdr:nvGraphicFramePr>
        <xdr:xfrm>
          <a:off x="9947632375" y="5314949"/>
          <a:ext cx="2392175" cy="2314575"/>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27" name="תרשים 26">
            <a:extLst>
              <a:ext uri="{FF2B5EF4-FFF2-40B4-BE49-F238E27FC236}">
                <a16:creationId xmlns:a16="http://schemas.microsoft.com/office/drawing/2014/main" id="{00000000-0008-0000-0500-00001B000000}"/>
              </a:ext>
            </a:extLst>
          </xdr:cNvPr>
          <xdr:cNvGraphicFramePr>
            <a:graphicFrameLocks/>
          </xdr:cNvGraphicFramePr>
        </xdr:nvGraphicFramePr>
        <xdr:xfrm>
          <a:off x="9945222550" y="5334000"/>
          <a:ext cx="2373125" cy="2283408"/>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71</xdr:col>
      <xdr:colOff>0</xdr:colOff>
      <xdr:row>25</xdr:row>
      <xdr:rowOff>0</xdr:rowOff>
    </xdr:from>
    <xdr:to>
      <xdr:col>78</xdr:col>
      <xdr:colOff>154698</xdr:colOff>
      <xdr:row>40</xdr:row>
      <xdr:rowOff>152481</xdr:rowOff>
    </xdr:to>
    <xdr:grpSp>
      <xdr:nvGrpSpPr>
        <xdr:cNvPr id="42" name="קבוצה 41">
          <a:extLst>
            <a:ext uri="{FF2B5EF4-FFF2-40B4-BE49-F238E27FC236}">
              <a16:creationId xmlns:a16="http://schemas.microsoft.com/office/drawing/2014/main" id="{00000000-0008-0000-0500-00002A000000}"/>
            </a:ext>
          </a:extLst>
        </xdr:cNvPr>
        <xdr:cNvGrpSpPr/>
      </xdr:nvGrpSpPr>
      <xdr:grpSpPr>
        <a:xfrm>
          <a:off x="9939982902" y="2905125"/>
          <a:ext cx="3774198" cy="2581356"/>
          <a:chOff x="8096399" y="3990769"/>
          <a:chExt cx="3774198" cy="2548143"/>
        </a:xfrm>
      </xdr:grpSpPr>
      <xdr:pic>
        <xdr:nvPicPr>
          <xdr:cNvPr id="43" name="תמונה 42">
            <a:extLst>
              <a:ext uri="{FF2B5EF4-FFF2-40B4-BE49-F238E27FC236}">
                <a16:creationId xmlns:a16="http://schemas.microsoft.com/office/drawing/2014/main" id="{00000000-0008-0000-0500-00002B000000}"/>
              </a:ext>
            </a:extLst>
          </xdr:cNvPr>
          <xdr:cNvPicPr>
            <a:picLocks noChangeAspect="1"/>
          </xdr:cNvPicPr>
        </xdr:nvPicPr>
        <xdr:blipFill>
          <a:blip xmlns:r="http://schemas.openxmlformats.org/officeDocument/2006/relationships" r:embed="rId14"/>
          <a:stretch>
            <a:fillRect/>
          </a:stretch>
        </xdr:blipFill>
        <xdr:spPr>
          <a:xfrm>
            <a:off x="8096399" y="4250556"/>
            <a:ext cx="3774198" cy="2288356"/>
          </a:xfrm>
          <a:prstGeom prst="rect">
            <a:avLst/>
          </a:prstGeom>
        </xdr:spPr>
      </xdr:pic>
      <xdr:sp macro="" textlink="">
        <xdr:nvSpPr>
          <xdr:cNvPr id="44" name="TextBox 4">
            <a:extLst>
              <a:ext uri="{FF2B5EF4-FFF2-40B4-BE49-F238E27FC236}">
                <a16:creationId xmlns:a16="http://schemas.microsoft.com/office/drawing/2014/main" id="{00000000-0008-0000-0500-00002C000000}"/>
              </a:ext>
            </a:extLst>
          </xdr:cNvPr>
          <xdr:cNvSpPr txBox="1"/>
        </xdr:nvSpPr>
        <xdr:spPr>
          <a:xfrm>
            <a:off x="8096399" y="3990769"/>
            <a:ext cx="2809187" cy="369332"/>
          </a:xfrm>
          <a:prstGeom prst="rect">
            <a:avLst/>
          </a:prstGeom>
          <a:noFill/>
        </xdr:spPr>
        <xdr:txBody>
          <a:bodyPr wrap="square" rtlCol="1">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u="sng"/>
              <a:t>Main Scenarios</a:t>
            </a:r>
            <a:endParaRPr lang="he-IL" u="sng"/>
          </a:p>
        </xdr:txBody>
      </xdr:sp>
    </xdr:grpSp>
    <xdr:clientData/>
  </xdr:twoCellAnchor>
  <xdr:twoCellAnchor editAs="oneCell">
    <xdr:from>
      <xdr:col>70</xdr:col>
      <xdr:colOff>228600</xdr:colOff>
      <xdr:row>44</xdr:row>
      <xdr:rowOff>9525</xdr:rowOff>
    </xdr:from>
    <xdr:to>
      <xdr:col>77</xdr:col>
      <xdr:colOff>542469</xdr:colOff>
      <xdr:row>46</xdr:row>
      <xdr:rowOff>161865</xdr:rowOff>
    </xdr:to>
    <xdr:pic>
      <xdr:nvPicPr>
        <xdr:cNvPr id="2" name="תמונה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5"/>
        <a:stretch>
          <a:fillRect/>
        </a:stretch>
      </xdr:blipFill>
      <xdr:spPr>
        <a:xfrm>
          <a:off x="9940204731" y="5991225"/>
          <a:ext cx="3647619" cy="476190"/>
        </a:xfrm>
        <a:prstGeom prst="rect">
          <a:avLst/>
        </a:prstGeom>
      </xdr:spPr>
    </xdr:pic>
    <xdr:clientData/>
  </xdr:twoCellAnchor>
  <xdr:twoCellAnchor editAs="oneCell">
    <xdr:from>
      <xdr:col>70</xdr:col>
      <xdr:colOff>219075</xdr:colOff>
      <xdr:row>46</xdr:row>
      <xdr:rowOff>104775</xdr:rowOff>
    </xdr:from>
    <xdr:to>
      <xdr:col>77</xdr:col>
      <xdr:colOff>551992</xdr:colOff>
      <xdr:row>50</xdr:row>
      <xdr:rowOff>133265</xdr:rowOff>
    </xdr:to>
    <xdr:pic>
      <xdr:nvPicPr>
        <xdr:cNvPr id="3" name="תמונה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6"/>
        <a:stretch>
          <a:fillRect/>
        </a:stretch>
      </xdr:blipFill>
      <xdr:spPr>
        <a:xfrm>
          <a:off x="9940195208" y="6410325"/>
          <a:ext cx="3666667" cy="676190"/>
        </a:xfrm>
        <a:prstGeom prst="rect">
          <a:avLst/>
        </a:prstGeom>
      </xdr:spPr>
    </xdr:pic>
    <xdr:clientData/>
  </xdr:twoCellAnchor>
  <xdr:twoCellAnchor editAs="oneCell">
    <xdr:from>
      <xdr:col>70</xdr:col>
      <xdr:colOff>209550</xdr:colOff>
      <xdr:row>41</xdr:row>
      <xdr:rowOff>19050</xdr:rowOff>
    </xdr:from>
    <xdr:to>
      <xdr:col>77</xdr:col>
      <xdr:colOff>523419</xdr:colOff>
      <xdr:row>44</xdr:row>
      <xdr:rowOff>95180</xdr:rowOff>
    </xdr:to>
    <xdr:pic>
      <xdr:nvPicPr>
        <xdr:cNvPr id="4" name="תמונה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7"/>
        <a:stretch>
          <a:fillRect/>
        </a:stretch>
      </xdr:blipFill>
      <xdr:spPr>
        <a:xfrm>
          <a:off x="9940223781" y="5514975"/>
          <a:ext cx="3647619" cy="56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9308171" cy="6078963"/>
    <xdr:graphicFrame macro="">
      <xdr:nvGraphicFramePr>
        <xdr:cNvPr id="2" name="תרשים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5377" cy="6086415"/>
    <xdr:graphicFrame macro="">
      <xdr:nvGraphicFramePr>
        <xdr:cNvPr id="2" name="תרשים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1.64042E-7</cdr:y>
    </cdr:from>
    <cdr:to>
      <cdr:x>1</cdr:x>
      <cdr:y>1</cdr:y>
    </cdr:to>
    <cdr:graphicFrame macro="">
      <cdr:nvGraphicFramePr>
        <cdr:cNvPr id="9" name="תרשים 1">
          <a:extLst xmlns:a="http://schemas.openxmlformats.org/drawingml/2006/main">
            <a:ext uri="{FF2B5EF4-FFF2-40B4-BE49-F238E27FC236}">
              <a16:creationId xmlns:a16="http://schemas.microsoft.com/office/drawing/2014/main" id="{FF94B45B-4AFB-4BDE-B2C5-DAE905B1B108}"/>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9.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261284</xdr:colOff>
      <xdr:row>18</xdr:row>
      <xdr:rowOff>136778</xdr:rowOff>
    </xdr:to>
    <xdr:graphicFrame macro="">
      <xdr:nvGraphicFramePr>
        <xdr:cNvPr id="4" name="תרשים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ublic%20Sector\&#1514;&#1511;&#1510;&#1497;&#1489;%20&#1512;&#1489;%20&#1513;&#1504;&#1514;&#1497;\&#1489;&#1497;&#1496;&#1493;&#1495;%20&#1500;&#1488;&#1493;&#1502;&#1497;\&#1513;&#1488;&#1512;&#1497;&#1493;&#15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z321\doch00\&#1513;&#1497;&#1512;&#1500;&#14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tudents\&#1502;&#1511;&#1512;&#1493;%20&#1493;&#1502;&#1491;&#1497;&#1504;&#1497;&#1493;&#1514;\&#1490;&#1500;&#1506;&#1491;%20&#1513;&#1500;&#1493;&#1501;\&#1506;&#1489;&#1493;&#1491;&#1493;&#1514;%20&#1513;&#1493;&#1504;&#1493;&#1514;\&#1489;&#1496;&#1500;%20&#1506;&#1491;&#1497;%20&#1508;&#1497;&#1504;&#1511;&#1500;&#1513;&#1496;&#1497;&#1497;&#1503;\&#1511;&#1493;&#1489;&#1509;%20&#1500;&#1493;&#1495;&#1493;&#1514;%20&#1493;&#1488;&#1497;&#1493;&#1512;&#1497;&#1501;%20&#1495;&#1505;&#15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zrsl\Eyal\&#1502;&#1493;&#1491;&#1500;%20&#1510;&#1502;&#1497;&#1495;&#1492;%20&#1488;&#1512;&#1493;&#1499;&#1514;%20&#1496;&#1493;&#1493;&#1495;\&#1514;&#1495;&#1494;&#1497;&#1514;%20&#1491;&#1502;&#1493;&#1490;&#1512;&#1508;&#1497;&#1514;%20&#1500;&#1502;&#1505;\&#1505;&#1497;&#1499;&#1493;&#1501;%20&#1492;&#1504;&#1495;&#1493;&#1514;%20&#1508;&#1512;&#1497;&#1493;&#1503;%20&#1505;&#1490;&#1493;&#1500;&#1497;%20&#1500;&#1489;&#1504;&#1511;%20&#1497;&#1513;&#1512;&#1488;&#15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z321\doch00\diagra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Documents%20and%20Settings\z321\Local%20Settings\Temporary%20Internet%20Files\OLK76\intl_tra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שינויים שוליים"/>
      <sheetName val="שחיקת קצבאות"/>
      <sheetName val="תשלומי גמלאות"/>
      <sheetName val="דמי ביטוח רגילים"/>
      <sheetName val="איור עודף שוטף"/>
      <sheetName val="גיליון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ף"/>
      <sheetName val="נתונים"/>
      <sheetName val="גיליון2"/>
      <sheetName val="גיליון3"/>
    </sheetNames>
    <sheetDataSet>
      <sheetData sheetId="0" refreshError="1"/>
      <sheetData sheetId="1" refreshError="1">
        <row r="1">
          <cell r="B1" t="str">
            <v>הגרעון הכולל של הסקטור הציבורי ללא רווחי בנק ישראל</v>
          </cell>
          <cell r="C1" t="str">
            <v>הגרעון הכולל של הממשלה ללא רווחי בנק ישראל</v>
          </cell>
          <cell r="D1" t="str">
            <v>גרעון</v>
          </cell>
          <cell r="E1" t="str">
            <v>הפרש</v>
          </cell>
          <cell r="F1" t="str">
            <v>תמ"ג</v>
          </cell>
        </row>
        <row r="2">
          <cell r="A2">
            <v>1992</v>
          </cell>
          <cell r="B2">
            <v>5.9764712960250304</v>
          </cell>
          <cell r="C2">
            <v>3.9006554027598108</v>
          </cell>
          <cell r="D2">
            <v>5940</v>
          </cell>
          <cell r="E2">
            <v>-375</v>
          </cell>
          <cell r="F2">
            <v>161895.87</v>
          </cell>
        </row>
        <row r="3">
          <cell r="A3">
            <v>1993</v>
          </cell>
          <cell r="B3">
            <v>5.1444013453469202</v>
          </cell>
          <cell r="C3">
            <v>2.9103020347495212</v>
          </cell>
          <cell r="D3">
            <v>4530</v>
          </cell>
          <cell r="E3">
            <v>-896</v>
          </cell>
          <cell r="F3">
            <v>186441.13</v>
          </cell>
        </row>
        <row r="4">
          <cell r="A4">
            <v>1994</v>
          </cell>
          <cell r="B4">
            <v>3.7997831937858564</v>
          </cell>
          <cell r="C4">
            <v>3.0656426983705654</v>
          </cell>
          <cell r="D4">
            <v>5273</v>
          </cell>
          <cell r="E4">
            <v>-1659</v>
          </cell>
          <cell r="F4">
            <v>226118.98</v>
          </cell>
        </row>
        <row r="5">
          <cell r="A5">
            <v>1995</v>
          </cell>
          <cell r="B5">
            <v>5.2585385310214772</v>
          </cell>
          <cell r="C5">
            <v>5.0033540965721022</v>
          </cell>
          <cell r="D5">
            <v>11780.048000000001</v>
          </cell>
          <cell r="E5">
            <v>-1444</v>
          </cell>
          <cell r="F5">
            <v>264303.65999999997</v>
          </cell>
        </row>
        <row r="6">
          <cell r="A6">
            <v>1996</v>
          </cell>
          <cell r="B6">
            <v>5.8682119390434693</v>
          </cell>
          <cell r="C6">
            <v>4.8162063072654231</v>
          </cell>
          <cell r="D6">
            <v>13231.337</v>
          </cell>
          <cell r="E6">
            <v>-1602</v>
          </cell>
          <cell r="F6">
            <v>307987.99</v>
          </cell>
        </row>
        <row r="7">
          <cell r="A7">
            <v>1997</v>
          </cell>
          <cell r="B7">
            <v>4.0401269413200325</v>
          </cell>
          <cell r="C7">
            <v>3.6653034915067035</v>
          </cell>
          <cell r="D7">
            <v>11825</v>
          </cell>
          <cell r="E7">
            <v>-818</v>
          </cell>
          <cell r="F7">
            <v>344937.33</v>
          </cell>
        </row>
        <row r="8">
          <cell r="A8">
            <v>1998</v>
          </cell>
          <cell r="B8">
            <v>3.9248197514415017</v>
          </cell>
          <cell r="C8">
            <v>3.5963167186744687</v>
          </cell>
          <cell r="D8">
            <v>12745</v>
          </cell>
          <cell r="E8">
            <v>-781</v>
          </cell>
          <cell r="F8">
            <v>376107.03</v>
          </cell>
        </row>
        <row r="9">
          <cell r="A9">
            <v>1999</v>
          </cell>
          <cell r="B9">
            <v>3.8833454666083038</v>
          </cell>
          <cell r="C9">
            <v>3.2766740358914554</v>
          </cell>
          <cell r="D9">
            <v>12472</v>
          </cell>
          <cell r="E9">
            <v>-966</v>
          </cell>
          <cell r="F9">
            <v>410110.98</v>
          </cell>
        </row>
        <row r="11">
          <cell r="B11" t="str">
            <v>מתוך  CONSOLIDATION</v>
          </cell>
          <cell r="C11" t="str">
            <v>מתוך לוח ה'-5 (טקסט) בניכוי "הפרש" מנהל מקרקעי ישראל</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con"/>
      <sheetName val="nocon"/>
      <sheetName val="baseline"/>
      <sheetName val="macro"/>
      <sheetName val="הנחות תוחלת חיים"/>
      <sheetName val="אוכלוסייה בסיס"/>
      <sheetName val="קבוצות גיל בסיס"/>
      <sheetName val="קבוצות גיל גבוהה"/>
      <sheetName val="תרחישים"/>
      <sheetName val="תקבולים מאי 2019"/>
      <sheetName val="תשלומים ותקבולים"/>
      <sheetName val="מבחני רגישות"/>
      <sheetName val="איור 6"/>
      <sheetName val="איור 7"/>
      <sheetName val="לוח 1"/>
      <sheetName val="לוח 2"/>
      <sheetName val="לוח נ'1"/>
      <sheetName val="לוח נספח 3"/>
      <sheetName val="גמלאות מאי 2019"/>
      <sheetName val="FAME Persistence2"/>
      <sheetName val="בט&quot;ל"/>
      <sheetName val="נוסחאות"/>
      <sheetName val="תרחיש 0"/>
      <sheetName val="תרחיש 1"/>
      <sheetName val="תרחיש 2"/>
      <sheetName val="תרחיש 3"/>
      <sheetName val="תרחיש 4"/>
      <sheetName val="תרחיש 5"/>
      <sheetName val="תרחיש 6"/>
      <sheetName val="תרחיש 7"/>
      <sheetName val="תרחיש 8"/>
      <sheetName val="תרחיש 9"/>
      <sheetName val="תרחיש 10"/>
      <sheetName val="תרחיש 11"/>
      <sheetName val="תרחיש 12"/>
      <sheetName val="תרחיש 13"/>
      <sheetName val="תרחיש 14"/>
      <sheetName val="תרחיש 15"/>
      <sheetName val="תרחיש 16"/>
      <sheetName val="תרחיש 17"/>
      <sheetName val="תרחיש 18"/>
      <sheetName val="איורים"/>
      <sheetName val="לוחות"/>
    </sheetNames>
    <sheetDataSet>
      <sheetData sheetId="0" refreshError="1"/>
      <sheetData sheetId="1" refreshError="1"/>
      <sheetData sheetId="2">
        <row r="2">
          <cell r="M2" t="str">
            <v>change GDP (mil.)</v>
          </cell>
          <cell r="N2" t="str">
            <v>change Total Workers</v>
          </cell>
          <cell r="O2" t="str">
            <v>change Labor share in GDP</v>
          </cell>
          <cell r="P2" t="str">
            <v>Average Compensation per employed</v>
          </cell>
          <cell r="Q2" t="str">
            <v>labor productivity</v>
          </cell>
          <cell r="R2" t="str">
            <v>change real wage</v>
          </cell>
          <cell r="S2" t="str">
            <v>wage bill</v>
          </cell>
          <cell r="T2" t="str">
            <v>change work inccome</v>
          </cell>
          <cell r="U2" t="str">
            <v>change uemployment rate</v>
          </cell>
          <cell r="V2" t="str">
            <v>employment rate</v>
          </cell>
          <cell r="W2" t="str">
            <v>change employment rate</v>
          </cell>
          <cell r="X2" t="str">
            <v>change participation rate</v>
          </cell>
        </row>
        <row r="3">
          <cell r="L3">
            <v>2015</v>
          </cell>
          <cell r="P3">
            <v>162860.10842036337</v>
          </cell>
          <cell r="Q3">
            <v>0.2961092880370243</v>
          </cell>
          <cell r="S3">
            <v>639391.26927499997</v>
          </cell>
          <cell r="V3">
            <v>0.61535305645677374</v>
          </cell>
        </row>
        <row r="4">
          <cell r="L4">
            <v>2020</v>
          </cell>
          <cell r="M4">
            <v>2.9363585769798251E-2</v>
          </cell>
          <cell r="N4">
            <v>1.5196853226226992E-2</v>
          </cell>
          <cell r="O4">
            <v>-9.1074832393467364E-4</v>
          </cell>
          <cell r="P4">
            <v>173751.61222133436</v>
          </cell>
          <cell r="Q4">
            <v>0.31735454287001713</v>
          </cell>
          <cell r="R4">
            <v>1.3031208027359575E-2</v>
          </cell>
          <cell r="S4">
            <v>735583.77256507729</v>
          </cell>
          <cell r="T4">
            <v>2.842609460933887E-2</v>
          </cell>
          <cell r="U4">
            <v>6.6690574298311489E-4</v>
          </cell>
          <cell r="V4">
            <v>0.60349863504899126</v>
          </cell>
          <cell r="W4">
            <v>-3.8829218510825214E-3</v>
          </cell>
          <cell r="X4">
            <v>2.0078774761207452E-3</v>
          </cell>
        </row>
        <row r="5">
          <cell r="L5">
            <v>2025</v>
          </cell>
          <cell r="M5">
            <v>2.7823680006437534E-2</v>
          </cell>
          <cell r="N5">
            <v>1.6413025759509647E-2</v>
          </cell>
          <cell r="O5">
            <v>-9.1491461564796595E-4</v>
          </cell>
          <cell r="P5">
            <v>182887.15633768926</v>
          </cell>
          <cell r="Q5">
            <v>0.33557276392236562</v>
          </cell>
          <cell r="R5">
            <v>1.0301209325763061E-2</v>
          </cell>
          <cell r="S5">
            <v>839919.40383486892</v>
          </cell>
          <cell r="T5">
            <v>2.6883309099290598E-2</v>
          </cell>
          <cell r="U5">
            <v>1.679174612128298E-3</v>
          </cell>
          <cell r="V5">
            <v>0.59664716244683491</v>
          </cell>
          <cell r="W5">
            <v>-2.2809661968679062E-3</v>
          </cell>
          <cell r="X5">
            <v>1.24779656394991E-3</v>
          </cell>
        </row>
        <row r="6">
          <cell r="L6">
            <v>2030</v>
          </cell>
          <cell r="M6">
            <v>2.6276413865821358E-2</v>
          </cell>
          <cell r="N6">
            <v>1.6659592420899871E-2</v>
          </cell>
          <cell r="O6">
            <v>-9.1911920067699882E-4</v>
          </cell>
          <cell r="P6">
            <v>190822.84824415547</v>
          </cell>
          <cell r="Q6">
            <v>0.35174718570351243</v>
          </cell>
          <cell r="R6">
            <v>8.5314210896114684E-3</v>
          </cell>
          <cell r="S6">
            <v>951837.02567797154</v>
          </cell>
          <cell r="T6">
            <v>2.5333143508635247E-2</v>
          </cell>
          <cell r="U6">
            <v>1.1872901368783495E-3</v>
          </cell>
          <cell r="V6">
            <v>0.59622122918352727</v>
          </cell>
          <cell r="W6">
            <v>-1.4281638059954194E-4</v>
          </cell>
          <cell r="X6">
            <v>1.8658182604887052E-3</v>
          </cell>
        </row>
        <row r="7">
          <cell r="L7">
            <v>2035</v>
          </cell>
          <cell r="M7">
            <v>2.4941166028173756E-2</v>
          </cell>
          <cell r="N7">
            <v>1.6451538100749064E-2</v>
          </cell>
          <cell r="O7">
            <v>-9.233626094036218E-4</v>
          </cell>
          <cell r="P7">
            <v>198009.3450820547</v>
          </cell>
          <cell r="Q7">
            <v>0.36668397237417533</v>
          </cell>
          <cell r="R7">
            <v>7.4211463066604644E-3</v>
          </cell>
          <cell r="S7">
            <v>1071645.8706325837</v>
          </cell>
          <cell r="T7">
            <v>2.3994773678624792E-2</v>
          </cell>
          <cell r="U7">
            <v>2.2994626696706266E-3</v>
          </cell>
          <cell r="V7">
            <v>0.59440636163771632</v>
          </cell>
          <cell r="W7">
            <v>-6.0953258543994249E-4</v>
          </cell>
          <cell r="X7">
            <v>2.1901259215713065E-3</v>
          </cell>
        </row>
        <row r="8">
          <cell r="L8">
            <v>2040</v>
          </cell>
          <cell r="M8">
            <v>2.3795802480676365E-2</v>
          </cell>
          <cell r="N8">
            <v>1.6580440839393917E-2</v>
          </cell>
          <cell r="O8">
            <v>-9.2764538205014624E-4</v>
          </cell>
          <cell r="P8">
            <v>204187.13311245423</v>
          </cell>
          <cell r="Q8">
            <v>0.37988303834875209</v>
          </cell>
          <cell r="R8">
            <v>6.1634494834224007E-3</v>
          </cell>
          <cell r="S8">
            <v>1199783.06276053</v>
          </cell>
          <cell r="T8">
            <v>2.2846083032342923E-2</v>
          </cell>
          <cell r="U8">
            <v>1.5722876243124961E-3</v>
          </cell>
          <cell r="V8">
            <v>0.59479480430627396</v>
          </cell>
          <cell r="W8">
            <v>1.3066521322646629E-4</v>
          </cell>
          <cell r="X8">
            <v>3.8530848783773219E-3</v>
          </cell>
        </row>
        <row r="9">
          <cell r="L9">
            <v>2045</v>
          </cell>
          <cell r="M9">
            <v>2.2894448371078902E-2</v>
          </cell>
          <cell r="N9">
            <v>1.6222285270896641E-2</v>
          </cell>
          <cell r="O9">
            <v>-9.3196806890794015E-4</v>
          </cell>
          <cell r="P9">
            <v>209997.54608598087</v>
          </cell>
          <cell r="Q9">
            <v>0.39251877773080529</v>
          </cell>
          <cell r="R9">
            <v>5.6275661529234799E-3</v>
          </cell>
          <cell r="S9">
            <v>1337310.1715858134</v>
          </cell>
          <cell r="T9">
            <v>2.1941143407333774E-2</v>
          </cell>
          <cell r="U9">
            <v>8.6748148605075848E-4</v>
          </cell>
          <cell r="V9">
            <v>0.59484407404691098</v>
          </cell>
          <cell r="W9">
            <v>1.6566421851882396E-5</v>
          </cell>
          <cell r="X9">
            <v>3.2112882801900167E-3</v>
          </cell>
        </row>
        <row r="10">
          <cell r="L10">
            <v>2050</v>
          </cell>
          <cell r="M10">
            <v>2.2385786295225696E-2</v>
          </cell>
          <cell r="N10">
            <v>1.6273889247349738E-2</v>
          </cell>
          <cell r="O10">
            <v>-9.3633123057401679E-4</v>
          </cell>
          <cell r="P10">
            <v>215377.44842900906</v>
          </cell>
          <cell r="Q10">
            <v>0.40446469188546302</v>
          </cell>
          <cell r="R10">
            <v>5.0720631131144778E-3</v>
          </cell>
          <cell r="S10">
            <v>1486866.5572458415</v>
          </cell>
          <cell r="T10">
            <v>2.1428494553822564E-2</v>
          </cell>
          <cell r="U10">
            <v>-1.6363281825459985E-4</v>
          </cell>
          <cell r="V10">
            <v>0.59598603365186587</v>
          </cell>
          <cell r="W10">
            <v>3.8365808680951297E-4</v>
          </cell>
          <cell r="X10">
            <v>2.7154449169783934E-3</v>
          </cell>
        </row>
        <row r="11">
          <cell r="L11">
            <v>2055</v>
          </cell>
          <cell r="M11">
            <v>2.1952780979859865E-2</v>
          </cell>
          <cell r="N11">
            <v>1.6376373355348806E-2</v>
          </cell>
          <cell r="O11">
            <v>-9.4073543819250816E-4</v>
          </cell>
          <cell r="P11">
            <v>220311.83594288127</v>
          </cell>
          <cell r="Q11">
            <v>0.415682709326191</v>
          </cell>
          <cell r="R11">
            <v>4.5406608696032524E-3</v>
          </cell>
          <cell r="S11">
            <v>1649614.2514609089</v>
          </cell>
          <cell r="T11">
            <v>2.0991393782632706E-2</v>
          </cell>
          <cell r="U11">
            <v>1.3158499790451028E-3</v>
          </cell>
          <cell r="V11">
            <v>0.59781780672109441</v>
          </cell>
          <cell r="W11">
            <v>6.1394902425160325E-4</v>
          </cell>
          <cell r="X11">
            <v>1.866109911849767E-3</v>
          </cell>
        </row>
        <row r="12">
          <cell r="L12">
            <v>2060</v>
          </cell>
          <cell r="M12">
            <v>2.1606978725010828E-2</v>
          </cell>
          <cell r="N12">
            <v>1.6381711155059042E-2</v>
          </cell>
          <cell r="O12">
            <v>-9.4518127370468719E-4</v>
          </cell>
          <cell r="P12">
            <v>224967.33846654586</v>
          </cell>
          <cell r="Q12">
            <v>0.42647836676122441</v>
          </cell>
          <cell r="R12">
            <v>4.1910079036486803E-3</v>
          </cell>
          <cell r="S12">
            <v>1827040.8145719434</v>
          </cell>
          <cell r="T12">
            <v>2.0641374939633916E-2</v>
          </cell>
          <cell r="U12">
            <v>1.9615328235513818E-3</v>
          </cell>
          <cell r="V12">
            <v>0.60050980124930897</v>
          </cell>
          <cell r="W12">
            <v>8.9898919012676437E-4</v>
          </cell>
          <cell r="X12">
            <v>1.9090531744467842E-3</v>
          </cell>
        </row>
        <row r="13">
          <cell r="L13">
            <v>2065</v>
          </cell>
          <cell r="M13">
            <v>2.1316463929580198E-2</v>
          </cell>
          <cell r="N13">
            <v>1.6173655871593251E-2</v>
          </cell>
          <cell r="O13">
            <v>-9.4966933010443011E-4</v>
          </cell>
          <cell r="P13">
            <v>229624.54872958336</v>
          </cell>
          <cell r="Q13">
            <v>0.43738009281825402</v>
          </cell>
          <cell r="R13">
            <v>4.1064783678959049E-3</v>
          </cell>
          <cell r="S13">
            <v>2020629.7984351355</v>
          </cell>
          <cell r="T13">
            <v>2.0346551007455638E-2</v>
          </cell>
          <cell r="U13">
            <v>1.2491445383759903E-3</v>
          </cell>
          <cell r="V13">
            <v>0.60322466011338394</v>
          </cell>
          <cell r="W13">
            <v>9.0255401858674311E-4</v>
          </cell>
          <cell r="X13">
            <v>1.9089780452425931E-3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רדים"/>
      <sheetName val="יתר"/>
      <sheetName val="אוכלוסיה ערבית"/>
      <sheetName val="FertilityMedium"/>
      <sheetName val="FertilityHigh"/>
      <sheetName val="FertilityLow"/>
    </sheetNames>
    <sheetDataSet>
      <sheetData sheetId="0">
        <row r="2">
          <cell r="A2" t="str">
            <v>Year</v>
          </cell>
          <cell r="B2" t="str">
            <v>שנה</v>
          </cell>
          <cell r="C2">
            <v>2010</v>
          </cell>
          <cell r="D2">
            <v>2011</v>
          </cell>
          <cell r="E2">
            <v>2012</v>
          </cell>
          <cell r="F2">
            <v>2013</v>
          </cell>
          <cell r="G2">
            <v>2014</v>
          </cell>
          <cell r="H2">
            <v>2015</v>
          </cell>
          <cell r="I2">
            <v>2016</v>
          </cell>
          <cell r="J2">
            <v>2017</v>
          </cell>
          <cell r="K2">
            <v>2018</v>
          </cell>
          <cell r="L2">
            <v>2019</v>
          </cell>
          <cell r="M2">
            <v>2020</v>
          </cell>
          <cell r="N2">
            <v>2021</v>
          </cell>
          <cell r="O2">
            <v>2022</v>
          </cell>
          <cell r="P2">
            <v>2023</v>
          </cell>
          <cell r="Q2">
            <v>2024</v>
          </cell>
          <cell r="R2">
            <v>2025</v>
          </cell>
          <cell r="S2">
            <v>2026</v>
          </cell>
          <cell r="T2">
            <v>2027</v>
          </cell>
          <cell r="U2">
            <v>2028</v>
          </cell>
          <cell r="V2">
            <v>2029</v>
          </cell>
          <cell r="W2">
            <v>2030</v>
          </cell>
          <cell r="X2">
            <v>2031</v>
          </cell>
          <cell r="Y2">
            <v>2032</v>
          </cell>
          <cell r="Z2">
            <v>2033</v>
          </cell>
          <cell r="AA2">
            <v>2034</v>
          </cell>
          <cell r="AB2">
            <v>2035</v>
          </cell>
          <cell r="AC2">
            <v>2036</v>
          </cell>
          <cell r="AD2">
            <v>2037</v>
          </cell>
          <cell r="AE2">
            <v>2038</v>
          </cell>
          <cell r="AF2">
            <v>2039</v>
          </cell>
          <cell r="AG2">
            <v>2040</v>
          </cell>
          <cell r="AH2">
            <v>2041</v>
          </cell>
          <cell r="AI2">
            <v>2042</v>
          </cell>
          <cell r="AJ2">
            <v>2043</v>
          </cell>
          <cell r="AK2">
            <v>2044</v>
          </cell>
          <cell r="AL2">
            <v>2045</v>
          </cell>
          <cell r="AM2">
            <v>2046</v>
          </cell>
          <cell r="AN2">
            <v>2047</v>
          </cell>
          <cell r="AO2">
            <v>2048</v>
          </cell>
          <cell r="AP2">
            <v>2049</v>
          </cell>
          <cell r="AQ2">
            <v>2050</v>
          </cell>
          <cell r="AR2">
            <v>2051</v>
          </cell>
          <cell r="AS2">
            <v>2052</v>
          </cell>
          <cell r="AT2">
            <v>2053</v>
          </cell>
          <cell r="AU2">
            <v>2054</v>
          </cell>
          <cell r="AV2">
            <v>2055</v>
          </cell>
          <cell r="AW2">
            <v>2056</v>
          </cell>
          <cell r="AX2">
            <v>2057</v>
          </cell>
        </row>
      </sheetData>
      <sheetData sheetId="1">
        <row r="4">
          <cell r="A4" t="str">
            <v>Principal trend TFR</v>
          </cell>
          <cell r="C4">
            <v>2.4377544287768238</v>
          </cell>
          <cell r="D4">
            <v>2.4386788329557243</v>
          </cell>
          <cell r="E4">
            <v>2.4400422636451804</v>
          </cell>
          <cell r="F4">
            <v>2.4392275587111039</v>
          </cell>
          <cell r="G4">
            <v>2.4405439245739236</v>
          </cell>
          <cell r="H4">
            <v>2.4406871414552596</v>
          </cell>
          <cell r="I4">
            <v>2.4395037518992684</v>
          </cell>
          <cell r="J4">
            <v>2.4398275566977015</v>
          </cell>
          <cell r="K4">
            <v>2.4395606809742922</v>
          </cell>
          <cell r="L4">
            <v>2.4383751091344426</v>
          </cell>
          <cell r="M4">
            <v>2.4398905830269895</v>
          </cell>
          <cell r="N4">
            <v>2.4387124322189999</v>
          </cell>
          <cell r="O4">
            <v>2.4378519751332228</v>
          </cell>
          <cell r="P4">
            <v>2.4357345033377777</v>
          </cell>
          <cell r="Q4">
            <v>2.4348958360441531</v>
          </cell>
          <cell r="R4">
            <v>2.4332335176083837</v>
          </cell>
          <cell r="S4">
            <v>2.4307915231349453</v>
          </cell>
          <cell r="T4">
            <v>2.4285196224269878</v>
          </cell>
          <cell r="U4">
            <v>2.4287736917949405</v>
          </cell>
          <cell r="V4">
            <v>2.4297041626676164</v>
          </cell>
          <cell r="W4">
            <v>2.4293213574237784</v>
          </cell>
          <cell r="X4">
            <v>2.4280325467812522</v>
          </cell>
          <cell r="Y4">
            <v>2.4277211549056235</v>
          </cell>
          <cell r="Z4">
            <v>2.4270932120784527</v>
          </cell>
          <cell r="AA4">
            <v>2.4281092921068699</v>
          </cell>
          <cell r="AB4">
            <v>2.4326093088986696</v>
          </cell>
          <cell r="AC4">
            <v>2.4321752654229645</v>
          </cell>
          <cell r="AD4">
            <v>2.4312114937281963</v>
          </cell>
          <cell r="AE4">
            <v>2.430169774089924</v>
          </cell>
          <cell r="AF4">
            <v>2.4308929262523522</v>
          </cell>
          <cell r="AG4">
            <v>2.4294240335962449</v>
          </cell>
          <cell r="AH4">
            <v>2.4291262962668752</v>
          </cell>
          <cell r="AI4">
            <v>2.430870968368537</v>
          </cell>
          <cell r="AJ4">
            <v>2.4279575706703933</v>
          </cell>
          <cell r="AK4">
            <v>2.4274294811276382</v>
          </cell>
          <cell r="AL4">
            <v>2.4276810341198596</v>
          </cell>
          <cell r="AM4">
            <v>2.4299610578602557</v>
          </cell>
          <cell r="AN4">
            <v>2.4313008476873978</v>
          </cell>
          <cell r="AO4">
            <v>2.4299097467128554</v>
          </cell>
          <cell r="AP4">
            <v>2.4305428430145097</v>
          </cell>
          <cell r="AQ4">
            <v>2.4332885795856796</v>
          </cell>
          <cell r="AR4">
            <v>2.4333960870265288</v>
          </cell>
          <cell r="AS4">
            <v>2.4361184811752024</v>
          </cell>
          <cell r="AT4">
            <v>2.4355799907005857</v>
          </cell>
          <cell r="AU4">
            <v>2.4352696317543492</v>
          </cell>
          <cell r="AV4">
            <v>2.4321074897109565</v>
          </cell>
          <cell r="AW4">
            <v>2.4295568229344453</v>
          </cell>
          <cell r="AX4">
            <v>2.4293232461240777</v>
          </cell>
        </row>
        <row r="5">
          <cell r="A5" t="str">
            <v>15-19</v>
          </cell>
          <cell r="B5">
            <v>1.312444285989733E-3</v>
          </cell>
          <cell r="C5">
            <v>3.199416870694308E-3</v>
          </cell>
          <cell r="D5">
            <v>3.2006300996768509E-3</v>
          </cell>
          <cell r="E5">
            <v>3.2024195264945708E-3</v>
          </cell>
          <cell r="F5">
            <v>3.2013502716590745E-3</v>
          </cell>
          <cell r="G5">
            <v>3.2030779285140039E-3</v>
          </cell>
          <cell r="H5">
            <v>3.2032658926915707E-3</v>
          </cell>
          <cell r="I5">
            <v>3.2017127598307103E-3</v>
          </cell>
          <cell r="J5">
            <v>3.2021377355881896E-3</v>
          </cell>
          <cell r="K5">
            <v>3.2017874760699319E-3</v>
          </cell>
          <cell r="L5">
            <v>3.2002314790830909E-3</v>
          </cell>
          <cell r="M5">
            <v>3.2022204541339305E-3</v>
          </cell>
          <cell r="N5">
            <v>3.2006741968379506E-3</v>
          </cell>
          <cell r="O5">
            <v>3.1995448948523831E-3</v>
          </cell>
          <cell r="P5">
            <v>3.1967658310937067E-3</v>
          </cell>
          <cell r="Q5">
            <v>3.1956651269963426E-3</v>
          </cell>
          <cell r="R5">
            <v>3.1934834266638215E-3</v>
          </cell>
          <cell r="S5">
            <v>3.190278444970739E-3</v>
          </cell>
          <cell r="T5">
            <v>3.1872967018682441E-3</v>
          </cell>
          <cell r="U5">
            <v>3.1876301537584585E-3</v>
          </cell>
          <cell r="V5">
            <v>3.188851344938582E-3</v>
          </cell>
          <cell r="W5">
            <v>3.18834893438366E-3</v>
          </cell>
          <cell r="X5">
            <v>3.1866574422201536E-3</v>
          </cell>
          <cell r="Y5">
            <v>3.186248757732281E-3</v>
          </cell>
          <cell r="Z5">
            <v>3.1854246177568327E-3</v>
          </cell>
          <cell r="AA5">
            <v>3.186758166184237E-3</v>
          </cell>
          <cell r="AB5">
            <v>3.1926641875094923E-3</v>
          </cell>
          <cell r="AC5">
            <v>3.1920945296299323E-3</v>
          </cell>
          <cell r="AD5">
            <v>3.1908296329761351E-3</v>
          </cell>
          <cell r="AE5">
            <v>3.1894624339892813E-3</v>
          </cell>
          <cell r="AF5">
            <v>3.190411530912761E-3</v>
          </cell>
          <cell r="AG5">
            <v>3.1884836911395208E-3</v>
          </cell>
          <cell r="AH5">
            <v>3.1880929274828635E-3</v>
          </cell>
          <cell r="AI5">
            <v>3.1903827124136154E-3</v>
          </cell>
          <cell r="AJ5">
            <v>3.1865590402518711E-3</v>
          </cell>
          <cell r="AK5">
            <v>3.1858659521489911E-3</v>
          </cell>
          <cell r="AL5">
            <v>3.1861961014362557E-3</v>
          </cell>
          <cell r="AM5">
            <v>3.1891885055662598E-3</v>
          </cell>
          <cell r="AN5">
            <v>3.1909469050693195E-3</v>
          </cell>
          <cell r="AO5">
            <v>3.1891211625440464E-3</v>
          </cell>
          <cell r="AP5">
            <v>3.1899520661676341E-3</v>
          </cell>
          <cell r="AQ5">
            <v>3.193555692441299E-3</v>
          </cell>
          <cell r="AR5">
            <v>3.1936967899677429E-3</v>
          </cell>
          <cell r="AS5">
            <v>3.1972697806123816E-3</v>
          </cell>
          <cell r="AT5">
            <v>3.1965630418659108E-3</v>
          </cell>
          <cell r="AU5">
            <v>3.1961557130403169E-3</v>
          </cell>
          <cell r="AV5">
            <v>3.1920055777839781E-3</v>
          </cell>
          <cell r="AW5">
            <v>3.1886579697476825E-3</v>
          </cell>
          <cell r="AX5">
            <v>3.1883514131975758E-3</v>
          </cell>
        </row>
        <row r="6">
          <cell r="A6" t="str">
            <v>20-24</v>
          </cell>
          <cell r="B6">
            <v>1.7999598053900914E-2</v>
          </cell>
          <cell r="C6">
            <v>4.3878599872099654E-2</v>
          </cell>
          <cell r="D6">
            <v>4.3895238775759203E-2</v>
          </cell>
          <cell r="E6">
            <v>4.3919779980143771E-2</v>
          </cell>
          <cell r="F6">
            <v>4.3905115618797862E-2</v>
          </cell>
          <cell r="G6">
            <v>4.392880967522049E-2</v>
          </cell>
          <cell r="H6">
            <v>4.3931387521519073E-2</v>
          </cell>
          <cell r="I6">
            <v>4.3910086985170051E-2</v>
          </cell>
          <cell r="J6">
            <v>4.391591534138977E-2</v>
          </cell>
          <cell r="K6">
            <v>4.3911111685638056E-2</v>
          </cell>
          <cell r="L6">
            <v>4.3889771869056737E-2</v>
          </cell>
          <cell r="M6">
            <v>4.3917049789983766E-2</v>
          </cell>
          <cell r="N6">
            <v>4.3895843548993077E-2</v>
          </cell>
          <cell r="O6">
            <v>4.3880355667306456E-2</v>
          </cell>
          <cell r="P6">
            <v>4.3842242026097974E-2</v>
          </cell>
          <cell r="Q6">
            <v>4.3827146351911775E-2</v>
          </cell>
          <cell r="R6">
            <v>4.3797225288230338E-2</v>
          </cell>
          <cell r="S6">
            <v>4.37532703692586E-2</v>
          </cell>
          <cell r="T6">
            <v>4.3712377069696995E-2</v>
          </cell>
          <cell r="U6">
            <v>4.3716950216197946E-2</v>
          </cell>
          <cell r="V6">
            <v>4.3733698317906973E-2</v>
          </cell>
          <cell r="W6">
            <v>4.3726807977384971E-2</v>
          </cell>
          <cell r="X6">
            <v>4.3703609903851907E-2</v>
          </cell>
          <cell r="Y6">
            <v>4.3698004975253335E-2</v>
          </cell>
          <cell r="Z6">
            <v>4.3686702256763438E-2</v>
          </cell>
          <cell r="AA6">
            <v>4.3704991288865541E-2</v>
          </cell>
          <cell r="AB6">
            <v>4.3785989782353742E-2</v>
          </cell>
          <cell r="AC6">
            <v>4.3778177174253127E-2</v>
          </cell>
          <cell r="AD6">
            <v>4.3760829671131575E-2</v>
          </cell>
          <cell r="AE6">
            <v>4.3742079136357817E-2</v>
          </cell>
          <cell r="AF6">
            <v>4.3755095584613338E-2</v>
          </cell>
          <cell r="AG6">
            <v>4.3728656107219079E-2</v>
          </cell>
          <cell r="AH6">
            <v>4.3723296954964783E-2</v>
          </cell>
          <cell r="AI6">
            <v>4.3754700351530548E-2</v>
          </cell>
          <cell r="AJ6">
            <v>4.3702260363992801E-2</v>
          </cell>
          <cell r="AK6">
            <v>4.3692754964486741E-2</v>
          </cell>
          <cell r="AL6">
            <v>4.3697282817235984E-2</v>
          </cell>
          <cell r="AM6">
            <v>4.3738322328116468E-2</v>
          </cell>
          <cell r="AN6">
            <v>4.3762438006481726E-2</v>
          </cell>
          <cell r="AO6">
            <v>4.3737398748087575E-2</v>
          </cell>
          <cell r="AP6">
            <v>4.3748794227046764E-2</v>
          </cell>
          <cell r="AQ6">
            <v>4.3798216381689715E-2</v>
          </cell>
          <cell r="AR6">
            <v>4.3800151472412806E-2</v>
          </cell>
          <cell r="AS6">
            <v>4.3849153472833219E-2</v>
          </cell>
          <cell r="AT6">
            <v>4.3839460860734265E-2</v>
          </cell>
          <cell r="AU6">
            <v>4.3833874524449576E-2</v>
          </cell>
          <cell r="AV6">
            <v>4.3776957238679165E-2</v>
          </cell>
          <cell r="AW6">
            <v>4.3731046261932527E-2</v>
          </cell>
          <cell r="AX6">
            <v>4.3726841973231199E-2</v>
          </cell>
        </row>
        <row r="7">
          <cell r="A7" t="str">
            <v>25-29</v>
          </cell>
          <cell r="B7">
            <v>5.3275835234816694E-2</v>
          </cell>
          <cell r="C7">
            <v>0.12987340329045877</v>
          </cell>
          <cell r="D7">
            <v>0.12992265169518424</v>
          </cell>
          <cell r="E7">
            <v>0.12999528960394979</v>
          </cell>
          <cell r="F7">
            <v>0.12995188551811693</v>
          </cell>
          <cell r="G7">
            <v>0.13002201600893326</v>
          </cell>
          <cell r="H7">
            <v>0.13002964600790615</v>
          </cell>
          <cell r="I7">
            <v>0.12996659994090257</v>
          </cell>
          <cell r="J7">
            <v>0.12998385091199213</v>
          </cell>
          <cell r="K7">
            <v>0.12996963288492361</v>
          </cell>
          <cell r="L7">
            <v>0.12990647055492474</v>
          </cell>
          <cell r="M7">
            <v>0.12998720869232674</v>
          </cell>
          <cell r="N7">
            <v>0.1299244417239985</v>
          </cell>
          <cell r="O7">
            <v>0.12987860015407002</v>
          </cell>
          <cell r="P7">
            <v>0.12976579007558153</v>
          </cell>
          <cell r="Q7">
            <v>0.12972110937502954</v>
          </cell>
          <cell r="R7">
            <v>0.12963254797193768</v>
          </cell>
          <cell r="S7">
            <v>0.12950244867672644</v>
          </cell>
          <cell r="T7">
            <v>0.12938141126893946</v>
          </cell>
          <cell r="U7">
            <v>0.12939494702672472</v>
          </cell>
          <cell r="V7">
            <v>0.12944451863962819</v>
          </cell>
          <cell r="W7">
            <v>0.12942412437053044</v>
          </cell>
          <cell r="X7">
            <v>0.12935546190709035</v>
          </cell>
          <cell r="Y7">
            <v>0.1293388722448309</v>
          </cell>
          <cell r="Z7">
            <v>0.12930541806623366</v>
          </cell>
          <cell r="AA7">
            <v>0.129359550578413</v>
          </cell>
          <cell r="AB7">
            <v>0.12959929273156684</v>
          </cell>
          <cell r="AC7">
            <v>0.12957616870287042</v>
          </cell>
          <cell r="AD7">
            <v>0.12952482296085596</v>
          </cell>
          <cell r="AE7">
            <v>0.12946932447704651</v>
          </cell>
          <cell r="AF7">
            <v>0.12950785101250173</v>
          </cell>
          <cell r="AG7">
            <v>0.12942959452937733</v>
          </cell>
          <cell r="AH7">
            <v>0.12941373232447456</v>
          </cell>
          <cell r="AI7">
            <v>0.12950668118790148</v>
          </cell>
          <cell r="AJ7">
            <v>0.12935146749216167</v>
          </cell>
          <cell r="AK7">
            <v>0.12932333308069263</v>
          </cell>
          <cell r="AL7">
            <v>0.12933673477645904</v>
          </cell>
          <cell r="AM7">
            <v>0.12945820494558385</v>
          </cell>
          <cell r="AN7">
            <v>0.12952958336766396</v>
          </cell>
          <cell r="AO7">
            <v>0.12945547130134924</v>
          </cell>
          <cell r="AP7">
            <v>0.12948920003560396</v>
          </cell>
          <cell r="AQ7">
            <v>0.1296354814447678</v>
          </cell>
          <cell r="AR7">
            <v>0.12964120899347301</v>
          </cell>
          <cell r="AS7">
            <v>0.12978624681558198</v>
          </cell>
          <cell r="AT7">
            <v>0.12975755828578078</v>
          </cell>
          <cell r="AU7">
            <v>0.12974102365369744</v>
          </cell>
          <cell r="AV7">
            <v>0.12957255789520455</v>
          </cell>
          <cell r="AW7">
            <v>0.12943666899228023</v>
          </cell>
          <cell r="AX7">
            <v>0.12942422499261641</v>
          </cell>
        </row>
        <row r="8">
          <cell r="A8" t="str">
            <v>30-34</v>
          </cell>
          <cell r="B8">
            <v>6.9651242079479259E-2</v>
          </cell>
          <cell r="C8">
            <v>0.16979262384905724</v>
          </cell>
          <cell r="D8">
            <v>0.16985700974830112</v>
          </cell>
          <cell r="E8">
            <v>0.16995197438931101</v>
          </cell>
          <cell r="F8">
            <v>0.16989522917872429</v>
          </cell>
          <cell r="G8">
            <v>0.16998691569610072</v>
          </cell>
          <cell r="H8">
            <v>0.16999689092977252</v>
          </cell>
          <cell r="I8">
            <v>0.16991446637733384</v>
          </cell>
          <cell r="J8">
            <v>0.16993701978373602</v>
          </cell>
          <cell r="K8">
            <v>0.1699184315581197</v>
          </cell>
          <cell r="L8">
            <v>0.16983585500689971</v>
          </cell>
          <cell r="M8">
            <v>0.16994140964585464</v>
          </cell>
          <cell r="N8">
            <v>0.16985934997872121</v>
          </cell>
          <cell r="O8">
            <v>0.16979941807394075</v>
          </cell>
          <cell r="P8">
            <v>0.16965193353331973</v>
          </cell>
          <cell r="Q8">
            <v>0.16959351931462735</v>
          </cell>
          <cell r="R8">
            <v>0.16947773677084438</v>
          </cell>
          <cell r="S8">
            <v>0.16930764882261817</v>
          </cell>
          <cell r="T8">
            <v>0.1691494081164277</v>
          </cell>
          <cell r="U8">
            <v>0.16916710436347995</v>
          </cell>
          <cell r="V8">
            <v>0.16923191281548058</v>
          </cell>
          <cell r="W8">
            <v>0.16920524995477274</v>
          </cell>
          <cell r="X8">
            <v>0.16911548269271554</v>
          </cell>
          <cell r="Y8">
            <v>0.16909379386180454</v>
          </cell>
          <cell r="Z8">
            <v>0.1690500568639372</v>
          </cell>
          <cell r="AA8">
            <v>0.16912082809996862</v>
          </cell>
          <cell r="AB8">
            <v>0.16943425985889596</v>
          </cell>
          <cell r="AC8">
            <v>0.16940402819169662</v>
          </cell>
          <cell r="AD8">
            <v>0.16933690029607498</v>
          </cell>
          <cell r="AE8">
            <v>0.16926434322937073</v>
          </cell>
          <cell r="AF8">
            <v>0.16931471167569631</v>
          </cell>
          <cell r="AG8">
            <v>0.16921240147771702</v>
          </cell>
          <cell r="AH8">
            <v>0.16919166370291297</v>
          </cell>
          <cell r="AI8">
            <v>0.16931318228181513</v>
          </cell>
          <cell r="AJ8">
            <v>0.16911026051346795</v>
          </cell>
          <cell r="AK8">
            <v>0.16907347842088585</v>
          </cell>
          <cell r="AL8">
            <v>0.16909099939924288</v>
          </cell>
          <cell r="AM8">
            <v>0.16924980588473218</v>
          </cell>
          <cell r="AN8">
            <v>0.16934312391031808</v>
          </cell>
          <cell r="AO8">
            <v>0.16924623199958322</v>
          </cell>
          <cell r="AP8">
            <v>0.16929032794334936</v>
          </cell>
          <cell r="AQ8">
            <v>0.16948157190595439</v>
          </cell>
          <cell r="AR8">
            <v>0.16948905993274233</v>
          </cell>
          <cell r="AS8">
            <v>0.16967867806662734</v>
          </cell>
          <cell r="AT8">
            <v>0.16964117153622235</v>
          </cell>
          <cell r="AU8">
            <v>0.16961955465012649</v>
          </cell>
          <cell r="AV8">
            <v>0.16939930752917243</v>
          </cell>
          <cell r="AW8">
            <v>0.16922165042005757</v>
          </cell>
          <cell r="AX8">
            <v>0.16920538150509451</v>
          </cell>
        </row>
        <row r="9">
          <cell r="A9" t="str">
            <v>35-39</v>
          </cell>
          <cell r="B9">
            <v>4.6082143371852055E-2</v>
          </cell>
          <cell r="C9">
            <v>0.1123369490922609</v>
          </cell>
          <cell r="D9">
            <v>0.11237954761816654</v>
          </cell>
          <cell r="E9">
            <v>0.11244237742667564</v>
          </cell>
          <cell r="F9">
            <v>0.11240483407709777</v>
          </cell>
          <cell r="G9">
            <v>0.11246549503751803</v>
          </cell>
          <cell r="H9">
            <v>0.11247209477837702</v>
          </cell>
          <cell r="I9">
            <v>0.11241756165119308</v>
          </cell>
          <cell r="J9">
            <v>0.11243248327033897</v>
          </cell>
          <cell r="K9">
            <v>0.11242018506499037</v>
          </cell>
          <cell r="L9">
            <v>0.11236555137348879</v>
          </cell>
          <cell r="M9">
            <v>0.11243538765868143</v>
          </cell>
          <cell r="N9">
            <v>0.112381095944234</v>
          </cell>
          <cell r="O9">
            <v>0.11234144423744188</v>
          </cell>
          <cell r="P9">
            <v>0.11224386659857834</v>
          </cell>
          <cell r="Q9">
            <v>0.11220521901211224</v>
          </cell>
          <cell r="R9">
            <v>0.11212861581562544</v>
          </cell>
          <cell r="S9">
            <v>0.11201608347618718</v>
          </cell>
          <cell r="T9">
            <v>0.11191138942203648</v>
          </cell>
          <cell r="U9">
            <v>0.11192309748307687</v>
          </cell>
          <cell r="V9">
            <v>0.11196597557523484</v>
          </cell>
          <cell r="W9">
            <v>0.1119483350891048</v>
          </cell>
          <cell r="X9">
            <v>0.11188894393229674</v>
          </cell>
          <cell r="Y9">
            <v>0.11187459432723919</v>
          </cell>
          <cell r="Z9">
            <v>0.11184565737584819</v>
          </cell>
          <cell r="AA9">
            <v>0.11189248052139499</v>
          </cell>
          <cell r="AB9">
            <v>0.11209985094037044</v>
          </cell>
          <cell r="AC9">
            <v>0.11207984928669337</v>
          </cell>
          <cell r="AD9">
            <v>0.11203543662127734</v>
          </cell>
          <cell r="AE9">
            <v>0.1119874319475532</v>
          </cell>
          <cell r="AF9">
            <v>0.11202075634918188</v>
          </cell>
          <cell r="AG9">
            <v>0.11195306662720528</v>
          </cell>
          <cell r="AH9">
            <v>0.11193934625290611</v>
          </cell>
          <cell r="AI9">
            <v>0.11201974448283177</v>
          </cell>
          <cell r="AJ9">
            <v>0.11188548887240668</v>
          </cell>
          <cell r="AK9">
            <v>0.11186115337438426</v>
          </cell>
          <cell r="AL9">
            <v>0.11187274547543744</v>
          </cell>
          <cell r="AM9">
            <v>0.1119778138563336</v>
          </cell>
          <cell r="AN9">
            <v>0.1120395542432361</v>
          </cell>
          <cell r="AO9">
            <v>0.11197544932868252</v>
          </cell>
          <cell r="AP9">
            <v>0.11200462376322354</v>
          </cell>
          <cell r="AQ9">
            <v>0.11213115318955752</v>
          </cell>
          <cell r="AR9">
            <v>0.11213610736286028</v>
          </cell>
          <cell r="AS9">
            <v>0.11226156112033414</v>
          </cell>
          <cell r="AT9">
            <v>0.11223674632507849</v>
          </cell>
          <cell r="AU9">
            <v>0.11222244431962128</v>
          </cell>
          <cell r="AV9">
            <v>0.11207672603661549</v>
          </cell>
          <cell r="AW9">
            <v>0.11195918584452648</v>
          </cell>
          <cell r="AX9">
            <v>0.11194842212446278</v>
          </cell>
        </row>
        <row r="10">
          <cell r="A10" t="str">
            <v>40-44</v>
          </cell>
          <cell r="B10">
            <v>1.061847024946109E-2</v>
          </cell>
          <cell r="C10">
            <v>2.588522287745872E-2</v>
          </cell>
          <cell r="D10">
            <v>2.5895038635730852E-2</v>
          </cell>
          <cell r="E10">
            <v>2.5909516183944041E-2</v>
          </cell>
          <cell r="F10">
            <v>2.5900865263839463E-2</v>
          </cell>
          <cell r="G10">
            <v>2.5914843055591219E-2</v>
          </cell>
          <cell r="H10">
            <v>2.5916363799784906E-2</v>
          </cell>
          <cell r="I10">
            <v>2.590379801299109E-2</v>
          </cell>
          <cell r="J10">
            <v>2.5907236324609884E-2</v>
          </cell>
          <cell r="K10">
            <v>2.5904402512680561E-2</v>
          </cell>
          <cell r="L10">
            <v>2.5891813553370519E-2</v>
          </cell>
          <cell r="M10">
            <v>2.5907905567812362E-2</v>
          </cell>
          <cell r="N10">
            <v>2.5895395408508347E-2</v>
          </cell>
          <cell r="O10">
            <v>2.5886258670542086E-2</v>
          </cell>
          <cell r="P10">
            <v>2.5863774359278079E-2</v>
          </cell>
          <cell r="Q10">
            <v>2.5854868995571528E-2</v>
          </cell>
          <cell r="R10">
            <v>2.5837217716716179E-2</v>
          </cell>
          <cell r="S10">
            <v>2.5811287471050628E-2</v>
          </cell>
          <cell r="T10">
            <v>2.5787163360973451E-2</v>
          </cell>
          <cell r="U10">
            <v>2.5789861188998356E-2</v>
          </cell>
          <cell r="V10">
            <v>2.5799741366277853E-2</v>
          </cell>
          <cell r="W10">
            <v>2.5795676560184822E-2</v>
          </cell>
          <cell r="X10">
            <v>2.5781991362719969E-2</v>
          </cell>
          <cell r="Y10">
            <v>2.5778684857352682E-2</v>
          </cell>
          <cell r="Z10">
            <v>2.5772017065124008E-2</v>
          </cell>
          <cell r="AA10">
            <v>2.5782806280676827E-2</v>
          </cell>
          <cell r="AB10">
            <v>2.5830589575102626E-2</v>
          </cell>
          <cell r="AC10">
            <v>2.582598069736888E-2</v>
          </cell>
          <cell r="AD10">
            <v>2.5815746916300709E-2</v>
          </cell>
          <cell r="AE10">
            <v>2.5804685447313437E-2</v>
          </cell>
          <cell r="AF10">
            <v>2.5812364217036015E-2</v>
          </cell>
          <cell r="AG10">
            <v>2.5796766824067487E-2</v>
          </cell>
          <cell r="AH10">
            <v>2.5793605309093422E-2</v>
          </cell>
          <cell r="AI10">
            <v>2.5812131057899982E-2</v>
          </cell>
          <cell r="AJ10">
            <v>2.5781195231117392E-2</v>
          </cell>
          <cell r="AK10">
            <v>2.5775587728018599E-2</v>
          </cell>
          <cell r="AL10">
            <v>2.5778258835982663E-2</v>
          </cell>
          <cell r="AM10">
            <v>2.5802469200238126E-2</v>
          </cell>
          <cell r="AN10">
            <v>2.5816695718658165E-2</v>
          </cell>
          <cell r="AO10">
            <v>2.580192435434599E-2</v>
          </cell>
          <cell r="AP10">
            <v>2.5808646868590149E-2</v>
          </cell>
          <cell r="AQ10">
            <v>2.5837802390683975E-2</v>
          </cell>
          <cell r="AR10">
            <v>2.5838943955246226E-2</v>
          </cell>
          <cell r="AS10">
            <v>2.5867851616521224E-2</v>
          </cell>
          <cell r="AT10">
            <v>2.5862133671436888E-2</v>
          </cell>
          <cell r="AU10">
            <v>2.5858838134199622E-2</v>
          </cell>
          <cell r="AV10">
            <v>2.5825261022987288E-2</v>
          </cell>
          <cell r="AW10">
            <v>2.5798176843704612E-2</v>
          </cell>
          <cell r="AX10">
            <v>2.5795696615292761E-2</v>
          </cell>
        </row>
        <row r="11">
          <cell r="A11" t="str">
            <v>45-49</v>
          </cell>
          <cell r="B11">
            <v>1.0602667245002834E-3</v>
          </cell>
          <cell r="C11">
            <v>2.5846699033352624E-3</v>
          </cell>
          <cell r="D11">
            <v>2.5856500183261393E-3</v>
          </cell>
          <cell r="E11">
            <v>2.5870956185173322E-3</v>
          </cell>
          <cell r="F11">
            <v>2.5862318139854446E-3</v>
          </cell>
          <cell r="G11">
            <v>2.5876275129070605E-3</v>
          </cell>
          <cell r="H11">
            <v>2.5877793610007277E-3</v>
          </cell>
          <cell r="I11">
            <v>2.5865246524323891E-3</v>
          </cell>
          <cell r="J11">
            <v>2.5868679718854012E-3</v>
          </cell>
          <cell r="K11">
            <v>2.5865850124362935E-3</v>
          </cell>
          <cell r="L11">
            <v>2.5853279900649962E-3</v>
          </cell>
          <cell r="M11">
            <v>2.586934796605113E-3</v>
          </cell>
          <cell r="N11">
            <v>2.5856856425069586E-3</v>
          </cell>
          <cell r="O11">
            <v>2.5847733284910484E-3</v>
          </cell>
          <cell r="P11">
            <v>2.5825282436062703E-3</v>
          </cell>
          <cell r="Q11">
            <v>2.581639032581913E-3</v>
          </cell>
          <cell r="R11">
            <v>2.5798765316589435E-3</v>
          </cell>
          <cell r="S11">
            <v>2.5772873661773434E-3</v>
          </cell>
          <cell r="T11">
            <v>2.5748785454553272E-3</v>
          </cell>
          <cell r="U11">
            <v>2.5751479267518821E-3</v>
          </cell>
          <cell r="V11">
            <v>2.5761344740562971E-3</v>
          </cell>
          <cell r="W11">
            <v>2.5757285983942918E-3</v>
          </cell>
          <cell r="X11">
            <v>2.5743621153558392E-3</v>
          </cell>
          <cell r="Y11">
            <v>2.5740319569118302E-3</v>
          </cell>
          <cell r="Z11">
            <v>2.5733661700272927E-3</v>
          </cell>
          <cell r="AA11">
            <v>2.5744434858708527E-3</v>
          </cell>
          <cell r="AB11">
            <v>2.5792147039348902E-3</v>
          </cell>
          <cell r="AC11">
            <v>2.578754502080614E-3</v>
          </cell>
          <cell r="AD11">
            <v>2.5777326470226361E-3</v>
          </cell>
          <cell r="AE11">
            <v>2.5766281463539173E-3</v>
          </cell>
          <cell r="AF11">
            <v>2.5773948805284902E-3</v>
          </cell>
          <cell r="AG11">
            <v>2.5758374625233569E-3</v>
          </cell>
          <cell r="AH11">
            <v>2.5755217815403848E-3</v>
          </cell>
          <cell r="AI11">
            <v>2.5773715993149407E-3</v>
          </cell>
          <cell r="AJ11">
            <v>2.5742826206803632E-3</v>
          </cell>
          <cell r="AK11">
            <v>2.5737227049106234E-3</v>
          </cell>
          <cell r="AL11">
            <v>2.5739894181777243E-3</v>
          </cell>
          <cell r="AM11">
            <v>2.5764068514807369E-3</v>
          </cell>
          <cell r="AN11">
            <v>2.5778273860522795E-3</v>
          </cell>
          <cell r="AO11">
            <v>2.5763524479785523E-3</v>
          </cell>
          <cell r="AP11">
            <v>2.5770236989206005E-3</v>
          </cell>
          <cell r="AQ11">
            <v>2.5799349120412558E-3</v>
          </cell>
          <cell r="AR11">
            <v>2.580048898603424E-3</v>
          </cell>
          <cell r="AS11">
            <v>2.5829353625302369E-3</v>
          </cell>
          <cell r="AT11">
            <v>2.5823644189985405E-3</v>
          </cell>
          <cell r="AU11">
            <v>2.5820353557351951E-3</v>
          </cell>
          <cell r="AV11">
            <v>2.5786826417484423E-3</v>
          </cell>
          <cell r="AW11">
            <v>2.5759782546400192E-3</v>
          </cell>
          <cell r="AX11">
            <v>2.5757306009203717E-3</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ף1"/>
      <sheetName val="גרף2"/>
      <sheetName val="גרף3"/>
      <sheetName val="גיליון1"/>
      <sheetName val="גיליון2"/>
      <sheetName val="גיליון3"/>
    </sheetNames>
    <sheetDataSet>
      <sheetData sheetId="0" refreshError="1">
        <row r="1">
          <cell r="I1" t="str">
            <v>דיאגרמה ה'-1</v>
          </cell>
        </row>
        <row r="3">
          <cell r="I3" t="str">
            <v>משקל ההוצאה הציבורית בישראל ובמדינות OECD בעלות הסקטור הציבורי הגדול ביותר, 1994 עד 1998</v>
          </cell>
        </row>
        <row r="69">
          <cell r="I69" t="str">
            <v>המקור: OECD Economic Outlook, No. 66</v>
          </cell>
        </row>
      </sheetData>
      <sheetData sheetId="1" refreshError="1">
        <row r="34">
          <cell r="A34" t="str">
            <v>דיאגרמה ה'-2</v>
          </cell>
        </row>
        <row r="35">
          <cell r="J35" t="str">
            <v xml:space="preserve">שיעור המס השולי של עובד נשוי עם שני ילדים, בישראל ובמדינות OECD  -  י1999 </v>
          </cell>
        </row>
        <row r="77">
          <cell r="A77" t="str">
            <v xml:space="preserve">המקור: חישוב על פי: Price Waterhouse Coopers, Individual Taxes 1999-2000 </v>
          </cell>
        </row>
      </sheetData>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sheetName val="תקשורת"/>
      <sheetName val="תשתיות"/>
      <sheetName val="מחקר98"/>
      <sheetName val="מחקר00"/>
      <sheetName val="רכבת"/>
      <sheetName val="שטח"/>
      <sheetName val="תחבורה"/>
      <sheetName val="גרפ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zoomScaleNormal="100" workbookViewId="0">
      <selection activeCell="B17" sqref="B17"/>
    </sheetView>
  </sheetViews>
  <sheetFormatPr defaultRowHeight="11.25"/>
  <cols>
    <col min="1" max="222" width="8.7109375" style="73"/>
    <col min="223" max="223" width="2.42578125" style="73" customWidth="1"/>
    <col min="224" max="225" width="3.140625" style="73" customWidth="1"/>
    <col min="226" max="235" width="10.140625" style="73" customWidth="1"/>
    <col min="236" max="236" width="10.5703125" style="73" customWidth="1"/>
    <col min="237" max="239" width="10.140625" style="73" customWidth="1"/>
    <col min="240" max="240" width="8.85546875" style="73" bestFit="1" customWidth="1"/>
    <col min="241" max="241" width="8.85546875" style="73" customWidth="1"/>
    <col min="242" max="242" width="8.7109375" style="73"/>
    <col min="243" max="243" width="8.85546875" style="73" bestFit="1" customWidth="1"/>
    <col min="244" max="478" width="8.7109375" style="73"/>
    <col min="479" max="479" width="2.42578125" style="73" customWidth="1"/>
    <col min="480" max="481" width="3.140625" style="73" customWidth="1"/>
    <col min="482" max="491" width="10.140625" style="73" customWidth="1"/>
    <col min="492" max="492" width="10.5703125" style="73" customWidth="1"/>
    <col min="493" max="495" width="10.140625" style="73" customWidth="1"/>
    <col min="496" max="496" width="8.85546875" style="73" bestFit="1" customWidth="1"/>
    <col min="497" max="497" width="8.85546875" style="73" customWidth="1"/>
    <col min="498" max="498" width="8.7109375" style="73"/>
    <col min="499" max="499" width="8.85546875" style="73" bestFit="1" customWidth="1"/>
    <col min="500" max="734" width="8.7109375" style="73"/>
    <col min="735" max="735" width="2.42578125" style="73" customWidth="1"/>
    <col min="736" max="737" width="3.140625" style="73" customWidth="1"/>
    <col min="738" max="747" width="10.140625" style="73" customWidth="1"/>
    <col min="748" max="748" width="10.5703125" style="73" customWidth="1"/>
    <col min="749" max="751" width="10.140625" style="73" customWidth="1"/>
    <col min="752" max="752" width="8.85546875" style="73" bestFit="1" customWidth="1"/>
    <col min="753" max="753" width="8.85546875" style="73" customWidth="1"/>
    <col min="754" max="754" width="8.7109375" style="73"/>
    <col min="755" max="755" width="8.85546875" style="73" bestFit="1" customWidth="1"/>
    <col min="756" max="990" width="8.7109375" style="73"/>
    <col min="991" max="991" width="2.42578125" style="73" customWidth="1"/>
    <col min="992" max="993" width="3.140625" style="73" customWidth="1"/>
    <col min="994" max="1003" width="10.140625" style="73" customWidth="1"/>
    <col min="1004" max="1004" width="10.5703125" style="73" customWidth="1"/>
    <col min="1005" max="1007" width="10.140625" style="73" customWidth="1"/>
    <col min="1008" max="1008" width="8.85546875" style="73" bestFit="1" customWidth="1"/>
    <col min="1009" max="1009" width="8.85546875" style="73" customWidth="1"/>
    <col min="1010" max="1010" width="8.7109375" style="73"/>
    <col min="1011" max="1011" width="8.85546875" style="73" bestFit="1" customWidth="1"/>
    <col min="1012" max="1246" width="8.7109375" style="73"/>
    <col min="1247" max="1247" width="2.42578125" style="73" customWidth="1"/>
    <col min="1248" max="1249" width="3.140625" style="73" customWidth="1"/>
    <col min="1250" max="1259" width="10.140625" style="73" customWidth="1"/>
    <col min="1260" max="1260" width="10.5703125" style="73" customWidth="1"/>
    <col min="1261" max="1263" width="10.140625" style="73" customWidth="1"/>
    <col min="1264" max="1264" width="8.85546875" style="73" bestFit="1" customWidth="1"/>
    <col min="1265" max="1265" width="8.85546875" style="73" customWidth="1"/>
    <col min="1266" max="1266" width="8.7109375" style="73"/>
    <col min="1267" max="1267" width="8.85546875" style="73" bestFit="1" customWidth="1"/>
    <col min="1268" max="1502" width="8.7109375" style="73"/>
    <col min="1503" max="1503" width="2.42578125" style="73" customWidth="1"/>
    <col min="1504" max="1505" width="3.140625" style="73" customWidth="1"/>
    <col min="1506" max="1515" width="10.140625" style="73" customWidth="1"/>
    <col min="1516" max="1516" width="10.5703125" style="73" customWidth="1"/>
    <col min="1517" max="1519" width="10.140625" style="73" customWidth="1"/>
    <col min="1520" max="1520" width="8.85546875" style="73" bestFit="1" customWidth="1"/>
    <col min="1521" max="1521" width="8.85546875" style="73" customWidth="1"/>
    <col min="1522" max="1522" width="8.7109375" style="73"/>
    <col min="1523" max="1523" width="8.85546875" style="73" bestFit="1" customWidth="1"/>
    <col min="1524" max="1758" width="8.7109375" style="73"/>
    <col min="1759" max="1759" width="2.42578125" style="73" customWidth="1"/>
    <col min="1760" max="1761" width="3.140625" style="73" customWidth="1"/>
    <col min="1762" max="1771" width="10.140625" style="73" customWidth="1"/>
    <col min="1772" max="1772" width="10.5703125" style="73" customWidth="1"/>
    <col min="1773" max="1775" width="10.140625" style="73" customWidth="1"/>
    <col min="1776" max="1776" width="8.85546875" style="73" bestFit="1" customWidth="1"/>
    <col min="1777" max="1777" width="8.85546875" style="73" customWidth="1"/>
    <col min="1778" max="1778" width="8.7109375" style="73"/>
    <col min="1779" max="1779" width="8.85546875" style="73" bestFit="1" customWidth="1"/>
    <col min="1780" max="2014" width="8.7109375" style="73"/>
    <col min="2015" max="2015" width="2.42578125" style="73" customWidth="1"/>
    <col min="2016" max="2017" width="3.140625" style="73" customWidth="1"/>
    <col min="2018" max="2027" width="10.140625" style="73" customWidth="1"/>
    <col min="2028" max="2028" width="10.5703125" style="73" customWidth="1"/>
    <col min="2029" max="2031" width="10.140625" style="73" customWidth="1"/>
    <col min="2032" max="2032" width="8.85546875" style="73" bestFit="1" customWidth="1"/>
    <col min="2033" max="2033" width="8.85546875" style="73" customWidth="1"/>
    <col min="2034" max="2034" width="8.7109375" style="73"/>
    <col min="2035" max="2035" width="8.85546875" style="73" bestFit="1" customWidth="1"/>
    <col min="2036" max="2270" width="8.7109375" style="73"/>
    <col min="2271" max="2271" width="2.42578125" style="73" customWidth="1"/>
    <col min="2272" max="2273" width="3.140625" style="73" customWidth="1"/>
    <col min="2274" max="2283" width="10.140625" style="73" customWidth="1"/>
    <col min="2284" max="2284" width="10.5703125" style="73" customWidth="1"/>
    <col min="2285" max="2287" width="10.140625" style="73" customWidth="1"/>
    <col min="2288" max="2288" width="8.85546875" style="73" bestFit="1" customWidth="1"/>
    <col min="2289" max="2289" width="8.85546875" style="73" customWidth="1"/>
    <col min="2290" max="2290" width="8.7109375" style="73"/>
    <col min="2291" max="2291" width="8.85546875" style="73" bestFit="1" customWidth="1"/>
    <col min="2292" max="2526" width="8.7109375" style="73"/>
    <col min="2527" max="2527" width="2.42578125" style="73" customWidth="1"/>
    <col min="2528" max="2529" width="3.140625" style="73" customWidth="1"/>
    <col min="2530" max="2539" width="10.140625" style="73" customWidth="1"/>
    <col min="2540" max="2540" width="10.5703125" style="73" customWidth="1"/>
    <col min="2541" max="2543" width="10.140625" style="73" customWidth="1"/>
    <col min="2544" max="2544" width="8.85546875" style="73" bestFit="1" customWidth="1"/>
    <col min="2545" max="2545" width="8.85546875" style="73" customWidth="1"/>
    <col min="2546" max="2546" width="8.7109375" style="73"/>
    <col min="2547" max="2547" width="8.85546875" style="73" bestFit="1" customWidth="1"/>
    <col min="2548" max="2782" width="8.7109375" style="73"/>
    <col min="2783" max="2783" width="2.42578125" style="73" customWidth="1"/>
    <col min="2784" max="2785" width="3.140625" style="73" customWidth="1"/>
    <col min="2786" max="2795" width="10.140625" style="73" customWidth="1"/>
    <col min="2796" max="2796" width="10.5703125" style="73" customWidth="1"/>
    <col min="2797" max="2799" width="10.140625" style="73" customWidth="1"/>
    <col min="2800" max="2800" width="8.85546875" style="73" bestFit="1" customWidth="1"/>
    <col min="2801" max="2801" width="8.85546875" style="73" customWidth="1"/>
    <col min="2802" max="2802" width="8.7109375" style="73"/>
    <col min="2803" max="2803" width="8.85546875" style="73" bestFit="1" customWidth="1"/>
    <col min="2804" max="3038" width="8.7109375" style="73"/>
    <col min="3039" max="3039" width="2.42578125" style="73" customWidth="1"/>
    <col min="3040" max="3041" width="3.140625" style="73" customWidth="1"/>
    <col min="3042" max="3051" width="10.140625" style="73" customWidth="1"/>
    <col min="3052" max="3052" width="10.5703125" style="73" customWidth="1"/>
    <col min="3053" max="3055" width="10.140625" style="73" customWidth="1"/>
    <col min="3056" max="3056" width="8.85546875" style="73" bestFit="1" customWidth="1"/>
    <col min="3057" max="3057" width="8.85546875" style="73" customWidth="1"/>
    <col min="3058" max="3058" width="8.7109375" style="73"/>
    <col min="3059" max="3059" width="8.85546875" style="73" bestFit="1" customWidth="1"/>
    <col min="3060" max="3294" width="8.7109375" style="73"/>
    <col min="3295" max="3295" width="2.42578125" style="73" customWidth="1"/>
    <col min="3296" max="3297" width="3.140625" style="73" customWidth="1"/>
    <col min="3298" max="3307" width="10.140625" style="73" customWidth="1"/>
    <col min="3308" max="3308" width="10.5703125" style="73" customWidth="1"/>
    <col min="3309" max="3311" width="10.140625" style="73" customWidth="1"/>
    <col min="3312" max="3312" width="8.85546875" style="73" bestFit="1" customWidth="1"/>
    <col min="3313" max="3313" width="8.85546875" style="73" customWidth="1"/>
    <col min="3314" max="3314" width="8.7109375" style="73"/>
    <col min="3315" max="3315" width="8.85546875" style="73" bestFit="1" customWidth="1"/>
    <col min="3316" max="3550" width="8.7109375" style="73"/>
    <col min="3551" max="3551" width="2.42578125" style="73" customWidth="1"/>
    <col min="3552" max="3553" width="3.140625" style="73" customWidth="1"/>
    <col min="3554" max="3563" width="10.140625" style="73" customWidth="1"/>
    <col min="3564" max="3564" width="10.5703125" style="73" customWidth="1"/>
    <col min="3565" max="3567" width="10.140625" style="73" customWidth="1"/>
    <col min="3568" max="3568" width="8.85546875" style="73" bestFit="1" customWidth="1"/>
    <col min="3569" max="3569" width="8.85546875" style="73" customWidth="1"/>
    <col min="3570" max="3570" width="8.7109375" style="73"/>
    <col min="3571" max="3571" width="8.85546875" style="73" bestFit="1" customWidth="1"/>
    <col min="3572" max="3806" width="8.7109375" style="73"/>
    <col min="3807" max="3807" width="2.42578125" style="73" customWidth="1"/>
    <col min="3808" max="3809" width="3.140625" style="73" customWidth="1"/>
    <col min="3810" max="3819" width="10.140625" style="73" customWidth="1"/>
    <col min="3820" max="3820" width="10.5703125" style="73" customWidth="1"/>
    <col min="3821" max="3823" width="10.140625" style="73" customWidth="1"/>
    <col min="3824" max="3824" width="8.85546875" style="73" bestFit="1" customWidth="1"/>
    <col min="3825" max="3825" width="8.85546875" style="73" customWidth="1"/>
    <col min="3826" max="3826" width="8.7109375" style="73"/>
    <col min="3827" max="3827" width="8.85546875" style="73" bestFit="1" customWidth="1"/>
    <col min="3828" max="4062" width="8.7109375" style="73"/>
    <col min="4063" max="4063" width="2.42578125" style="73" customWidth="1"/>
    <col min="4064" max="4065" width="3.140625" style="73" customWidth="1"/>
    <col min="4066" max="4075" width="10.140625" style="73" customWidth="1"/>
    <col min="4076" max="4076" width="10.5703125" style="73" customWidth="1"/>
    <col min="4077" max="4079" width="10.140625" style="73" customWidth="1"/>
    <col min="4080" max="4080" width="8.85546875" style="73" bestFit="1" customWidth="1"/>
    <col min="4081" max="4081" width="8.85546875" style="73" customWidth="1"/>
    <col min="4082" max="4082" width="8.7109375" style="73"/>
    <col min="4083" max="4083" width="8.85546875" style="73" bestFit="1" customWidth="1"/>
    <col min="4084" max="4318" width="8.7109375" style="73"/>
    <col min="4319" max="4319" width="2.42578125" style="73" customWidth="1"/>
    <col min="4320" max="4321" width="3.140625" style="73" customWidth="1"/>
    <col min="4322" max="4331" width="10.140625" style="73" customWidth="1"/>
    <col min="4332" max="4332" width="10.5703125" style="73" customWidth="1"/>
    <col min="4333" max="4335" width="10.140625" style="73" customWidth="1"/>
    <col min="4336" max="4336" width="8.85546875" style="73" bestFit="1" customWidth="1"/>
    <col min="4337" max="4337" width="8.85546875" style="73" customWidth="1"/>
    <col min="4338" max="4338" width="8.7109375" style="73"/>
    <col min="4339" max="4339" width="8.85546875" style="73" bestFit="1" customWidth="1"/>
    <col min="4340" max="4574" width="8.7109375" style="73"/>
    <col min="4575" max="4575" width="2.42578125" style="73" customWidth="1"/>
    <col min="4576" max="4577" width="3.140625" style="73" customWidth="1"/>
    <col min="4578" max="4587" width="10.140625" style="73" customWidth="1"/>
    <col min="4588" max="4588" width="10.5703125" style="73" customWidth="1"/>
    <col min="4589" max="4591" width="10.140625" style="73" customWidth="1"/>
    <col min="4592" max="4592" width="8.85546875" style="73" bestFit="1" customWidth="1"/>
    <col min="4593" max="4593" width="8.85546875" style="73" customWidth="1"/>
    <col min="4594" max="4594" width="8.7109375" style="73"/>
    <col min="4595" max="4595" width="8.85546875" style="73" bestFit="1" customWidth="1"/>
    <col min="4596" max="4830" width="8.7109375" style="73"/>
    <col min="4831" max="4831" width="2.42578125" style="73" customWidth="1"/>
    <col min="4832" max="4833" width="3.140625" style="73" customWidth="1"/>
    <col min="4834" max="4843" width="10.140625" style="73" customWidth="1"/>
    <col min="4844" max="4844" width="10.5703125" style="73" customWidth="1"/>
    <col min="4845" max="4847" width="10.140625" style="73" customWidth="1"/>
    <col min="4848" max="4848" width="8.85546875" style="73" bestFit="1" customWidth="1"/>
    <col min="4849" max="4849" width="8.85546875" style="73" customWidth="1"/>
    <col min="4850" max="4850" width="8.7109375" style="73"/>
    <col min="4851" max="4851" width="8.85546875" style="73" bestFit="1" customWidth="1"/>
    <col min="4852" max="5086" width="8.7109375" style="73"/>
    <col min="5087" max="5087" width="2.42578125" style="73" customWidth="1"/>
    <col min="5088" max="5089" width="3.140625" style="73" customWidth="1"/>
    <col min="5090" max="5099" width="10.140625" style="73" customWidth="1"/>
    <col min="5100" max="5100" width="10.5703125" style="73" customWidth="1"/>
    <col min="5101" max="5103" width="10.140625" style="73" customWidth="1"/>
    <col min="5104" max="5104" width="8.85546875" style="73" bestFit="1" customWidth="1"/>
    <col min="5105" max="5105" width="8.85546875" style="73" customWidth="1"/>
    <col min="5106" max="5106" width="8.7109375" style="73"/>
    <col min="5107" max="5107" width="8.85546875" style="73" bestFit="1" customWidth="1"/>
    <col min="5108" max="5342" width="8.7109375" style="73"/>
    <col min="5343" max="5343" width="2.42578125" style="73" customWidth="1"/>
    <col min="5344" max="5345" width="3.140625" style="73" customWidth="1"/>
    <col min="5346" max="5355" width="10.140625" style="73" customWidth="1"/>
    <col min="5356" max="5356" width="10.5703125" style="73" customWidth="1"/>
    <col min="5357" max="5359" width="10.140625" style="73" customWidth="1"/>
    <col min="5360" max="5360" width="8.85546875" style="73" bestFit="1" customWidth="1"/>
    <col min="5361" max="5361" width="8.85546875" style="73" customWidth="1"/>
    <col min="5362" max="5362" width="8.7109375" style="73"/>
    <col min="5363" max="5363" width="8.85546875" style="73" bestFit="1" customWidth="1"/>
    <col min="5364" max="5598" width="8.7109375" style="73"/>
    <col min="5599" max="5599" width="2.42578125" style="73" customWidth="1"/>
    <col min="5600" max="5601" width="3.140625" style="73" customWidth="1"/>
    <col min="5602" max="5611" width="10.140625" style="73" customWidth="1"/>
    <col min="5612" max="5612" width="10.5703125" style="73" customWidth="1"/>
    <col min="5613" max="5615" width="10.140625" style="73" customWidth="1"/>
    <col min="5616" max="5616" width="8.85546875" style="73" bestFit="1" customWidth="1"/>
    <col min="5617" max="5617" width="8.85546875" style="73" customWidth="1"/>
    <col min="5618" max="5618" width="8.7109375" style="73"/>
    <col min="5619" max="5619" width="8.85546875" style="73" bestFit="1" customWidth="1"/>
    <col min="5620" max="5854" width="8.7109375" style="73"/>
    <col min="5855" max="5855" width="2.42578125" style="73" customWidth="1"/>
    <col min="5856" max="5857" width="3.140625" style="73" customWidth="1"/>
    <col min="5858" max="5867" width="10.140625" style="73" customWidth="1"/>
    <col min="5868" max="5868" width="10.5703125" style="73" customWidth="1"/>
    <col min="5869" max="5871" width="10.140625" style="73" customWidth="1"/>
    <col min="5872" max="5872" width="8.85546875" style="73" bestFit="1" customWidth="1"/>
    <col min="5873" max="5873" width="8.85546875" style="73" customWidth="1"/>
    <col min="5874" max="5874" width="8.7109375" style="73"/>
    <col min="5875" max="5875" width="8.85546875" style="73" bestFit="1" customWidth="1"/>
    <col min="5876" max="6110" width="8.7109375" style="73"/>
    <col min="6111" max="6111" width="2.42578125" style="73" customWidth="1"/>
    <col min="6112" max="6113" width="3.140625" style="73" customWidth="1"/>
    <col min="6114" max="6123" width="10.140625" style="73" customWidth="1"/>
    <col min="6124" max="6124" width="10.5703125" style="73" customWidth="1"/>
    <col min="6125" max="6127" width="10.140625" style="73" customWidth="1"/>
    <col min="6128" max="6128" width="8.85546875" style="73" bestFit="1" customWidth="1"/>
    <col min="6129" max="6129" width="8.85546875" style="73" customWidth="1"/>
    <col min="6130" max="6130" width="8.7109375" style="73"/>
    <col min="6131" max="6131" width="8.85546875" style="73" bestFit="1" customWidth="1"/>
    <col min="6132" max="6366" width="8.7109375" style="73"/>
    <col min="6367" max="6367" width="2.42578125" style="73" customWidth="1"/>
    <col min="6368" max="6369" width="3.140625" style="73" customWidth="1"/>
    <col min="6370" max="6379" width="10.140625" style="73" customWidth="1"/>
    <col min="6380" max="6380" width="10.5703125" style="73" customWidth="1"/>
    <col min="6381" max="6383" width="10.140625" style="73" customWidth="1"/>
    <col min="6384" max="6384" width="8.85546875" style="73" bestFit="1" customWidth="1"/>
    <col min="6385" max="6385" width="8.85546875" style="73" customWidth="1"/>
    <col min="6386" max="6386" width="8.7109375" style="73"/>
    <col min="6387" max="6387" width="8.85546875" style="73" bestFit="1" customWidth="1"/>
    <col min="6388" max="6622" width="8.7109375" style="73"/>
    <col min="6623" max="6623" width="2.42578125" style="73" customWidth="1"/>
    <col min="6624" max="6625" width="3.140625" style="73" customWidth="1"/>
    <col min="6626" max="6635" width="10.140625" style="73" customWidth="1"/>
    <col min="6636" max="6636" width="10.5703125" style="73" customWidth="1"/>
    <col min="6637" max="6639" width="10.140625" style="73" customWidth="1"/>
    <col min="6640" max="6640" width="8.85546875" style="73" bestFit="1" customWidth="1"/>
    <col min="6641" max="6641" width="8.85546875" style="73" customWidth="1"/>
    <col min="6642" max="6642" width="8.7109375" style="73"/>
    <col min="6643" max="6643" width="8.85546875" style="73" bestFit="1" customWidth="1"/>
    <col min="6644" max="6878" width="8.7109375" style="73"/>
    <col min="6879" max="6879" width="2.42578125" style="73" customWidth="1"/>
    <col min="6880" max="6881" width="3.140625" style="73" customWidth="1"/>
    <col min="6882" max="6891" width="10.140625" style="73" customWidth="1"/>
    <col min="6892" max="6892" width="10.5703125" style="73" customWidth="1"/>
    <col min="6893" max="6895" width="10.140625" style="73" customWidth="1"/>
    <col min="6896" max="6896" width="8.85546875" style="73" bestFit="1" customWidth="1"/>
    <col min="6897" max="6897" width="8.85546875" style="73" customWidth="1"/>
    <col min="6898" max="6898" width="8.7109375" style="73"/>
    <col min="6899" max="6899" width="8.85546875" style="73" bestFit="1" customWidth="1"/>
    <col min="6900" max="7134" width="8.7109375" style="73"/>
    <col min="7135" max="7135" width="2.42578125" style="73" customWidth="1"/>
    <col min="7136" max="7137" width="3.140625" style="73" customWidth="1"/>
    <col min="7138" max="7147" width="10.140625" style="73" customWidth="1"/>
    <col min="7148" max="7148" width="10.5703125" style="73" customWidth="1"/>
    <col min="7149" max="7151" width="10.140625" style="73" customWidth="1"/>
    <col min="7152" max="7152" width="8.85546875" style="73" bestFit="1" customWidth="1"/>
    <col min="7153" max="7153" width="8.85546875" style="73" customWidth="1"/>
    <col min="7154" max="7154" width="8.7109375" style="73"/>
    <col min="7155" max="7155" width="8.85546875" style="73" bestFit="1" customWidth="1"/>
    <col min="7156" max="7390" width="8.7109375" style="73"/>
    <col min="7391" max="7391" width="2.42578125" style="73" customWidth="1"/>
    <col min="7392" max="7393" width="3.140625" style="73" customWidth="1"/>
    <col min="7394" max="7403" width="10.140625" style="73" customWidth="1"/>
    <col min="7404" max="7404" width="10.5703125" style="73" customWidth="1"/>
    <col min="7405" max="7407" width="10.140625" style="73" customWidth="1"/>
    <col min="7408" max="7408" width="8.85546875" style="73" bestFit="1" customWidth="1"/>
    <col min="7409" max="7409" width="8.85546875" style="73" customWidth="1"/>
    <col min="7410" max="7410" width="8.7109375" style="73"/>
    <col min="7411" max="7411" width="8.85546875" style="73" bestFit="1" customWidth="1"/>
    <col min="7412" max="7646" width="8.7109375" style="73"/>
    <col min="7647" max="7647" width="2.42578125" style="73" customWidth="1"/>
    <col min="7648" max="7649" width="3.140625" style="73" customWidth="1"/>
    <col min="7650" max="7659" width="10.140625" style="73" customWidth="1"/>
    <col min="7660" max="7660" width="10.5703125" style="73" customWidth="1"/>
    <col min="7661" max="7663" width="10.140625" style="73" customWidth="1"/>
    <col min="7664" max="7664" width="8.85546875" style="73" bestFit="1" customWidth="1"/>
    <col min="7665" max="7665" width="8.85546875" style="73" customWidth="1"/>
    <col min="7666" max="7666" width="8.7109375" style="73"/>
    <col min="7667" max="7667" width="8.85546875" style="73" bestFit="1" customWidth="1"/>
    <col min="7668" max="7902" width="8.7109375" style="73"/>
    <col min="7903" max="7903" width="2.42578125" style="73" customWidth="1"/>
    <col min="7904" max="7905" width="3.140625" style="73" customWidth="1"/>
    <col min="7906" max="7915" width="10.140625" style="73" customWidth="1"/>
    <col min="7916" max="7916" width="10.5703125" style="73" customWidth="1"/>
    <col min="7917" max="7919" width="10.140625" style="73" customWidth="1"/>
    <col min="7920" max="7920" width="8.85546875" style="73" bestFit="1" customWidth="1"/>
    <col min="7921" max="7921" width="8.85546875" style="73" customWidth="1"/>
    <col min="7922" max="7922" width="8.7109375" style="73"/>
    <col min="7923" max="7923" width="8.85546875" style="73" bestFit="1" customWidth="1"/>
    <col min="7924" max="8158" width="8.7109375" style="73"/>
    <col min="8159" max="8159" width="2.42578125" style="73" customWidth="1"/>
    <col min="8160" max="8161" width="3.140625" style="73" customWidth="1"/>
    <col min="8162" max="8171" width="10.140625" style="73" customWidth="1"/>
    <col min="8172" max="8172" width="10.5703125" style="73" customWidth="1"/>
    <col min="8173" max="8175" width="10.140625" style="73" customWidth="1"/>
    <col min="8176" max="8176" width="8.85546875" style="73" bestFit="1" customWidth="1"/>
    <col min="8177" max="8177" width="8.85546875" style="73" customWidth="1"/>
    <col min="8178" max="8178" width="8.7109375" style="73"/>
    <col min="8179" max="8179" width="8.85546875" style="73" bestFit="1" customWidth="1"/>
    <col min="8180" max="8414" width="8.7109375" style="73"/>
    <col min="8415" max="8415" width="2.42578125" style="73" customWidth="1"/>
    <col min="8416" max="8417" width="3.140625" style="73" customWidth="1"/>
    <col min="8418" max="8427" width="10.140625" style="73" customWidth="1"/>
    <col min="8428" max="8428" width="10.5703125" style="73" customWidth="1"/>
    <col min="8429" max="8431" width="10.140625" style="73" customWidth="1"/>
    <col min="8432" max="8432" width="8.85546875" style="73" bestFit="1" customWidth="1"/>
    <col min="8433" max="8433" width="8.85546875" style="73" customWidth="1"/>
    <col min="8434" max="8434" width="8.7109375" style="73"/>
    <col min="8435" max="8435" width="8.85546875" style="73" bestFit="1" customWidth="1"/>
    <col min="8436" max="8670" width="8.7109375" style="73"/>
    <col min="8671" max="8671" width="2.42578125" style="73" customWidth="1"/>
    <col min="8672" max="8673" width="3.140625" style="73" customWidth="1"/>
    <col min="8674" max="8683" width="10.140625" style="73" customWidth="1"/>
    <col min="8684" max="8684" width="10.5703125" style="73" customWidth="1"/>
    <col min="8685" max="8687" width="10.140625" style="73" customWidth="1"/>
    <col min="8688" max="8688" width="8.85546875" style="73" bestFit="1" customWidth="1"/>
    <col min="8689" max="8689" width="8.85546875" style="73" customWidth="1"/>
    <col min="8690" max="8690" width="8.7109375" style="73"/>
    <col min="8691" max="8691" width="8.85546875" style="73" bestFit="1" customWidth="1"/>
    <col min="8692" max="8926" width="8.7109375" style="73"/>
    <col min="8927" max="8927" width="2.42578125" style="73" customWidth="1"/>
    <col min="8928" max="8929" width="3.140625" style="73" customWidth="1"/>
    <col min="8930" max="8939" width="10.140625" style="73" customWidth="1"/>
    <col min="8940" max="8940" width="10.5703125" style="73" customWidth="1"/>
    <col min="8941" max="8943" width="10.140625" style="73" customWidth="1"/>
    <col min="8944" max="8944" width="8.85546875" style="73" bestFit="1" customWidth="1"/>
    <col min="8945" max="8945" width="8.85546875" style="73" customWidth="1"/>
    <col min="8946" max="8946" width="8.7109375" style="73"/>
    <col min="8947" max="8947" width="8.85546875" style="73" bestFit="1" customWidth="1"/>
    <col min="8948" max="9182" width="8.7109375" style="73"/>
    <col min="9183" max="9183" width="2.42578125" style="73" customWidth="1"/>
    <col min="9184" max="9185" width="3.140625" style="73" customWidth="1"/>
    <col min="9186" max="9195" width="10.140625" style="73" customWidth="1"/>
    <col min="9196" max="9196" width="10.5703125" style="73" customWidth="1"/>
    <col min="9197" max="9199" width="10.140625" style="73" customWidth="1"/>
    <col min="9200" max="9200" width="8.85546875" style="73" bestFit="1" customWidth="1"/>
    <col min="9201" max="9201" width="8.85546875" style="73" customWidth="1"/>
    <col min="9202" max="9202" width="8.7109375" style="73"/>
    <col min="9203" max="9203" width="8.85546875" style="73" bestFit="1" customWidth="1"/>
    <col min="9204" max="9438" width="8.7109375" style="73"/>
    <col min="9439" max="9439" width="2.42578125" style="73" customWidth="1"/>
    <col min="9440" max="9441" width="3.140625" style="73" customWidth="1"/>
    <col min="9442" max="9451" width="10.140625" style="73" customWidth="1"/>
    <col min="9452" max="9452" width="10.5703125" style="73" customWidth="1"/>
    <col min="9453" max="9455" width="10.140625" style="73" customWidth="1"/>
    <col min="9456" max="9456" width="8.85546875" style="73" bestFit="1" customWidth="1"/>
    <col min="9457" max="9457" width="8.85546875" style="73" customWidth="1"/>
    <col min="9458" max="9458" width="8.7109375" style="73"/>
    <col min="9459" max="9459" width="8.85546875" style="73" bestFit="1" customWidth="1"/>
    <col min="9460" max="9694" width="8.7109375" style="73"/>
    <col min="9695" max="9695" width="2.42578125" style="73" customWidth="1"/>
    <col min="9696" max="9697" width="3.140625" style="73" customWidth="1"/>
    <col min="9698" max="9707" width="10.140625" style="73" customWidth="1"/>
    <col min="9708" max="9708" width="10.5703125" style="73" customWidth="1"/>
    <col min="9709" max="9711" width="10.140625" style="73" customWidth="1"/>
    <col min="9712" max="9712" width="8.85546875" style="73" bestFit="1" customWidth="1"/>
    <col min="9713" max="9713" width="8.85546875" style="73" customWidth="1"/>
    <col min="9714" max="9714" width="8.7109375" style="73"/>
    <col min="9715" max="9715" width="8.85546875" style="73" bestFit="1" customWidth="1"/>
    <col min="9716" max="9950" width="8.7109375" style="73"/>
    <col min="9951" max="9951" width="2.42578125" style="73" customWidth="1"/>
    <col min="9952" max="9953" width="3.140625" style="73" customWidth="1"/>
    <col min="9954" max="9963" width="10.140625" style="73" customWidth="1"/>
    <col min="9964" max="9964" width="10.5703125" style="73" customWidth="1"/>
    <col min="9965" max="9967" width="10.140625" style="73" customWidth="1"/>
    <col min="9968" max="9968" width="8.85546875" style="73" bestFit="1" customWidth="1"/>
    <col min="9969" max="9969" width="8.85546875" style="73" customWidth="1"/>
    <col min="9970" max="9970" width="8.7109375" style="73"/>
    <col min="9971" max="9971" width="8.85546875" style="73" bestFit="1" customWidth="1"/>
    <col min="9972" max="10206" width="8.7109375" style="73"/>
    <col min="10207" max="10207" width="2.42578125" style="73" customWidth="1"/>
    <col min="10208" max="10209" width="3.140625" style="73" customWidth="1"/>
    <col min="10210" max="10219" width="10.140625" style="73" customWidth="1"/>
    <col min="10220" max="10220" width="10.5703125" style="73" customWidth="1"/>
    <col min="10221" max="10223" width="10.140625" style="73" customWidth="1"/>
    <col min="10224" max="10224" width="8.85546875" style="73" bestFit="1" customWidth="1"/>
    <col min="10225" max="10225" width="8.85546875" style="73" customWidth="1"/>
    <col min="10226" max="10226" width="8.7109375" style="73"/>
    <col min="10227" max="10227" width="8.85546875" style="73" bestFit="1" customWidth="1"/>
    <col min="10228" max="10462" width="8.7109375" style="73"/>
    <col min="10463" max="10463" width="2.42578125" style="73" customWidth="1"/>
    <col min="10464" max="10465" width="3.140625" style="73" customWidth="1"/>
    <col min="10466" max="10475" width="10.140625" style="73" customWidth="1"/>
    <col min="10476" max="10476" width="10.5703125" style="73" customWidth="1"/>
    <col min="10477" max="10479" width="10.140625" style="73" customWidth="1"/>
    <col min="10480" max="10480" width="8.85546875" style="73" bestFit="1" customWidth="1"/>
    <col min="10481" max="10481" width="8.85546875" style="73" customWidth="1"/>
    <col min="10482" max="10482" width="8.7109375" style="73"/>
    <col min="10483" max="10483" width="8.85546875" style="73" bestFit="1" customWidth="1"/>
    <col min="10484" max="10718" width="8.7109375" style="73"/>
    <col min="10719" max="10719" width="2.42578125" style="73" customWidth="1"/>
    <col min="10720" max="10721" width="3.140625" style="73" customWidth="1"/>
    <col min="10722" max="10731" width="10.140625" style="73" customWidth="1"/>
    <col min="10732" max="10732" width="10.5703125" style="73" customWidth="1"/>
    <col min="10733" max="10735" width="10.140625" style="73" customWidth="1"/>
    <col min="10736" max="10736" width="8.85546875" style="73" bestFit="1" customWidth="1"/>
    <col min="10737" max="10737" width="8.85546875" style="73" customWidth="1"/>
    <col min="10738" max="10738" width="8.7109375" style="73"/>
    <col min="10739" max="10739" width="8.85546875" style="73" bestFit="1" customWidth="1"/>
    <col min="10740" max="10974" width="8.7109375" style="73"/>
    <col min="10975" max="10975" width="2.42578125" style="73" customWidth="1"/>
    <col min="10976" max="10977" width="3.140625" style="73" customWidth="1"/>
    <col min="10978" max="10987" width="10.140625" style="73" customWidth="1"/>
    <col min="10988" max="10988" width="10.5703125" style="73" customWidth="1"/>
    <col min="10989" max="10991" width="10.140625" style="73" customWidth="1"/>
    <col min="10992" max="10992" width="8.85546875" style="73" bestFit="1" customWidth="1"/>
    <col min="10993" max="10993" width="8.85546875" style="73" customWidth="1"/>
    <col min="10994" max="10994" width="8.7109375" style="73"/>
    <col min="10995" max="10995" width="8.85546875" style="73" bestFit="1" customWidth="1"/>
    <col min="10996" max="11230" width="8.7109375" style="73"/>
    <col min="11231" max="11231" width="2.42578125" style="73" customWidth="1"/>
    <col min="11232" max="11233" width="3.140625" style="73" customWidth="1"/>
    <col min="11234" max="11243" width="10.140625" style="73" customWidth="1"/>
    <col min="11244" max="11244" width="10.5703125" style="73" customWidth="1"/>
    <col min="11245" max="11247" width="10.140625" style="73" customWidth="1"/>
    <col min="11248" max="11248" width="8.85546875" style="73" bestFit="1" customWidth="1"/>
    <col min="11249" max="11249" width="8.85546875" style="73" customWidth="1"/>
    <col min="11250" max="11250" width="8.7109375" style="73"/>
    <col min="11251" max="11251" width="8.85546875" style="73" bestFit="1" customWidth="1"/>
    <col min="11252" max="11486" width="8.7109375" style="73"/>
    <col min="11487" max="11487" width="2.42578125" style="73" customWidth="1"/>
    <col min="11488" max="11489" width="3.140625" style="73" customWidth="1"/>
    <col min="11490" max="11499" width="10.140625" style="73" customWidth="1"/>
    <col min="11500" max="11500" width="10.5703125" style="73" customWidth="1"/>
    <col min="11501" max="11503" width="10.140625" style="73" customWidth="1"/>
    <col min="11504" max="11504" width="8.85546875" style="73" bestFit="1" customWidth="1"/>
    <col min="11505" max="11505" width="8.85546875" style="73" customWidth="1"/>
    <col min="11506" max="11506" width="8.7109375" style="73"/>
    <col min="11507" max="11507" width="8.85546875" style="73" bestFit="1" customWidth="1"/>
    <col min="11508" max="11742" width="8.7109375" style="73"/>
    <col min="11743" max="11743" width="2.42578125" style="73" customWidth="1"/>
    <col min="11744" max="11745" width="3.140625" style="73" customWidth="1"/>
    <col min="11746" max="11755" width="10.140625" style="73" customWidth="1"/>
    <col min="11756" max="11756" width="10.5703125" style="73" customWidth="1"/>
    <col min="11757" max="11759" width="10.140625" style="73" customWidth="1"/>
    <col min="11760" max="11760" width="8.85546875" style="73" bestFit="1" customWidth="1"/>
    <col min="11761" max="11761" width="8.85546875" style="73" customWidth="1"/>
    <col min="11762" max="11762" width="8.7109375" style="73"/>
    <col min="11763" max="11763" width="8.85546875" style="73" bestFit="1" customWidth="1"/>
    <col min="11764" max="11998" width="8.7109375" style="73"/>
    <col min="11999" max="11999" width="2.42578125" style="73" customWidth="1"/>
    <col min="12000" max="12001" width="3.140625" style="73" customWidth="1"/>
    <col min="12002" max="12011" width="10.140625" style="73" customWidth="1"/>
    <col min="12012" max="12012" width="10.5703125" style="73" customWidth="1"/>
    <col min="12013" max="12015" width="10.140625" style="73" customWidth="1"/>
    <col min="12016" max="12016" width="8.85546875" style="73" bestFit="1" customWidth="1"/>
    <col min="12017" max="12017" width="8.85546875" style="73" customWidth="1"/>
    <col min="12018" max="12018" width="8.7109375" style="73"/>
    <col min="12019" max="12019" width="8.85546875" style="73" bestFit="1" customWidth="1"/>
    <col min="12020" max="12254" width="8.7109375" style="73"/>
    <col min="12255" max="12255" width="2.42578125" style="73" customWidth="1"/>
    <col min="12256" max="12257" width="3.140625" style="73" customWidth="1"/>
    <col min="12258" max="12267" width="10.140625" style="73" customWidth="1"/>
    <col min="12268" max="12268" width="10.5703125" style="73" customWidth="1"/>
    <col min="12269" max="12271" width="10.140625" style="73" customWidth="1"/>
    <col min="12272" max="12272" width="8.85546875" style="73" bestFit="1" customWidth="1"/>
    <col min="12273" max="12273" width="8.85546875" style="73" customWidth="1"/>
    <col min="12274" max="12274" width="8.7109375" style="73"/>
    <col min="12275" max="12275" width="8.85546875" style="73" bestFit="1" customWidth="1"/>
    <col min="12276" max="12510" width="8.7109375" style="73"/>
    <col min="12511" max="12511" width="2.42578125" style="73" customWidth="1"/>
    <col min="12512" max="12513" width="3.140625" style="73" customWidth="1"/>
    <col min="12514" max="12523" width="10.140625" style="73" customWidth="1"/>
    <col min="12524" max="12524" width="10.5703125" style="73" customWidth="1"/>
    <col min="12525" max="12527" width="10.140625" style="73" customWidth="1"/>
    <col min="12528" max="12528" width="8.85546875" style="73" bestFit="1" customWidth="1"/>
    <col min="12529" max="12529" width="8.85546875" style="73" customWidth="1"/>
    <col min="12530" max="12530" width="8.7109375" style="73"/>
    <col min="12531" max="12531" width="8.85546875" style="73" bestFit="1" customWidth="1"/>
    <col min="12532" max="12766" width="8.7109375" style="73"/>
    <col min="12767" max="12767" width="2.42578125" style="73" customWidth="1"/>
    <col min="12768" max="12769" width="3.140625" style="73" customWidth="1"/>
    <col min="12770" max="12779" width="10.140625" style="73" customWidth="1"/>
    <col min="12780" max="12780" width="10.5703125" style="73" customWidth="1"/>
    <col min="12781" max="12783" width="10.140625" style="73" customWidth="1"/>
    <col min="12784" max="12784" width="8.85546875" style="73" bestFit="1" customWidth="1"/>
    <col min="12785" max="12785" width="8.85546875" style="73" customWidth="1"/>
    <col min="12786" max="12786" width="8.7109375" style="73"/>
    <col min="12787" max="12787" width="8.85546875" style="73" bestFit="1" customWidth="1"/>
    <col min="12788" max="13022" width="8.7109375" style="73"/>
    <col min="13023" max="13023" width="2.42578125" style="73" customWidth="1"/>
    <col min="13024" max="13025" width="3.140625" style="73" customWidth="1"/>
    <col min="13026" max="13035" width="10.140625" style="73" customWidth="1"/>
    <col min="13036" max="13036" width="10.5703125" style="73" customWidth="1"/>
    <col min="13037" max="13039" width="10.140625" style="73" customWidth="1"/>
    <col min="13040" max="13040" width="8.85546875" style="73" bestFit="1" customWidth="1"/>
    <col min="13041" max="13041" width="8.85546875" style="73" customWidth="1"/>
    <col min="13042" max="13042" width="8.7109375" style="73"/>
    <col min="13043" max="13043" width="8.85546875" style="73" bestFit="1" customWidth="1"/>
    <col min="13044" max="13278" width="8.7109375" style="73"/>
    <col min="13279" max="13279" width="2.42578125" style="73" customWidth="1"/>
    <col min="13280" max="13281" width="3.140625" style="73" customWidth="1"/>
    <col min="13282" max="13291" width="10.140625" style="73" customWidth="1"/>
    <col min="13292" max="13292" width="10.5703125" style="73" customWidth="1"/>
    <col min="13293" max="13295" width="10.140625" style="73" customWidth="1"/>
    <col min="13296" max="13296" width="8.85546875" style="73" bestFit="1" customWidth="1"/>
    <col min="13297" max="13297" width="8.85546875" style="73" customWidth="1"/>
    <col min="13298" max="13298" width="8.7109375" style="73"/>
    <col min="13299" max="13299" width="8.85546875" style="73" bestFit="1" customWidth="1"/>
    <col min="13300" max="13534" width="8.7109375" style="73"/>
    <col min="13535" max="13535" width="2.42578125" style="73" customWidth="1"/>
    <col min="13536" max="13537" width="3.140625" style="73" customWidth="1"/>
    <col min="13538" max="13547" width="10.140625" style="73" customWidth="1"/>
    <col min="13548" max="13548" width="10.5703125" style="73" customWidth="1"/>
    <col min="13549" max="13551" width="10.140625" style="73" customWidth="1"/>
    <col min="13552" max="13552" width="8.85546875" style="73" bestFit="1" customWidth="1"/>
    <col min="13553" max="13553" width="8.85546875" style="73" customWidth="1"/>
    <col min="13554" max="13554" width="8.7109375" style="73"/>
    <col min="13555" max="13555" width="8.85546875" style="73" bestFit="1" customWidth="1"/>
    <col min="13556" max="13790" width="8.7109375" style="73"/>
    <col min="13791" max="13791" width="2.42578125" style="73" customWidth="1"/>
    <col min="13792" max="13793" width="3.140625" style="73" customWidth="1"/>
    <col min="13794" max="13803" width="10.140625" style="73" customWidth="1"/>
    <col min="13804" max="13804" width="10.5703125" style="73" customWidth="1"/>
    <col min="13805" max="13807" width="10.140625" style="73" customWidth="1"/>
    <col min="13808" max="13808" width="8.85546875" style="73" bestFit="1" customWidth="1"/>
    <col min="13809" max="13809" width="8.85546875" style="73" customWidth="1"/>
    <col min="13810" max="13810" width="8.7109375" style="73"/>
    <col min="13811" max="13811" width="8.85546875" style="73" bestFit="1" customWidth="1"/>
    <col min="13812" max="14046" width="8.7109375" style="73"/>
    <col min="14047" max="14047" width="2.42578125" style="73" customWidth="1"/>
    <col min="14048" max="14049" width="3.140625" style="73" customWidth="1"/>
    <col min="14050" max="14059" width="10.140625" style="73" customWidth="1"/>
    <col min="14060" max="14060" width="10.5703125" style="73" customWidth="1"/>
    <col min="14061" max="14063" width="10.140625" style="73" customWidth="1"/>
    <col min="14064" max="14064" width="8.85546875" style="73" bestFit="1" customWidth="1"/>
    <col min="14065" max="14065" width="8.85546875" style="73" customWidth="1"/>
    <col min="14066" max="14066" width="8.7109375" style="73"/>
    <col min="14067" max="14067" width="8.85546875" style="73" bestFit="1" customWidth="1"/>
    <col min="14068" max="14302" width="8.7109375" style="73"/>
    <col min="14303" max="14303" width="2.42578125" style="73" customWidth="1"/>
    <col min="14304" max="14305" width="3.140625" style="73" customWidth="1"/>
    <col min="14306" max="14315" width="10.140625" style="73" customWidth="1"/>
    <col min="14316" max="14316" width="10.5703125" style="73" customWidth="1"/>
    <col min="14317" max="14319" width="10.140625" style="73" customWidth="1"/>
    <col min="14320" max="14320" width="8.85546875" style="73" bestFit="1" customWidth="1"/>
    <col min="14321" max="14321" width="8.85546875" style="73" customWidth="1"/>
    <col min="14322" max="14322" width="8.7109375" style="73"/>
    <col min="14323" max="14323" width="8.85546875" style="73" bestFit="1" customWidth="1"/>
    <col min="14324" max="14558" width="8.7109375" style="73"/>
    <col min="14559" max="14559" width="2.42578125" style="73" customWidth="1"/>
    <col min="14560" max="14561" width="3.140625" style="73" customWidth="1"/>
    <col min="14562" max="14571" width="10.140625" style="73" customWidth="1"/>
    <col min="14572" max="14572" width="10.5703125" style="73" customWidth="1"/>
    <col min="14573" max="14575" width="10.140625" style="73" customWidth="1"/>
    <col min="14576" max="14576" width="8.85546875" style="73" bestFit="1" customWidth="1"/>
    <col min="14577" max="14577" width="8.85546875" style="73" customWidth="1"/>
    <col min="14578" max="14578" width="8.7109375" style="73"/>
    <col min="14579" max="14579" width="8.85546875" style="73" bestFit="1" customWidth="1"/>
    <col min="14580" max="14814" width="8.7109375" style="73"/>
    <col min="14815" max="14815" width="2.42578125" style="73" customWidth="1"/>
    <col min="14816" max="14817" width="3.140625" style="73" customWidth="1"/>
    <col min="14818" max="14827" width="10.140625" style="73" customWidth="1"/>
    <col min="14828" max="14828" width="10.5703125" style="73" customWidth="1"/>
    <col min="14829" max="14831" width="10.140625" style="73" customWidth="1"/>
    <col min="14832" max="14832" width="8.85546875" style="73" bestFit="1" customWidth="1"/>
    <col min="14833" max="14833" width="8.85546875" style="73" customWidth="1"/>
    <col min="14834" max="14834" width="8.7109375" style="73"/>
    <col min="14835" max="14835" width="8.85546875" style="73" bestFit="1" customWidth="1"/>
    <col min="14836" max="15070" width="8.7109375" style="73"/>
    <col min="15071" max="15071" width="2.42578125" style="73" customWidth="1"/>
    <col min="15072" max="15073" width="3.140625" style="73" customWidth="1"/>
    <col min="15074" max="15083" width="10.140625" style="73" customWidth="1"/>
    <col min="15084" max="15084" width="10.5703125" style="73" customWidth="1"/>
    <col min="15085" max="15087" width="10.140625" style="73" customWidth="1"/>
    <col min="15088" max="15088" width="8.85546875" style="73" bestFit="1" customWidth="1"/>
    <col min="15089" max="15089" width="8.85546875" style="73" customWidth="1"/>
    <col min="15090" max="15090" width="8.7109375" style="73"/>
    <col min="15091" max="15091" width="8.85546875" style="73" bestFit="1" customWidth="1"/>
    <col min="15092" max="15326" width="8.7109375" style="73"/>
    <col min="15327" max="15327" width="2.42578125" style="73" customWidth="1"/>
    <col min="15328" max="15329" width="3.140625" style="73" customWidth="1"/>
    <col min="15330" max="15339" width="10.140625" style="73" customWidth="1"/>
    <col min="15340" max="15340" width="10.5703125" style="73" customWidth="1"/>
    <col min="15341" max="15343" width="10.140625" style="73" customWidth="1"/>
    <col min="15344" max="15344" width="8.85546875" style="73" bestFit="1" customWidth="1"/>
    <col min="15345" max="15345" width="8.85546875" style="73" customWidth="1"/>
    <col min="15346" max="15346" width="8.7109375" style="73"/>
    <col min="15347" max="15347" width="8.85546875" style="73" bestFit="1" customWidth="1"/>
    <col min="15348" max="15582" width="8.7109375" style="73"/>
    <col min="15583" max="15583" width="2.42578125" style="73" customWidth="1"/>
    <col min="15584" max="15585" width="3.140625" style="73" customWidth="1"/>
    <col min="15586" max="15595" width="10.140625" style="73" customWidth="1"/>
    <col min="15596" max="15596" width="10.5703125" style="73" customWidth="1"/>
    <col min="15597" max="15599" width="10.140625" style="73" customWidth="1"/>
    <col min="15600" max="15600" width="8.85546875" style="73" bestFit="1" customWidth="1"/>
    <col min="15601" max="15601" width="8.85546875" style="73" customWidth="1"/>
    <col min="15602" max="15602" width="8.7109375" style="73"/>
    <col min="15603" max="15603" width="8.85546875" style="73" bestFit="1" customWidth="1"/>
    <col min="15604" max="15838" width="8.7109375" style="73"/>
    <col min="15839" max="15839" width="2.42578125" style="73" customWidth="1"/>
    <col min="15840" max="15841" width="3.140625" style="73" customWidth="1"/>
    <col min="15842" max="15851" width="10.140625" style="73" customWidth="1"/>
    <col min="15852" max="15852" width="10.5703125" style="73" customWidth="1"/>
    <col min="15853" max="15855" width="10.140625" style="73" customWidth="1"/>
    <col min="15856" max="15856" width="8.85546875" style="73" bestFit="1" customWidth="1"/>
    <col min="15857" max="15857" width="8.85546875" style="73" customWidth="1"/>
    <col min="15858" max="15858" width="8.7109375" style="73"/>
    <col min="15859" max="15859" width="8.85546875" style="73" bestFit="1" customWidth="1"/>
    <col min="15860" max="16094" width="8.7109375" style="73"/>
    <col min="16095" max="16095" width="2.42578125" style="73" customWidth="1"/>
    <col min="16096" max="16097" width="3.140625" style="73" customWidth="1"/>
    <col min="16098" max="16107" width="10.140625" style="73" customWidth="1"/>
    <col min="16108" max="16108" width="10.5703125" style="73" customWidth="1"/>
    <col min="16109" max="16111" width="10.140625" style="73" customWidth="1"/>
    <col min="16112" max="16112" width="8.85546875" style="73" bestFit="1" customWidth="1"/>
    <col min="16113" max="16113" width="8.85546875" style="73" customWidth="1"/>
    <col min="16114" max="16114" width="8.7109375" style="73"/>
    <col min="16115" max="16115" width="8.85546875" style="73" bestFit="1" customWidth="1"/>
    <col min="16116" max="16350" width="8.7109375" style="73"/>
    <col min="16351" max="16384" width="9.140625" style="73" customWidth="1"/>
  </cols>
  <sheetData>
    <row r="1" spans="1:3" ht="18.600000000000001" customHeight="1">
      <c r="A1" s="73" t="s">
        <v>205</v>
      </c>
      <c r="B1" s="72" t="s">
        <v>88</v>
      </c>
      <c r="C1" s="74" t="s">
        <v>89</v>
      </c>
    </row>
    <row r="2" spans="1:3" ht="18.600000000000001" customHeight="1">
      <c r="A2" s="73">
        <v>1997</v>
      </c>
      <c r="B2" s="78">
        <v>8.8330525832975564</v>
      </c>
      <c r="C2" s="79">
        <v>6.9337569617241694</v>
      </c>
    </row>
    <row r="3" spans="1:3" ht="18.600000000000001" customHeight="1">
      <c r="A3" s="73">
        <v>1998</v>
      </c>
      <c r="B3" s="78">
        <v>8.7596834640061267</v>
      </c>
      <c r="C3" s="79">
        <v>7.1080326958990829</v>
      </c>
    </row>
    <row r="4" spans="1:3" ht="18.600000000000001" customHeight="1">
      <c r="A4" s="73">
        <f t="shared" ref="A4:A23" si="0">A3+1</f>
        <v>1999</v>
      </c>
      <c r="B4" s="78">
        <v>8.7405399134032749</v>
      </c>
      <c r="C4" s="79">
        <v>7.1179209898942926</v>
      </c>
    </row>
    <row r="5" spans="1:3" ht="15.95" customHeight="1">
      <c r="A5" s="73">
        <f t="shared" si="0"/>
        <v>2000</v>
      </c>
      <c r="B5" s="78">
        <v>8.4990495460679849</v>
      </c>
      <c r="C5" s="79">
        <v>7.0298863792691968</v>
      </c>
    </row>
    <row r="6" spans="1:3" ht="18.600000000000001" customHeight="1">
      <c r="A6" s="73">
        <f t="shared" si="0"/>
        <v>2001</v>
      </c>
      <c r="B6" s="78">
        <v>9.2741866807635613</v>
      </c>
      <c r="C6" s="79">
        <v>7.8704744424362536</v>
      </c>
    </row>
    <row r="7" spans="1:3" ht="18.600000000000001" customHeight="1">
      <c r="A7" s="73">
        <f t="shared" si="0"/>
        <v>2002</v>
      </c>
      <c r="B7" s="78">
        <v>9.4120865104836611</v>
      </c>
      <c r="C7" s="79">
        <v>7.7681574972003951</v>
      </c>
    </row>
    <row r="8" spans="1:3" ht="18.600000000000001" customHeight="1">
      <c r="A8" s="73">
        <f t="shared" si="0"/>
        <v>2003</v>
      </c>
      <c r="B8" s="78">
        <v>9.2928639977565872</v>
      </c>
      <c r="C8" s="79">
        <v>7.4024231746807789</v>
      </c>
    </row>
    <row r="9" spans="1:3" ht="18.600000000000001" customHeight="1">
      <c r="A9" s="73">
        <f t="shared" si="0"/>
        <v>2004</v>
      </c>
      <c r="B9" s="78">
        <v>8.8092081893132654</v>
      </c>
      <c r="C9" s="79">
        <v>6.7757600467162202</v>
      </c>
    </row>
    <row r="10" spans="1:3" ht="15.95" customHeight="1">
      <c r="A10" s="73">
        <f t="shared" si="0"/>
        <v>2005</v>
      </c>
      <c r="B10" s="78">
        <v>8.7354227481789355</v>
      </c>
      <c r="C10" s="79">
        <v>6.5145422118321985</v>
      </c>
    </row>
    <row r="11" spans="1:3" ht="18.600000000000001" customHeight="1">
      <c r="A11" s="73">
        <f t="shared" si="0"/>
        <v>2006</v>
      </c>
      <c r="B11" s="78">
        <v>8.5549685709786569</v>
      </c>
      <c r="C11" s="79">
        <v>6.3986164680634072</v>
      </c>
    </row>
    <row r="12" spans="1:3" ht="18.600000000000001" customHeight="1">
      <c r="A12" s="73">
        <f t="shared" si="0"/>
        <v>2007</v>
      </c>
      <c r="B12" s="78">
        <v>8.3413577360382369</v>
      </c>
      <c r="C12" s="79">
        <v>6.172317788888642</v>
      </c>
    </row>
    <row r="13" spans="1:3" ht="18.600000000000001" customHeight="1">
      <c r="A13" s="73">
        <f t="shared" si="0"/>
        <v>2008</v>
      </c>
      <c r="B13" s="78">
        <v>8.4121962336686629</v>
      </c>
      <c r="C13" s="79">
        <v>6.1971484924826088</v>
      </c>
    </row>
    <row r="14" spans="1:3" ht="18.600000000000001" customHeight="1">
      <c r="A14" s="73">
        <f t="shared" si="0"/>
        <v>2009</v>
      </c>
      <c r="B14" s="78">
        <v>8.3343091518257033</v>
      </c>
      <c r="C14" s="79">
        <v>6.5102846814360431</v>
      </c>
    </row>
    <row r="15" spans="1:3" ht="15.95" customHeight="1">
      <c r="A15" s="73">
        <f t="shared" si="0"/>
        <v>2010</v>
      </c>
      <c r="B15" s="78">
        <v>8.0765337600136959</v>
      </c>
      <c r="C15" s="79">
        <v>6.4815385840289466</v>
      </c>
    </row>
    <row r="16" spans="1:3" ht="18.600000000000001" customHeight="1">
      <c r="A16" s="73">
        <f t="shared" si="0"/>
        <v>2011</v>
      </c>
      <c r="B16" s="78">
        <v>8.2280426366175217</v>
      </c>
      <c r="C16" s="79">
        <v>6.4151509182403847</v>
      </c>
    </row>
    <row r="17" spans="1:34" ht="18.600000000000001" customHeight="1">
      <c r="A17" s="73">
        <f t="shared" si="0"/>
        <v>2012</v>
      </c>
      <c r="B17" s="78">
        <v>8.1040129822960356</v>
      </c>
      <c r="C17" s="79">
        <v>6.457534532295325</v>
      </c>
    </row>
    <row r="18" spans="1:34" ht="18.600000000000001" customHeight="1">
      <c r="A18" s="73">
        <f t="shared" si="0"/>
        <v>2013</v>
      </c>
      <c r="B18" s="78">
        <v>7.8511707795225307</v>
      </c>
      <c r="C18" s="79">
        <v>6.290294520878227</v>
      </c>
    </row>
    <row r="19" spans="1:34" ht="21" customHeight="1">
      <c r="A19" s="73">
        <f t="shared" si="0"/>
        <v>2014</v>
      </c>
      <c r="B19" s="78">
        <v>7.707183466518214</v>
      </c>
      <c r="C19" s="79">
        <v>6.1728390904521682</v>
      </c>
    </row>
    <row r="20" spans="1:34" ht="15.95" customHeight="1">
      <c r="A20" s="73">
        <f t="shared" si="0"/>
        <v>2015</v>
      </c>
      <c r="B20" s="78">
        <v>7.7111088686373552</v>
      </c>
      <c r="C20" s="79">
        <v>6.1058367968956286</v>
      </c>
    </row>
    <row r="21" spans="1:34" ht="13.5">
      <c r="A21" s="73">
        <f t="shared" si="0"/>
        <v>2016</v>
      </c>
      <c r="B21" s="78">
        <v>7.9185859683441864</v>
      </c>
      <c r="C21" s="79">
        <v>6.0244892523356839</v>
      </c>
    </row>
    <row r="22" spans="1:34" ht="13.5">
      <c r="A22" s="73">
        <f t="shared" si="0"/>
        <v>2017</v>
      </c>
      <c r="B22" s="78">
        <v>8.232151056796214</v>
      </c>
      <c r="C22" s="79">
        <v>6.3902229610432295</v>
      </c>
    </row>
    <row r="23" spans="1:34" ht="13.5">
      <c r="A23" s="73">
        <f t="shared" si="0"/>
        <v>2018</v>
      </c>
      <c r="B23" s="78">
        <v>8.376271791414915</v>
      </c>
      <c r="C23" s="79">
        <v>6.4512924821398769</v>
      </c>
    </row>
    <row r="24" spans="1:34" ht="13.5" hidden="1">
      <c r="B24" s="72"/>
      <c r="C24" s="79">
        <v>0</v>
      </c>
    </row>
    <row r="25" spans="1:34" ht="13.5" hidden="1">
      <c r="B25" s="72"/>
      <c r="C25" s="79">
        <v>0</v>
      </c>
    </row>
    <row r="26" spans="1:34" ht="13.5" hidden="1">
      <c r="B26" s="72"/>
      <c r="C26" s="79">
        <v>0</v>
      </c>
    </row>
    <row r="27" spans="1:34" ht="13.5" hidden="1">
      <c r="B27" s="72"/>
      <c r="C27" s="79">
        <v>0</v>
      </c>
    </row>
    <row r="28" spans="1:34" ht="13.5" hidden="1">
      <c r="B28" s="72"/>
      <c r="C28" s="79">
        <v>0</v>
      </c>
    </row>
    <row r="29" spans="1:34" ht="13.5" hidden="1">
      <c r="B29" s="72"/>
      <c r="C29" s="79">
        <v>0</v>
      </c>
    </row>
    <row r="30" spans="1:34" s="76" customFormat="1" ht="13.5" hidden="1" customHeight="1">
      <c r="B30" s="72"/>
      <c r="C30" s="73"/>
    </row>
    <row r="31" spans="1:34" s="72" customFormat="1" ht="13.5">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row>
    <row r="32" spans="1:34" s="72" customFormat="1" ht="13.5">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2:34" s="72" customFormat="1" ht="13.5">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2:34" s="72" customFormat="1" ht="13.5">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row>
    <row r="35" spans="2:34" s="72" customFormat="1" ht="13.5">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row>
  </sheetData>
  <pageMargins left="0.74803149606299202" right="0.74803149606299202" top="0.59055118110236204" bottom="0.59055118110236204" header="0" footer="0.196850393700787"/>
  <headerFooter alignWithMargins="0">
    <oddFooter>&amp;L5/ירחון סטטיסטי מט&amp;C6&amp;Rהמוסד לביטוח לאומי - מינהל המחקר והתכנון</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D21" sqref="D21"/>
    </sheetView>
  </sheetViews>
  <sheetFormatPr defaultRowHeight="12.7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H24" sqref="H24"/>
    </sheetView>
  </sheetViews>
  <sheetFormatPr defaultRowHeight="12.7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8"/>
  <sheetViews>
    <sheetView rightToLeft="1" topLeftCell="A7" workbookViewId="0">
      <selection activeCell="Q15" sqref="Q15"/>
    </sheetView>
  </sheetViews>
  <sheetFormatPr defaultColWidth="8.85546875" defaultRowHeight="15.75"/>
  <cols>
    <col min="1" max="2" width="8.85546875" style="181"/>
    <col min="3" max="17" width="8.7109375" customWidth="1"/>
    <col min="18" max="16384" width="8.85546875" style="181"/>
  </cols>
  <sheetData>
    <row r="2" spans="16:17">
      <c r="Q2" s="179"/>
    </row>
    <row r="13" spans="16:17">
      <c r="P13" s="180"/>
    </row>
    <row r="24" spans="3:25">
      <c r="C24" s="220" t="s">
        <v>203</v>
      </c>
      <c r="D24" s="220"/>
      <c r="E24" s="220"/>
      <c r="F24" s="220"/>
      <c r="G24" s="220"/>
      <c r="H24" s="220"/>
      <c r="I24" s="220"/>
      <c r="J24" s="220"/>
      <c r="K24" s="220"/>
      <c r="L24" s="220"/>
      <c r="M24" s="220"/>
      <c r="N24" s="220"/>
    </row>
    <row r="25" spans="3:25">
      <c r="C25" s="221" t="s">
        <v>119</v>
      </c>
      <c r="D25" s="222"/>
      <c r="E25" s="222"/>
      <c r="F25" s="222"/>
      <c r="G25" s="222"/>
      <c r="H25" s="222"/>
      <c r="I25" s="222"/>
      <c r="J25" s="222"/>
      <c r="K25" s="222"/>
      <c r="L25" s="222"/>
      <c r="M25" s="222"/>
      <c r="N25" s="222"/>
    </row>
    <row r="26" spans="3:25">
      <c r="C26" s="183"/>
      <c r="D26" s="183"/>
      <c r="E26" s="183"/>
      <c r="F26" s="183"/>
      <c r="G26" s="183"/>
      <c r="H26" s="183"/>
      <c r="I26" s="183"/>
      <c r="J26" s="183"/>
      <c r="K26" s="183"/>
      <c r="L26" s="183"/>
      <c r="M26" s="183"/>
      <c r="N26" s="181"/>
    </row>
    <row r="27" spans="3:25" ht="15.6" customHeight="1">
      <c r="C27" s="183"/>
      <c r="D27" s="183"/>
      <c r="E27" s="183"/>
      <c r="F27" s="183"/>
      <c r="G27" s="183"/>
      <c r="H27" s="183"/>
      <c r="I27" s="183"/>
      <c r="J27" s="183"/>
      <c r="K27" s="183"/>
      <c r="L27" s="183"/>
      <c r="M27" s="183"/>
      <c r="N27" s="220" t="s">
        <v>204</v>
      </c>
      <c r="O27" s="220"/>
      <c r="P27" s="220"/>
      <c r="Q27" s="220"/>
      <c r="R27" s="220"/>
      <c r="S27" s="220"/>
      <c r="T27" s="220"/>
      <c r="U27" s="220"/>
      <c r="V27" s="220"/>
      <c r="W27" s="220"/>
      <c r="X27" s="220"/>
      <c r="Y27" s="220"/>
    </row>
    <row r="28" spans="3:25" ht="15.6" customHeight="1">
      <c r="C28" s="221" t="s">
        <v>202</v>
      </c>
      <c r="D28" s="222"/>
      <c r="E28" s="222"/>
      <c r="F28" s="222"/>
      <c r="G28" s="222"/>
      <c r="H28" s="222"/>
      <c r="I28" s="222"/>
      <c r="J28" s="222"/>
      <c r="K28" s="222"/>
      <c r="L28" s="222"/>
      <c r="M28" s="222"/>
      <c r="N28" s="222"/>
    </row>
  </sheetData>
  <mergeCells count="4">
    <mergeCell ref="C24:N24"/>
    <mergeCell ref="C25:N25"/>
    <mergeCell ref="C28:N28"/>
    <mergeCell ref="N27:Y2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8"/>
  <sheetViews>
    <sheetView rightToLeft="1" workbookViewId="0">
      <selection activeCell="Q6" sqref="Q6"/>
    </sheetView>
  </sheetViews>
  <sheetFormatPr defaultColWidth="8.85546875" defaultRowHeight="15.75"/>
  <cols>
    <col min="1" max="2" width="8.85546875" style="182"/>
    <col min="3" max="17" width="8.7109375" customWidth="1"/>
    <col min="18" max="16384" width="8.85546875" style="182"/>
  </cols>
  <sheetData>
    <row r="2" spans="16:17">
      <c r="Q2" s="179"/>
    </row>
    <row r="13" spans="16:17">
      <c r="P13" s="180"/>
    </row>
    <row r="24" spans="3:14">
      <c r="C24" s="222" t="s">
        <v>198</v>
      </c>
      <c r="D24" s="222"/>
      <c r="E24" s="222"/>
      <c r="F24" s="222"/>
      <c r="G24" s="222"/>
      <c r="H24" s="222"/>
      <c r="I24" s="222"/>
      <c r="J24" s="222"/>
      <c r="K24" s="222"/>
      <c r="L24" s="222"/>
      <c r="M24" s="222"/>
      <c r="N24" s="222"/>
    </row>
    <row r="25" spans="3:14">
      <c r="C25" s="221" t="s">
        <v>199</v>
      </c>
      <c r="D25" s="222"/>
      <c r="E25" s="222"/>
      <c r="F25" s="222"/>
      <c r="G25" s="222"/>
      <c r="H25" s="222"/>
      <c r="I25" s="222"/>
      <c r="J25" s="222"/>
      <c r="K25" s="222"/>
      <c r="L25" s="222"/>
      <c r="M25" s="222"/>
      <c r="N25" s="222"/>
    </row>
    <row r="26" spans="3:14">
      <c r="C26" s="183"/>
      <c r="D26" s="183"/>
      <c r="E26" s="183"/>
      <c r="F26" s="183"/>
      <c r="G26" s="183"/>
      <c r="H26" s="183"/>
      <c r="I26" s="183"/>
      <c r="J26" s="183"/>
      <c r="K26" s="183"/>
      <c r="L26" s="183"/>
      <c r="M26" s="183"/>
      <c r="N26" s="182"/>
    </row>
    <row r="27" spans="3:14" ht="15.6" customHeight="1">
      <c r="C27" s="183"/>
      <c r="D27" s="183"/>
      <c r="E27" s="183"/>
      <c r="F27" s="183"/>
      <c r="G27" s="183"/>
      <c r="H27" s="183"/>
      <c r="I27" s="183"/>
      <c r="J27" s="183"/>
      <c r="K27" s="183"/>
      <c r="L27" s="183"/>
      <c r="M27" s="183"/>
      <c r="N27" s="182" t="s">
        <v>200</v>
      </c>
    </row>
    <row r="28" spans="3:14">
      <c r="C28" s="183"/>
      <c r="D28" s="183"/>
      <c r="E28" s="183"/>
      <c r="F28" s="183"/>
      <c r="G28" s="183"/>
      <c r="H28" s="183"/>
      <c r="I28" s="183"/>
      <c r="J28" s="183"/>
      <c r="K28" s="183"/>
      <c r="L28" s="183"/>
      <c r="M28" s="183"/>
      <c r="N28" s="184" t="s">
        <v>201</v>
      </c>
    </row>
  </sheetData>
  <mergeCells count="2">
    <mergeCell ref="C24:N24"/>
    <mergeCell ref="C25:N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rightToLeft="1" topLeftCell="A16" workbookViewId="0">
      <selection activeCell="D23" sqref="D23"/>
    </sheetView>
  </sheetViews>
  <sheetFormatPr defaultColWidth="9.140625" defaultRowHeight="14.25"/>
  <cols>
    <col min="1" max="3" width="9.140625" style="170"/>
    <col min="4" max="4" width="18.42578125" style="170" bestFit="1" customWidth="1"/>
    <col min="5" max="16384" width="9.140625" style="170"/>
  </cols>
  <sheetData>
    <row r="1" spans="1:6" ht="114.75" thickBot="1">
      <c r="A1" s="168" t="s">
        <v>187</v>
      </c>
      <c r="B1" s="169" t="s">
        <v>188</v>
      </c>
      <c r="C1" s="169" t="s">
        <v>189</v>
      </c>
      <c r="E1" s="171" t="s">
        <v>190</v>
      </c>
      <c r="F1" s="171" t="s">
        <v>191</v>
      </c>
    </row>
    <row r="2" spans="1:6" ht="15.75" thickBot="1">
      <c r="A2" s="172" t="s">
        <v>192</v>
      </c>
      <c r="B2" s="173">
        <v>808</v>
      </c>
      <c r="C2" s="173">
        <v>29418</v>
      </c>
      <c r="D2" s="174">
        <v>27466.177170439867</v>
      </c>
      <c r="E2" s="175">
        <v>0.14359338901723831</v>
      </c>
      <c r="F2" s="175">
        <v>0.16695705472727171</v>
      </c>
    </row>
    <row r="3" spans="1:6" ht="15.75" thickBot="1">
      <c r="A3" s="172" t="s">
        <v>193</v>
      </c>
      <c r="B3" s="173">
        <v>958</v>
      </c>
      <c r="C3" s="173">
        <v>32404</v>
      </c>
      <c r="D3" s="174">
        <v>29564.251326996666</v>
      </c>
      <c r="E3" s="175">
        <v>0.17025057757241868</v>
      </c>
      <c r="F3" s="175">
        <v>0.18390361008166808</v>
      </c>
    </row>
    <row r="4" spans="1:6" ht="15.75" thickBot="1">
      <c r="A4" s="172" t="s">
        <v>194</v>
      </c>
      <c r="B4" s="173">
        <v>1396</v>
      </c>
      <c r="C4" s="173">
        <v>45361</v>
      </c>
      <c r="D4" s="174">
        <v>30775.335640748661</v>
      </c>
      <c r="E4" s="175">
        <v>0.24808956815354541</v>
      </c>
      <c r="F4" s="175">
        <v>0.25743894756556435</v>
      </c>
    </row>
    <row r="5" spans="1:6" ht="15.75" thickBot="1">
      <c r="A5" s="172" t="s">
        <v>195</v>
      </c>
      <c r="B5" s="173">
        <v>1132</v>
      </c>
      <c r="C5" s="173">
        <v>34505</v>
      </c>
      <c r="D5" s="174">
        <v>32806.839588465438</v>
      </c>
      <c r="E5" s="175">
        <v>0.20117291629642794</v>
      </c>
      <c r="F5" s="175">
        <v>0.19582749246599054</v>
      </c>
    </row>
    <row r="6" spans="1:6" ht="15.75" thickBot="1">
      <c r="A6" s="172" t="s">
        <v>196</v>
      </c>
      <c r="B6" s="173">
        <v>1333</v>
      </c>
      <c r="C6" s="173">
        <v>34513</v>
      </c>
      <c r="D6" s="174">
        <v>38623.127517167442</v>
      </c>
      <c r="E6" s="175">
        <v>0.23689354896036965</v>
      </c>
      <c r="F6" s="175">
        <v>0.19587289515950534</v>
      </c>
    </row>
    <row r="7" spans="1:6" ht="15.75" thickBot="1">
      <c r="A7" s="176" t="s">
        <v>197</v>
      </c>
      <c r="B7" s="177">
        <v>5627</v>
      </c>
      <c r="C7" s="178">
        <v>176201</v>
      </c>
      <c r="D7" s="174">
        <v>31935.11955096736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rightToLeft="1" tabSelected="1" workbookViewId="0">
      <selection activeCell="F7" sqref="F7"/>
    </sheetView>
  </sheetViews>
  <sheetFormatPr defaultRowHeight="12.75"/>
  <cols>
    <col min="1" max="1" width="27.42578125" customWidth="1"/>
    <col min="2" max="2" width="16" bestFit="1" customWidth="1"/>
    <col min="3" max="3" width="46.5703125" customWidth="1"/>
  </cols>
  <sheetData>
    <row r="1" spans="1:3" ht="15">
      <c r="A1" s="223" t="s">
        <v>128</v>
      </c>
      <c r="B1" s="223" t="s">
        <v>129</v>
      </c>
      <c r="C1" s="157" t="s">
        <v>130</v>
      </c>
    </row>
    <row r="2" spans="1:3" ht="15.75" thickBot="1">
      <c r="A2" s="224"/>
      <c r="B2" s="224"/>
      <c r="C2" s="158" t="s">
        <v>131</v>
      </c>
    </row>
    <row r="3" spans="1:3" ht="45.75" thickBot="1">
      <c r="A3" s="159" t="s">
        <v>77</v>
      </c>
      <c r="B3" s="188">
        <v>2.5</v>
      </c>
      <c r="C3" s="160" t="s">
        <v>132</v>
      </c>
    </row>
    <row r="4" spans="1:3" ht="60.75" thickBot="1">
      <c r="A4" s="159" t="s">
        <v>1</v>
      </c>
      <c r="B4" s="188">
        <v>0.5</v>
      </c>
      <c r="C4" s="160" t="s">
        <v>133</v>
      </c>
    </row>
    <row r="5" spans="1:3" ht="45.75" thickBot="1">
      <c r="A5" s="159" t="s">
        <v>76</v>
      </c>
      <c r="B5" s="188">
        <v>1.3</v>
      </c>
      <c r="C5" s="160" t="s">
        <v>134</v>
      </c>
    </row>
    <row r="6" spans="1:3" ht="30.75" thickBot="1">
      <c r="A6" s="159" t="s">
        <v>2</v>
      </c>
      <c r="B6" s="188">
        <v>0.6</v>
      </c>
      <c r="C6" s="160" t="s">
        <v>135</v>
      </c>
    </row>
    <row r="7" spans="1:3" ht="30.75" thickBot="1">
      <c r="A7" s="159" t="s">
        <v>136</v>
      </c>
      <c r="B7" s="188">
        <v>0.6</v>
      </c>
      <c r="C7" s="160" t="s">
        <v>137</v>
      </c>
    </row>
    <row r="8" spans="1:3" ht="30.75" thickBot="1">
      <c r="A8" s="159" t="s">
        <v>138</v>
      </c>
      <c r="B8" s="188">
        <v>0.5</v>
      </c>
      <c r="C8" s="160" t="s">
        <v>139</v>
      </c>
    </row>
    <row r="9" spans="1:3" ht="30.75" thickBot="1">
      <c r="A9" s="159" t="s">
        <v>3</v>
      </c>
      <c r="B9" s="188">
        <v>0.3</v>
      </c>
      <c r="C9" s="160" t="s">
        <v>140</v>
      </c>
    </row>
    <row r="10" spans="1:3" ht="30.75" thickBot="1">
      <c r="A10" s="159" t="s">
        <v>141</v>
      </c>
      <c r="B10" s="188">
        <v>0.1</v>
      </c>
      <c r="C10" s="160" t="s">
        <v>142</v>
      </c>
    </row>
    <row r="11" spans="1:3" ht="30.75" thickBot="1">
      <c r="A11" s="159" t="s">
        <v>143</v>
      </c>
      <c r="B11" s="188">
        <v>0.3</v>
      </c>
      <c r="C11" s="160" t="s">
        <v>144</v>
      </c>
    </row>
    <row r="12" spans="1:3">
      <c r="A12" s="225" t="s">
        <v>145</v>
      </c>
      <c r="B12" s="225"/>
      <c r="C12" s="225"/>
    </row>
    <row r="14" spans="1:3" ht="66" customHeight="1">
      <c r="A14" s="226" t="s">
        <v>146</v>
      </c>
      <c r="B14" s="226"/>
      <c r="C14" s="226"/>
    </row>
  </sheetData>
  <mergeCells count="4">
    <mergeCell ref="A1:A2"/>
    <mergeCell ref="B1:B2"/>
    <mergeCell ref="A12:C12"/>
    <mergeCell ref="A14:C14"/>
  </mergeCells>
  <hyperlinks>
    <hyperlink ref="C5" location="_ftn1" display="_ftn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rightToLeft="1" workbookViewId="0">
      <selection activeCell="B2" sqref="B2"/>
    </sheetView>
  </sheetViews>
  <sheetFormatPr defaultRowHeight="12.75"/>
  <cols>
    <col min="1" max="1" width="27.5703125" customWidth="1"/>
    <col min="2" max="2" width="14.85546875" customWidth="1"/>
    <col min="3" max="3" width="45.85546875" customWidth="1"/>
  </cols>
  <sheetData>
    <row r="1" spans="1:3" ht="15.75" thickBot="1">
      <c r="A1" s="161" t="s">
        <v>147</v>
      </c>
      <c r="B1" s="162" t="s">
        <v>129</v>
      </c>
      <c r="C1" s="161" t="s">
        <v>148</v>
      </c>
    </row>
    <row r="2" spans="1:3" ht="45.75" thickBot="1">
      <c r="A2" s="159" t="s">
        <v>149</v>
      </c>
      <c r="B2" s="188">
        <v>3.5</v>
      </c>
      <c r="C2" s="160" t="s">
        <v>150</v>
      </c>
    </row>
    <row r="3" spans="1:3" ht="15.75" thickBot="1">
      <c r="A3" s="159" t="s">
        <v>151</v>
      </c>
      <c r="B3" s="188">
        <v>0.1</v>
      </c>
      <c r="C3" s="160" t="s">
        <v>152</v>
      </c>
    </row>
    <row r="4" spans="1:3" ht="15.75" thickBot="1">
      <c r="A4" s="159" t="s">
        <v>153</v>
      </c>
      <c r="B4" s="188">
        <v>2</v>
      </c>
      <c r="C4" s="160" t="s">
        <v>154</v>
      </c>
    </row>
    <row r="5" spans="1:3" ht="45.75" thickBot="1">
      <c r="A5" s="159" t="s">
        <v>155</v>
      </c>
      <c r="B5" s="188">
        <v>0.05</v>
      </c>
      <c r="C5" s="160" t="s">
        <v>156</v>
      </c>
    </row>
    <row r="6" spans="1:3" ht="30.75" thickBot="1">
      <c r="A6" s="159" t="s">
        <v>157</v>
      </c>
      <c r="B6" s="188">
        <v>0.2</v>
      </c>
      <c r="C6" s="160" t="s">
        <v>158</v>
      </c>
    </row>
    <row r="7" spans="1:3" ht="30.75" thickBot="1">
      <c r="A7" s="159" t="s">
        <v>159</v>
      </c>
      <c r="B7" s="188">
        <v>0.7</v>
      </c>
      <c r="C7" s="160" t="s">
        <v>160</v>
      </c>
    </row>
    <row r="8" spans="1:3" ht="15.75" thickBot="1">
      <c r="A8" s="159" t="s">
        <v>161</v>
      </c>
      <c r="B8" s="188">
        <v>0.2</v>
      </c>
      <c r="C8" s="160" t="s">
        <v>162</v>
      </c>
    </row>
    <row r="9" spans="1:3" ht="15.75" thickBot="1">
      <c r="A9" s="159" t="s">
        <v>163</v>
      </c>
      <c r="B9" s="188">
        <v>0.6</v>
      </c>
      <c r="C9" s="160" t="s">
        <v>164</v>
      </c>
    </row>
    <row r="10" spans="1:3">
      <c r="A10" s="227" t="s">
        <v>165</v>
      </c>
      <c r="B10" s="227"/>
      <c r="C10" s="227"/>
    </row>
    <row r="11" spans="1:3">
      <c r="A11" s="228"/>
      <c r="B11" s="228"/>
      <c r="C11" s="228"/>
    </row>
  </sheetData>
  <mergeCells count="1">
    <mergeCell ref="A10:C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rightToLeft="1" workbookViewId="0">
      <selection activeCell="A2" sqref="A2:A4"/>
    </sheetView>
  </sheetViews>
  <sheetFormatPr defaultRowHeight="12.75"/>
  <cols>
    <col min="1" max="1" width="36.42578125" customWidth="1"/>
    <col min="2" max="2" width="23" customWidth="1"/>
    <col min="3" max="3" width="22.5703125" customWidth="1"/>
  </cols>
  <sheetData>
    <row r="1" spans="1:3" ht="16.5" thickBot="1">
      <c r="A1" s="163"/>
      <c r="B1" s="164" t="s">
        <v>166</v>
      </c>
      <c r="C1" s="165" t="s">
        <v>167</v>
      </c>
    </row>
    <row r="2" spans="1:3" ht="16.5" thickBot="1">
      <c r="A2" s="196" t="s">
        <v>168</v>
      </c>
      <c r="B2" s="194">
        <v>40</v>
      </c>
      <c r="C2" s="195">
        <v>60</v>
      </c>
    </row>
    <row r="3" spans="1:3" ht="32.25" thickBot="1">
      <c r="A3" s="196" t="s">
        <v>169</v>
      </c>
      <c r="B3" s="189">
        <v>43.1</v>
      </c>
      <c r="C3" s="190">
        <v>28.2</v>
      </c>
    </row>
    <row r="4" spans="1:3" ht="32.25" thickBot="1">
      <c r="A4" s="196" t="s">
        <v>170</v>
      </c>
      <c r="B4" s="189">
        <v>96.6</v>
      </c>
      <c r="C4" s="190">
        <v>83.1</v>
      </c>
    </row>
    <row r="5" spans="1:3">
      <c r="A5" s="225" t="s">
        <v>171</v>
      </c>
      <c r="B5" s="225"/>
      <c r="C5" s="225"/>
    </row>
  </sheetData>
  <mergeCells count="1">
    <mergeCell ref="A5:C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rightToLeft="1" topLeftCell="A4" workbookViewId="0">
      <selection activeCell="A13" sqref="A13:D14"/>
    </sheetView>
  </sheetViews>
  <sheetFormatPr defaultRowHeight="12.75"/>
  <cols>
    <col min="1" max="1" width="36.5703125" customWidth="1"/>
    <col min="2" max="2" width="18.5703125" customWidth="1"/>
    <col min="3" max="4" width="18.42578125" customWidth="1"/>
  </cols>
  <sheetData>
    <row r="1" spans="1:4" ht="30" customHeight="1">
      <c r="A1" s="229"/>
      <c r="B1" s="229" t="s">
        <v>172</v>
      </c>
      <c r="C1" s="229" t="s">
        <v>172</v>
      </c>
      <c r="D1" s="229" t="s">
        <v>173</v>
      </c>
    </row>
    <row r="2" spans="1:4">
      <c r="A2" s="230"/>
      <c r="B2" s="230"/>
      <c r="C2" s="230"/>
      <c r="D2" s="230"/>
    </row>
    <row r="3" spans="1:4" ht="15.75" thickBot="1">
      <c r="A3" s="231"/>
      <c r="B3" s="166" t="s">
        <v>174</v>
      </c>
      <c r="C3" s="166" t="s">
        <v>175</v>
      </c>
      <c r="D3" s="231"/>
    </row>
    <row r="4" spans="1:4" ht="30.75" thickBot="1">
      <c r="A4" s="167" t="s">
        <v>176</v>
      </c>
      <c r="B4" s="191">
        <v>6.8</v>
      </c>
      <c r="C4" s="191">
        <v>7</v>
      </c>
      <c r="D4" s="192" t="s">
        <v>177</v>
      </c>
    </row>
    <row r="5" spans="1:4" ht="30.75" thickBot="1">
      <c r="A5" s="167" t="s">
        <v>178</v>
      </c>
      <c r="B5" s="191">
        <v>7</v>
      </c>
      <c r="C5" s="191">
        <v>7</v>
      </c>
      <c r="D5" s="193">
        <v>2060</v>
      </c>
    </row>
    <row r="6" spans="1:4" ht="30.75" thickBot="1">
      <c r="A6" s="167" t="s">
        <v>179</v>
      </c>
      <c r="B6" s="191">
        <v>7</v>
      </c>
      <c r="C6" s="191">
        <v>7</v>
      </c>
      <c r="D6" s="193">
        <v>2061</v>
      </c>
    </row>
    <row r="7" spans="1:4" ht="30.75" thickBot="1">
      <c r="A7" s="167" t="s">
        <v>180</v>
      </c>
      <c r="B7" s="191">
        <v>7.1</v>
      </c>
      <c r="C7" s="191">
        <v>7.2</v>
      </c>
      <c r="D7" s="193">
        <v>2053</v>
      </c>
    </row>
    <row r="8" spans="1:4" ht="18" thickBot="1">
      <c r="A8" s="167" t="s">
        <v>181</v>
      </c>
      <c r="B8" s="191">
        <v>7.3</v>
      </c>
      <c r="C8" s="191">
        <v>7.4</v>
      </c>
      <c r="D8" s="193">
        <v>2053</v>
      </c>
    </row>
    <row r="9" spans="1:4" ht="30.75" thickBot="1">
      <c r="A9" s="167" t="s">
        <v>182</v>
      </c>
      <c r="B9" s="191">
        <v>7.2</v>
      </c>
      <c r="C9" s="191">
        <v>7.5</v>
      </c>
      <c r="D9" s="193">
        <v>2050</v>
      </c>
    </row>
    <row r="10" spans="1:4" ht="15.75" thickBot="1">
      <c r="A10" s="167" t="s">
        <v>183</v>
      </c>
      <c r="B10" s="191">
        <v>7.3</v>
      </c>
      <c r="C10" s="191">
        <v>7.8</v>
      </c>
      <c r="D10" s="193">
        <v>2045</v>
      </c>
    </row>
    <row r="11" spans="1:4" ht="30.75" thickBot="1">
      <c r="A11" s="167" t="s">
        <v>184</v>
      </c>
      <c r="B11" s="191">
        <v>7.2</v>
      </c>
      <c r="C11" s="191">
        <v>7.9</v>
      </c>
      <c r="D11" s="193">
        <v>2046</v>
      </c>
    </row>
    <row r="12" spans="1:4" ht="30.75" thickBot="1">
      <c r="A12" s="167" t="s">
        <v>185</v>
      </c>
      <c r="B12" s="191">
        <v>7.5</v>
      </c>
      <c r="C12" s="191">
        <v>8.4</v>
      </c>
      <c r="D12" s="193">
        <v>2039</v>
      </c>
    </row>
    <row r="13" spans="1:4" ht="15" customHeight="1">
      <c r="A13" s="232" t="s">
        <v>186</v>
      </c>
      <c r="B13" s="232"/>
      <c r="C13" s="232"/>
      <c r="D13" s="232"/>
    </row>
    <row r="14" spans="1:4">
      <c r="A14" s="233"/>
      <c r="B14" s="233"/>
      <c r="C14" s="233"/>
      <c r="D14" s="233"/>
    </row>
  </sheetData>
  <mergeCells count="5">
    <mergeCell ref="A1:A3"/>
    <mergeCell ref="B1:B2"/>
    <mergeCell ref="C1:C2"/>
    <mergeCell ref="D1:D3"/>
    <mergeCell ref="A13: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pageSetUpPr fitToPage="1"/>
  </sheetPr>
  <dimension ref="A1:Q5"/>
  <sheetViews>
    <sheetView zoomScaleNormal="100" workbookViewId="0">
      <selection activeCell="F7" sqref="F7"/>
    </sheetView>
  </sheetViews>
  <sheetFormatPr defaultRowHeight="13.5"/>
  <cols>
    <col min="1" max="1" width="2.42578125" style="73" customWidth="1"/>
    <col min="2" max="3" width="3.140625" style="73" customWidth="1"/>
    <col min="4" max="4" width="10.140625" style="73" hidden="1" customWidth="1"/>
    <col min="5" max="5" width="24.140625" style="73" bestFit="1" customWidth="1"/>
    <col min="6" max="6" width="19.42578125" style="73" bestFit="1" customWidth="1"/>
    <col min="7" max="7" width="11.85546875" style="73" bestFit="1" customWidth="1"/>
    <col min="8" max="8" width="10.5703125" style="73" bestFit="1" customWidth="1"/>
    <col min="9" max="9" width="9.28515625" style="73" bestFit="1" customWidth="1"/>
    <col min="10" max="10" width="9.140625" style="73"/>
    <col min="11" max="11" width="8.28515625" style="73" bestFit="1" customWidth="1"/>
    <col min="12" max="12" width="9.140625" style="73"/>
    <col min="13" max="13" width="9.140625" style="66"/>
    <col min="14" max="14" width="9.140625" style="72"/>
    <col min="15" max="236" width="9.140625" style="73"/>
    <col min="237" max="237" width="2.42578125" style="73" customWidth="1"/>
    <col min="238" max="239" width="3.140625" style="73" customWidth="1"/>
    <col min="240" max="249" width="10.140625" style="73" customWidth="1"/>
    <col min="250" max="250" width="10.5703125" style="73" customWidth="1"/>
    <col min="251" max="253" width="10.140625" style="73" customWidth="1"/>
    <col min="254" max="254" width="8.85546875" style="73" bestFit="1" customWidth="1"/>
    <col min="255" max="255" width="8.85546875" style="73" customWidth="1"/>
    <col min="256" max="256" width="9.140625" style="73"/>
    <col min="257" max="257" width="8.85546875" style="73" bestFit="1" customWidth="1"/>
    <col min="258" max="492" width="9.140625" style="73"/>
    <col min="493" max="493" width="2.42578125" style="73" customWidth="1"/>
    <col min="494" max="495" width="3.140625" style="73" customWidth="1"/>
    <col min="496" max="505" width="10.140625" style="73" customWidth="1"/>
    <col min="506" max="506" width="10.5703125" style="73" customWidth="1"/>
    <col min="507" max="509" width="10.140625" style="73" customWidth="1"/>
    <col min="510" max="510" width="8.85546875" style="73" bestFit="1" customWidth="1"/>
    <col min="511" max="511" width="8.85546875" style="73" customWidth="1"/>
    <col min="512" max="512" width="9.140625" style="73"/>
    <col min="513" max="513" width="8.85546875" style="73" bestFit="1" customWidth="1"/>
    <col min="514" max="748" width="9.140625" style="73"/>
    <col min="749" max="749" width="2.42578125" style="73" customWidth="1"/>
    <col min="750" max="751" width="3.140625" style="73" customWidth="1"/>
    <col min="752" max="761" width="10.140625" style="73" customWidth="1"/>
    <col min="762" max="762" width="10.5703125" style="73" customWidth="1"/>
    <col min="763" max="765" width="10.140625" style="73" customWidth="1"/>
    <col min="766" max="766" width="8.85546875" style="73" bestFit="1" customWidth="1"/>
    <col min="767" max="767" width="8.85546875" style="73" customWidth="1"/>
    <col min="768" max="768" width="9.140625" style="73"/>
    <col min="769" max="769" width="8.85546875" style="73" bestFit="1" customWidth="1"/>
    <col min="770" max="1004" width="9.140625" style="73"/>
    <col min="1005" max="1005" width="2.42578125" style="73" customWidth="1"/>
    <col min="1006" max="1007" width="3.140625" style="73" customWidth="1"/>
    <col min="1008" max="1017" width="10.140625" style="73" customWidth="1"/>
    <col min="1018" max="1018" width="10.5703125" style="73" customWidth="1"/>
    <col min="1019" max="1021" width="10.140625" style="73" customWidth="1"/>
    <col min="1022" max="1022" width="8.85546875" style="73" bestFit="1" customWidth="1"/>
    <col min="1023" max="1023" width="8.85546875" style="73" customWidth="1"/>
    <col min="1024" max="1024" width="9.140625" style="73"/>
    <col min="1025" max="1025" width="8.85546875" style="73" bestFit="1" customWidth="1"/>
    <col min="1026" max="1260" width="9.140625" style="73"/>
    <col min="1261" max="1261" width="2.42578125" style="73" customWidth="1"/>
    <col min="1262" max="1263" width="3.140625" style="73" customWidth="1"/>
    <col min="1264" max="1273" width="10.140625" style="73" customWidth="1"/>
    <col min="1274" max="1274" width="10.5703125" style="73" customWidth="1"/>
    <col min="1275" max="1277" width="10.140625" style="73" customWidth="1"/>
    <col min="1278" max="1278" width="8.85546875" style="73" bestFit="1" customWidth="1"/>
    <col min="1279" max="1279" width="8.85546875" style="73" customWidth="1"/>
    <col min="1280" max="1280" width="9.140625" style="73"/>
    <col min="1281" max="1281" width="8.85546875" style="73" bestFit="1" customWidth="1"/>
    <col min="1282" max="1516" width="9.140625" style="73"/>
    <col min="1517" max="1517" width="2.42578125" style="73" customWidth="1"/>
    <col min="1518" max="1519" width="3.140625" style="73" customWidth="1"/>
    <col min="1520" max="1529" width="10.140625" style="73" customWidth="1"/>
    <col min="1530" max="1530" width="10.5703125" style="73" customWidth="1"/>
    <col min="1531" max="1533" width="10.140625" style="73" customWidth="1"/>
    <col min="1534" max="1534" width="8.85546875" style="73" bestFit="1" customWidth="1"/>
    <col min="1535" max="1535" width="8.85546875" style="73" customWidth="1"/>
    <col min="1536" max="1536" width="9.140625" style="73"/>
    <col min="1537" max="1537" width="8.85546875" style="73" bestFit="1" customWidth="1"/>
    <col min="1538" max="1772" width="9.140625" style="73"/>
    <col min="1773" max="1773" width="2.42578125" style="73" customWidth="1"/>
    <col min="1774" max="1775" width="3.140625" style="73" customWidth="1"/>
    <col min="1776" max="1785" width="10.140625" style="73" customWidth="1"/>
    <col min="1786" max="1786" width="10.5703125" style="73" customWidth="1"/>
    <col min="1787" max="1789" width="10.140625" style="73" customWidth="1"/>
    <col min="1790" max="1790" width="8.85546875" style="73" bestFit="1" customWidth="1"/>
    <col min="1791" max="1791" width="8.85546875" style="73" customWidth="1"/>
    <col min="1792" max="1792" width="9.140625" style="73"/>
    <col min="1793" max="1793" width="8.85546875" style="73" bestFit="1" customWidth="1"/>
    <col min="1794" max="2028" width="9.140625" style="73"/>
    <col min="2029" max="2029" width="2.42578125" style="73" customWidth="1"/>
    <col min="2030" max="2031" width="3.140625" style="73" customWidth="1"/>
    <col min="2032" max="2041" width="10.140625" style="73" customWidth="1"/>
    <col min="2042" max="2042" width="10.5703125" style="73" customWidth="1"/>
    <col min="2043" max="2045" width="10.140625" style="73" customWidth="1"/>
    <col min="2046" max="2046" width="8.85546875" style="73" bestFit="1" customWidth="1"/>
    <col min="2047" max="2047" width="8.85546875" style="73" customWidth="1"/>
    <col min="2048" max="2048" width="9.140625" style="73"/>
    <col min="2049" max="2049" width="8.85546875" style="73" bestFit="1" customWidth="1"/>
    <col min="2050" max="2284" width="9.140625" style="73"/>
    <col min="2285" max="2285" width="2.42578125" style="73" customWidth="1"/>
    <col min="2286" max="2287" width="3.140625" style="73" customWidth="1"/>
    <col min="2288" max="2297" width="10.140625" style="73" customWidth="1"/>
    <col min="2298" max="2298" width="10.5703125" style="73" customWidth="1"/>
    <col min="2299" max="2301" width="10.140625" style="73" customWidth="1"/>
    <col min="2302" max="2302" width="8.85546875" style="73" bestFit="1" customWidth="1"/>
    <col min="2303" max="2303" width="8.85546875" style="73" customWidth="1"/>
    <col min="2304" max="2304" width="9.140625" style="73"/>
    <col min="2305" max="2305" width="8.85546875" style="73" bestFit="1" customWidth="1"/>
    <col min="2306" max="2540" width="9.140625" style="73"/>
    <col min="2541" max="2541" width="2.42578125" style="73" customWidth="1"/>
    <col min="2542" max="2543" width="3.140625" style="73" customWidth="1"/>
    <col min="2544" max="2553" width="10.140625" style="73" customWidth="1"/>
    <col min="2554" max="2554" width="10.5703125" style="73" customWidth="1"/>
    <col min="2555" max="2557" width="10.140625" style="73" customWidth="1"/>
    <col min="2558" max="2558" width="8.85546875" style="73" bestFit="1" customWidth="1"/>
    <col min="2559" max="2559" width="8.85546875" style="73" customWidth="1"/>
    <col min="2560" max="2560" width="9.140625" style="73"/>
    <col min="2561" max="2561" width="8.85546875" style="73" bestFit="1" customWidth="1"/>
    <col min="2562" max="2796" width="9.140625" style="73"/>
    <col min="2797" max="2797" width="2.42578125" style="73" customWidth="1"/>
    <col min="2798" max="2799" width="3.140625" style="73" customWidth="1"/>
    <col min="2800" max="2809" width="10.140625" style="73" customWidth="1"/>
    <col min="2810" max="2810" width="10.5703125" style="73" customWidth="1"/>
    <col min="2811" max="2813" width="10.140625" style="73" customWidth="1"/>
    <col min="2814" max="2814" width="8.85546875" style="73" bestFit="1" customWidth="1"/>
    <col min="2815" max="2815" width="8.85546875" style="73" customWidth="1"/>
    <col min="2816" max="2816" width="9.140625" style="73"/>
    <col min="2817" max="2817" width="8.85546875" style="73" bestFit="1" customWidth="1"/>
    <col min="2818" max="3052" width="9.140625" style="73"/>
    <col min="3053" max="3053" width="2.42578125" style="73" customWidth="1"/>
    <col min="3054" max="3055" width="3.140625" style="73" customWidth="1"/>
    <col min="3056" max="3065" width="10.140625" style="73" customWidth="1"/>
    <col min="3066" max="3066" width="10.5703125" style="73" customWidth="1"/>
    <col min="3067" max="3069" width="10.140625" style="73" customWidth="1"/>
    <col min="3070" max="3070" width="8.85546875" style="73" bestFit="1" customWidth="1"/>
    <col min="3071" max="3071" width="8.85546875" style="73" customWidth="1"/>
    <col min="3072" max="3072" width="9.140625" style="73"/>
    <col min="3073" max="3073" width="8.85546875" style="73" bestFit="1" customWidth="1"/>
    <col min="3074" max="3308" width="9.140625" style="73"/>
    <col min="3309" max="3309" width="2.42578125" style="73" customWidth="1"/>
    <col min="3310" max="3311" width="3.140625" style="73" customWidth="1"/>
    <col min="3312" max="3321" width="10.140625" style="73" customWidth="1"/>
    <col min="3322" max="3322" width="10.5703125" style="73" customWidth="1"/>
    <col min="3323" max="3325" width="10.140625" style="73" customWidth="1"/>
    <col min="3326" max="3326" width="8.85546875" style="73" bestFit="1" customWidth="1"/>
    <col min="3327" max="3327" width="8.85546875" style="73" customWidth="1"/>
    <col min="3328" max="3328" width="9.140625" style="73"/>
    <col min="3329" max="3329" width="8.85546875" style="73" bestFit="1" customWidth="1"/>
    <col min="3330" max="3564" width="9.140625" style="73"/>
    <col min="3565" max="3565" width="2.42578125" style="73" customWidth="1"/>
    <col min="3566" max="3567" width="3.140625" style="73" customWidth="1"/>
    <col min="3568" max="3577" width="10.140625" style="73" customWidth="1"/>
    <col min="3578" max="3578" width="10.5703125" style="73" customWidth="1"/>
    <col min="3579" max="3581" width="10.140625" style="73" customWidth="1"/>
    <col min="3582" max="3582" width="8.85546875" style="73" bestFit="1" customWidth="1"/>
    <col min="3583" max="3583" width="8.85546875" style="73" customWidth="1"/>
    <col min="3584" max="3584" width="9.140625" style="73"/>
    <col min="3585" max="3585" width="8.85546875" style="73" bestFit="1" customWidth="1"/>
    <col min="3586" max="3820" width="9.140625" style="73"/>
    <col min="3821" max="3821" width="2.42578125" style="73" customWidth="1"/>
    <col min="3822" max="3823" width="3.140625" style="73" customWidth="1"/>
    <col min="3824" max="3833" width="10.140625" style="73" customWidth="1"/>
    <col min="3834" max="3834" width="10.5703125" style="73" customWidth="1"/>
    <col min="3835" max="3837" width="10.140625" style="73" customWidth="1"/>
    <col min="3838" max="3838" width="8.85546875" style="73" bestFit="1" customWidth="1"/>
    <col min="3839" max="3839" width="8.85546875" style="73" customWidth="1"/>
    <col min="3840" max="3840" width="9.140625" style="73"/>
    <col min="3841" max="3841" width="8.85546875" style="73" bestFit="1" customWidth="1"/>
    <col min="3842" max="4076" width="9.140625" style="73"/>
    <col min="4077" max="4077" width="2.42578125" style="73" customWidth="1"/>
    <col min="4078" max="4079" width="3.140625" style="73" customWidth="1"/>
    <col min="4080" max="4089" width="10.140625" style="73" customWidth="1"/>
    <col min="4090" max="4090" width="10.5703125" style="73" customWidth="1"/>
    <col min="4091" max="4093" width="10.140625" style="73" customWidth="1"/>
    <col min="4094" max="4094" width="8.85546875" style="73" bestFit="1" customWidth="1"/>
    <col min="4095" max="4095" width="8.85546875" style="73" customWidth="1"/>
    <col min="4096" max="4096" width="9.140625" style="73"/>
    <col min="4097" max="4097" width="8.85546875" style="73" bestFit="1" customWidth="1"/>
    <col min="4098" max="4332" width="9.140625" style="73"/>
    <col min="4333" max="4333" width="2.42578125" style="73" customWidth="1"/>
    <col min="4334" max="4335" width="3.140625" style="73" customWidth="1"/>
    <col min="4336" max="4345" width="10.140625" style="73" customWidth="1"/>
    <col min="4346" max="4346" width="10.5703125" style="73" customWidth="1"/>
    <col min="4347" max="4349" width="10.140625" style="73" customWidth="1"/>
    <col min="4350" max="4350" width="8.85546875" style="73" bestFit="1" customWidth="1"/>
    <col min="4351" max="4351" width="8.85546875" style="73" customWidth="1"/>
    <col min="4352" max="4352" width="9.140625" style="73"/>
    <col min="4353" max="4353" width="8.85546875" style="73" bestFit="1" customWidth="1"/>
    <col min="4354" max="4588" width="9.140625" style="73"/>
    <col min="4589" max="4589" width="2.42578125" style="73" customWidth="1"/>
    <col min="4590" max="4591" width="3.140625" style="73" customWidth="1"/>
    <col min="4592" max="4601" width="10.140625" style="73" customWidth="1"/>
    <col min="4602" max="4602" width="10.5703125" style="73" customWidth="1"/>
    <col min="4603" max="4605" width="10.140625" style="73" customWidth="1"/>
    <col min="4606" max="4606" width="8.85546875" style="73" bestFit="1" customWidth="1"/>
    <col min="4607" max="4607" width="8.85546875" style="73" customWidth="1"/>
    <col min="4608" max="4608" width="9.140625" style="73"/>
    <col min="4609" max="4609" width="8.85546875" style="73" bestFit="1" customWidth="1"/>
    <col min="4610" max="4844" width="9.140625" style="73"/>
    <col min="4845" max="4845" width="2.42578125" style="73" customWidth="1"/>
    <col min="4846" max="4847" width="3.140625" style="73" customWidth="1"/>
    <col min="4848" max="4857" width="10.140625" style="73" customWidth="1"/>
    <col min="4858" max="4858" width="10.5703125" style="73" customWidth="1"/>
    <col min="4859" max="4861" width="10.140625" style="73" customWidth="1"/>
    <col min="4862" max="4862" width="8.85546875" style="73" bestFit="1" customWidth="1"/>
    <col min="4863" max="4863" width="8.85546875" style="73" customWidth="1"/>
    <col min="4864" max="4864" width="9.140625" style="73"/>
    <col min="4865" max="4865" width="8.85546875" style="73" bestFit="1" customWidth="1"/>
    <col min="4866" max="5100" width="9.140625" style="73"/>
    <col min="5101" max="5101" width="2.42578125" style="73" customWidth="1"/>
    <col min="5102" max="5103" width="3.140625" style="73" customWidth="1"/>
    <col min="5104" max="5113" width="10.140625" style="73" customWidth="1"/>
    <col min="5114" max="5114" width="10.5703125" style="73" customWidth="1"/>
    <col min="5115" max="5117" width="10.140625" style="73" customWidth="1"/>
    <col min="5118" max="5118" width="8.85546875" style="73" bestFit="1" customWidth="1"/>
    <col min="5119" max="5119" width="8.85546875" style="73" customWidth="1"/>
    <col min="5120" max="5120" width="9.140625" style="73"/>
    <col min="5121" max="5121" width="8.85546875" style="73" bestFit="1" customWidth="1"/>
    <col min="5122" max="5356" width="9.140625" style="73"/>
    <col min="5357" max="5357" width="2.42578125" style="73" customWidth="1"/>
    <col min="5358" max="5359" width="3.140625" style="73" customWidth="1"/>
    <col min="5360" max="5369" width="10.140625" style="73" customWidth="1"/>
    <col min="5370" max="5370" width="10.5703125" style="73" customWidth="1"/>
    <col min="5371" max="5373" width="10.140625" style="73" customWidth="1"/>
    <col min="5374" max="5374" width="8.85546875" style="73" bestFit="1" customWidth="1"/>
    <col min="5375" max="5375" width="8.85546875" style="73" customWidth="1"/>
    <col min="5376" max="5376" width="9.140625" style="73"/>
    <col min="5377" max="5377" width="8.85546875" style="73" bestFit="1" customWidth="1"/>
    <col min="5378" max="5612" width="9.140625" style="73"/>
    <col min="5613" max="5613" width="2.42578125" style="73" customWidth="1"/>
    <col min="5614" max="5615" width="3.140625" style="73" customWidth="1"/>
    <col min="5616" max="5625" width="10.140625" style="73" customWidth="1"/>
    <col min="5626" max="5626" width="10.5703125" style="73" customWidth="1"/>
    <col min="5627" max="5629" width="10.140625" style="73" customWidth="1"/>
    <col min="5630" max="5630" width="8.85546875" style="73" bestFit="1" customWidth="1"/>
    <col min="5631" max="5631" width="8.85546875" style="73" customWidth="1"/>
    <col min="5632" max="5632" width="9.140625" style="73"/>
    <col min="5633" max="5633" width="8.85546875" style="73" bestFit="1" customWidth="1"/>
    <col min="5634" max="5868" width="9.140625" style="73"/>
    <col min="5869" max="5869" width="2.42578125" style="73" customWidth="1"/>
    <col min="5870" max="5871" width="3.140625" style="73" customWidth="1"/>
    <col min="5872" max="5881" width="10.140625" style="73" customWidth="1"/>
    <col min="5882" max="5882" width="10.5703125" style="73" customWidth="1"/>
    <col min="5883" max="5885" width="10.140625" style="73" customWidth="1"/>
    <col min="5886" max="5886" width="8.85546875" style="73" bestFit="1" customWidth="1"/>
    <col min="5887" max="5887" width="8.85546875" style="73" customWidth="1"/>
    <col min="5888" max="5888" width="9.140625" style="73"/>
    <col min="5889" max="5889" width="8.85546875" style="73" bestFit="1" customWidth="1"/>
    <col min="5890" max="6124" width="9.140625" style="73"/>
    <col min="6125" max="6125" width="2.42578125" style="73" customWidth="1"/>
    <col min="6126" max="6127" width="3.140625" style="73" customWidth="1"/>
    <col min="6128" max="6137" width="10.140625" style="73" customWidth="1"/>
    <col min="6138" max="6138" width="10.5703125" style="73" customWidth="1"/>
    <col min="6139" max="6141" width="10.140625" style="73" customWidth="1"/>
    <col min="6142" max="6142" width="8.85546875" style="73" bestFit="1" customWidth="1"/>
    <col min="6143" max="6143" width="8.85546875" style="73" customWidth="1"/>
    <col min="6144" max="6144" width="9.140625" style="73"/>
    <col min="6145" max="6145" width="8.85546875" style="73" bestFit="1" customWidth="1"/>
    <col min="6146" max="6380" width="9.140625" style="73"/>
    <col min="6381" max="6381" width="2.42578125" style="73" customWidth="1"/>
    <col min="6382" max="6383" width="3.140625" style="73" customWidth="1"/>
    <col min="6384" max="6393" width="10.140625" style="73" customWidth="1"/>
    <col min="6394" max="6394" width="10.5703125" style="73" customWidth="1"/>
    <col min="6395" max="6397" width="10.140625" style="73" customWidth="1"/>
    <col min="6398" max="6398" width="8.85546875" style="73" bestFit="1" customWidth="1"/>
    <col min="6399" max="6399" width="8.85546875" style="73" customWidth="1"/>
    <col min="6400" max="6400" width="9.140625" style="73"/>
    <col min="6401" max="6401" width="8.85546875" style="73" bestFit="1" customWidth="1"/>
    <col min="6402" max="6636" width="9.140625" style="73"/>
    <col min="6637" max="6637" width="2.42578125" style="73" customWidth="1"/>
    <col min="6638" max="6639" width="3.140625" style="73" customWidth="1"/>
    <col min="6640" max="6649" width="10.140625" style="73" customWidth="1"/>
    <col min="6650" max="6650" width="10.5703125" style="73" customWidth="1"/>
    <col min="6651" max="6653" width="10.140625" style="73" customWidth="1"/>
    <col min="6654" max="6654" width="8.85546875" style="73" bestFit="1" customWidth="1"/>
    <col min="6655" max="6655" width="8.85546875" style="73" customWidth="1"/>
    <col min="6656" max="6656" width="9.140625" style="73"/>
    <col min="6657" max="6657" width="8.85546875" style="73" bestFit="1" customWidth="1"/>
    <col min="6658" max="6892" width="9.140625" style="73"/>
    <col min="6893" max="6893" width="2.42578125" style="73" customWidth="1"/>
    <col min="6894" max="6895" width="3.140625" style="73" customWidth="1"/>
    <col min="6896" max="6905" width="10.140625" style="73" customWidth="1"/>
    <col min="6906" max="6906" width="10.5703125" style="73" customWidth="1"/>
    <col min="6907" max="6909" width="10.140625" style="73" customWidth="1"/>
    <col min="6910" max="6910" width="8.85546875" style="73" bestFit="1" customWidth="1"/>
    <col min="6911" max="6911" width="8.85546875" style="73" customWidth="1"/>
    <col min="6912" max="6912" width="9.140625" style="73"/>
    <col min="6913" max="6913" width="8.85546875" style="73" bestFit="1" customWidth="1"/>
    <col min="6914" max="7148" width="9.140625" style="73"/>
    <col min="7149" max="7149" width="2.42578125" style="73" customWidth="1"/>
    <col min="7150" max="7151" width="3.140625" style="73" customWidth="1"/>
    <col min="7152" max="7161" width="10.140625" style="73" customWidth="1"/>
    <col min="7162" max="7162" width="10.5703125" style="73" customWidth="1"/>
    <col min="7163" max="7165" width="10.140625" style="73" customWidth="1"/>
    <col min="7166" max="7166" width="8.85546875" style="73" bestFit="1" customWidth="1"/>
    <col min="7167" max="7167" width="8.85546875" style="73" customWidth="1"/>
    <col min="7168" max="7168" width="9.140625" style="73"/>
    <col min="7169" max="7169" width="8.85546875" style="73" bestFit="1" customWidth="1"/>
    <col min="7170" max="7404" width="9.140625" style="73"/>
    <col min="7405" max="7405" width="2.42578125" style="73" customWidth="1"/>
    <col min="7406" max="7407" width="3.140625" style="73" customWidth="1"/>
    <col min="7408" max="7417" width="10.140625" style="73" customWidth="1"/>
    <col min="7418" max="7418" width="10.5703125" style="73" customWidth="1"/>
    <col min="7419" max="7421" width="10.140625" style="73" customWidth="1"/>
    <col min="7422" max="7422" width="8.85546875" style="73" bestFit="1" customWidth="1"/>
    <col min="7423" max="7423" width="8.85546875" style="73" customWidth="1"/>
    <col min="7424" max="7424" width="9.140625" style="73"/>
    <col min="7425" max="7425" width="8.85546875" style="73" bestFit="1" customWidth="1"/>
    <col min="7426" max="7660" width="9.140625" style="73"/>
    <col min="7661" max="7661" width="2.42578125" style="73" customWidth="1"/>
    <col min="7662" max="7663" width="3.140625" style="73" customWidth="1"/>
    <col min="7664" max="7673" width="10.140625" style="73" customWidth="1"/>
    <col min="7674" max="7674" width="10.5703125" style="73" customWidth="1"/>
    <col min="7675" max="7677" width="10.140625" style="73" customWidth="1"/>
    <col min="7678" max="7678" width="8.85546875" style="73" bestFit="1" customWidth="1"/>
    <col min="7679" max="7679" width="8.85546875" style="73" customWidth="1"/>
    <col min="7680" max="7680" width="9.140625" style="73"/>
    <col min="7681" max="7681" width="8.85546875" style="73" bestFit="1" customWidth="1"/>
    <col min="7682" max="7916" width="9.140625" style="73"/>
    <col min="7917" max="7917" width="2.42578125" style="73" customWidth="1"/>
    <col min="7918" max="7919" width="3.140625" style="73" customWidth="1"/>
    <col min="7920" max="7929" width="10.140625" style="73" customWidth="1"/>
    <col min="7930" max="7930" width="10.5703125" style="73" customWidth="1"/>
    <col min="7931" max="7933" width="10.140625" style="73" customWidth="1"/>
    <col min="7934" max="7934" width="8.85546875" style="73" bestFit="1" customWidth="1"/>
    <col min="7935" max="7935" width="8.85546875" style="73" customWidth="1"/>
    <col min="7936" max="7936" width="9.140625" style="73"/>
    <col min="7937" max="7937" width="8.85546875" style="73" bestFit="1" customWidth="1"/>
    <col min="7938" max="8172" width="9.140625" style="73"/>
    <col min="8173" max="8173" width="2.42578125" style="73" customWidth="1"/>
    <col min="8174" max="8175" width="3.140625" style="73" customWidth="1"/>
    <col min="8176" max="8185" width="10.140625" style="73" customWidth="1"/>
    <col min="8186" max="8186" width="10.5703125" style="73" customWidth="1"/>
    <col min="8187" max="8189" width="10.140625" style="73" customWidth="1"/>
    <col min="8190" max="8190" width="8.85546875" style="73" bestFit="1" customWidth="1"/>
    <col min="8191" max="8191" width="8.85546875" style="73" customWidth="1"/>
    <col min="8192" max="8192" width="9.140625" style="73"/>
    <col min="8193" max="8193" width="8.85546875" style="73" bestFit="1" customWidth="1"/>
    <col min="8194" max="8428" width="9.140625" style="73"/>
    <col min="8429" max="8429" width="2.42578125" style="73" customWidth="1"/>
    <col min="8430" max="8431" width="3.140625" style="73" customWidth="1"/>
    <col min="8432" max="8441" width="10.140625" style="73" customWidth="1"/>
    <col min="8442" max="8442" width="10.5703125" style="73" customWidth="1"/>
    <col min="8443" max="8445" width="10.140625" style="73" customWidth="1"/>
    <col min="8446" max="8446" width="8.85546875" style="73" bestFit="1" customWidth="1"/>
    <col min="8447" max="8447" width="8.85546875" style="73" customWidth="1"/>
    <col min="8448" max="8448" width="9.140625" style="73"/>
    <col min="8449" max="8449" width="8.85546875" style="73" bestFit="1" customWidth="1"/>
    <col min="8450" max="8684" width="9.140625" style="73"/>
    <col min="8685" max="8685" width="2.42578125" style="73" customWidth="1"/>
    <col min="8686" max="8687" width="3.140625" style="73" customWidth="1"/>
    <col min="8688" max="8697" width="10.140625" style="73" customWidth="1"/>
    <col min="8698" max="8698" width="10.5703125" style="73" customWidth="1"/>
    <col min="8699" max="8701" width="10.140625" style="73" customWidth="1"/>
    <col min="8702" max="8702" width="8.85546875" style="73" bestFit="1" customWidth="1"/>
    <col min="8703" max="8703" width="8.85546875" style="73" customWidth="1"/>
    <col min="8704" max="8704" width="9.140625" style="73"/>
    <col min="8705" max="8705" width="8.85546875" style="73" bestFit="1" customWidth="1"/>
    <col min="8706" max="8940" width="9.140625" style="73"/>
    <col min="8941" max="8941" width="2.42578125" style="73" customWidth="1"/>
    <col min="8942" max="8943" width="3.140625" style="73" customWidth="1"/>
    <col min="8944" max="8953" width="10.140625" style="73" customWidth="1"/>
    <col min="8954" max="8954" width="10.5703125" style="73" customWidth="1"/>
    <col min="8955" max="8957" width="10.140625" style="73" customWidth="1"/>
    <col min="8958" max="8958" width="8.85546875" style="73" bestFit="1" customWidth="1"/>
    <col min="8959" max="8959" width="8.85546875" style="73" customWidth="1"/>
    <col min="8960" max="8960" width="9.140625" style="73"/>
    <col min="8961" max="8961" width="8.85546875" style="73" bestFit="1" customWidth="1"/>
    <col min="8962" max="9196" width="9.140625" style="73"/>
    <col min="9197" max="9197" width="2.42578125" style="73" customWidth="1"/>
    <col min="9198" max="9199" width="3.140625" style="73" customWidth="1"/>
    <col min="9200" max="9209" width="10.140625" style="73" customWidth="1"/>
    <col min="9210" max="9210" width="10.5703125" style="73" customWidth="1"/>
    <col min="9211" max="9213" width="10.140625" style="73" customWidth="1"/>
    <col min="9214" max="9214" width="8.85546875" style="73" bestFit="1" customWidth="1"/>
    <col min="9215" max="9215" width="8.85546875" style="73" customWidth="1"/>
    <col min="9216" max="9216" width="9.140625" style="73"/>
    <col min="9217" max="9217" width="8.85546875" style="73" bestFit="1" customWidth="1"/>
    <col min="9218" max="9452" width="9.140625" style="73"/>
    <col min="9453" max="9453" width="2.42578125" style="73" customWidth="1"/>
    <col min="9454" max="9455" width="3.140625" style="73" customWidth="1"/>
    <col min="9456" max="9465" width="10.140625" style="73" customWidth="1"/>
    <col min="9466" max="9466" width="10.5703125" style="73" customWidth="1"/>
    <col min="9467" max="9469" width="10.140625" style="73" customWidth="1"/>
    <col min="9470" max="9470" width="8.85546875" style="73" bestFit="1" customWidth="1"/>
    <col min="9471" max="9471" width="8.85546875" style="73" customWidth="1"/>
    <col min="9472" max="9472" width="9.140625" style="73"/>
    <col min="9473" max="9473" width="8.85546875" style="73" bestFit="1" customWidth="1"/>
    <col min="9474" max="9708" width="9.140625" style="73"/>
    <col min="9709" max="9709" width="2.42578125" style="73" customWidth="1"/>
    <col min="9710" max="9711" width="3.140625" style="73" customWidth="1"/>
    <col min="9712" max="9721" width="10.140625" style="73" customWidth="1"/>
    <col min="9722" max="9722" width="10.5703125" style="73" customWidth="1"/>
    <col min="9723" max="9725" width="10.140625" style="73" customWidth="1"/>
    <col min="9726" max="9726" width="8.85546875" style="73" bestFit="1" customWidth="1"/>
    <col min="9727" max="9727" width="8.85546875" style="73" customWidth="1"/>
    <col min="9728" max="9728" width="9.140625" style="73"/>
    <col min="9729" max="9729" width="8.85546875" style="73" bestFit="1" customWidth="1"/>
    <col min="9730" max="9964" width="9.140625" style="73"/>
    <col min="9965" max="9965" width="2.42578125" style="73" customWidth="1"/>
    <col min="9966" max="9967" width="3.140625" style="73" customWidth="1"/>
    <col min="9968" max="9977" width="10.140625" style="73" customWidth="1"/>
    <col min="9978" max="9978" width="10.5703125" style="73" customWidth="1"/>
    <col min="9979" max="9981" width="10.140625" style="73" customWidth="1"/>
    <col min="9982" max="9982" width="8.85546875" style="73" bestFit="1" customWidth="1"/>
    <col min="9983" max="9983" width="8.85546875" style="73" customWidth="1"/>
    <col min="9984" max="9984" width="9.140625" style="73"/>
    <col min="9985" max="9985" width="8.85546875" style="73" bestFit="1" customWidth="1"/>
    <col min="9986" max="10220" width="9.140625" style="73"/>
    <col min="10221" max="10221" width="2.42578125" style="73" customWidth="1"/>
    <col min="10222" max="10223" width="3.140625" style="73" customWidth="1"/>
    <col min="10224" max="10233" width="10.140625" style="73" customWidth="1"/>
    <col min="10234" max="10234" width="10.5703125" style="73" customWidth="1"/>
    <col min="10235" max="10237" width="10.140625" style="73" customWidth="1"/>
    <col min="10238" max="10238" width="8.85546875" style="73" bestFit="1" customWidth="1"/>
    <col min="10239" max="10239" width="8.85546875" style="73" customWidth="1"/>
    <col min="10240" max="10240" width="9.140625" style="73"/>
    <col min="10241" max="10241" width="8.85546875" style="73" bestFit="1" customWidth="1"/>
    <col min="10242" max="10476" width="9.140625" style="73"/>
    <col min="10477" max="10477" width="2.42578125" style="73" customWidth="1"/>
    <col min="10478" max="10479" width="3.140625" style="73" customWidth="1"/>
    <col min="10480" max="10489" width="10.140625" style="73" customWidth="1"/>
    <col min="10490" max="10490" width="10.5703125" style="73" customWidth="1"/>
    <col min="10491" max="10493" width="10.140625" style="73" customWidth="1"/>
    <col min="10494" max="10494" width="8.85546875" style="73" bestFit="1" customWidth="1"/>
    <col min="10495" max="10495" width="8.85546875" style="73" customWidth="1"/>
    <col min="10496" max="10496" width="9.140625" style="73"/>
    <col min="10497" max="10497" width="8.85546875" style="73" bestFit="1" customWidth="1"/>
    <col min="10498" max="10732" width="9.140625" style="73"/>
    <col min="10733" max="10733" width="2.42578125" style="73" customWidth="1"/>
    <col min="10734" max="10735" width="3.140625" style="73" customWidth="1"/>
    <col min="10736" max="10745" width="10.140625" style="73" customWidth="1"/>
    <col min="10746" max="10746" width="10.5703125" style="73" customWidth="1"/>
    <col min="10747" max="10749" width="10.140625" style="73" customWidth="1"/>
    <col min="10750" max="10750" width="8.85546875" style="73" bestFit="1" customWidth="1"/>
    <col min="10751" max="10751" width="8.85546875" style="73" customWidth="1"/>
    <col min="10752" max="10752" width="9.140625" style="73"/>
    <col min="10753" max="10753" width="8.85546875" style="73" bestFit="1" customWidth="1"/>
    <col min="10754" max="10988" width="9.140625" style="73"/>
    <col min="10989" max="10989" width="2.42578125" style="73" customWidth="1"/>
    <col min="10990" max="10991" width="3.140625" style="73" customWidth="1"/>
    <col min="10992" max="11001" width="10.140625" style="73" customWidth="1"/>
    <col min="11002" max="11002" width="10.5703125" style="73" customWidth="1"/>
    <col min="11003" max="11005" width="10.140625" style="73" customWidth="1"/>
    <col min="11006" max="11006" width="8.85546875" style="73" bestFit="1" customWidth="1"/>
    <col min="11007" max="11007" width="8.85546875" style="73" customWidth="1"/>
    <col min="11008" max="11008" width="9.140625" style="73"/>
    <col min="11009" max="11009" width="8.85546875" style="73" bestFit="1" customWidth="1"/>
    <col min="11010" max="11244" width="9.140625" style="73"/>
    <col min="11245" max="11245" width="2.42578125" style="73" customWidth="1"/>
    <col min="11246" max="11247" width="3.140625" style="73" customWidth="1"/>
    <col min="11248" max="11257" width="10.140625" style="73" customWidth="1"/>
    <col min="11258" max="11258" width="10.5703125" style="73" customWidth="1"/>
    <col min="11259" max="11261" width="10.140625" style="73" customWidth="1"/>
    <col min="11262" max="11262" width="8.85546875" style="73" bestFit="1" customWidth="1"/>
    <col min="11263" max="11263" width="8.85546875" style="73" customWidth="1"/>
    <col min="11264" max="11264" width="9.140625" style="73"/>
    <col min="11265" max="11265" width="8.85546875" style="73" bestFit="1" customWidth="1"/>
    <col min="11266" max="11500" width="9.140625" style="73"/>
    <col min="11501" max="11501" width="2.42578125" style="73" customWidth="1"/>
    <col min="11502" max="11503" width="3.140625" style="73" customWidth="1"/>
    <col min="11504" max="11513" width="10.140625" style="73" customWidth="1"/>
    <col min="11514" max="11514" width="10.5703125" style="73" customWidth="1"/>
    <col min="11515" max="11517" width="10.140625" style="73" customWidth="1"/>
    <col min="11518" max="11518" width="8.85546875" style="73" bestFit="1" customWidth="1"/>
    <col min="11519" max="11519" width="8.85546875" style="73" customWidth="1"/>
    <col min="11520" max="11520" width="9.140625" style="73"/>
    <col min="11521" max="11521" width="8.85546875" style="73" bestFit="1" customWidth="1"/>
    <col min="11522" max="11756" width="9.140625" style="73"/>
    <col min="11757" max="11757" width="2.42578125" style="73" customWidth="1"/>
    <col min="11758" max="11759" width="3.140625" style="73" customWidth="1"/>
    <col min="11760" max="11769" width="10.140625" style="73" customWidth="1"/>
    <col min="11770" max="11770" width="10.5703125" style="73" customWidth="1"/>
    <col min="11771" max="11773" width="10.140625" style="73" customWidth="1"/>
    <col min="11774" max="11774" width="8.85546875" style="73" bestFit="1" customWidth="1"/>
    <col min="11775" max="11775" width="8.85546875" style="73" customWidth="1"/>
    <col min="11776" max="11776" width="9.140625" style="73"/>
    <col min="11777" max="11777" width="8.85546875" style="73" bestFit="1" customWidth="1"/>
    <col min="11778" max="12012" width="9.140625" style="73"/>
    <col min="12013" max="12013" width="2.42578125" style="73" customWidth="1"/>
    <col min="12014" max="12015" width="3.140625" style="73" customWidth="1"/>
    <col min="12016" max="12025" width="10.140625" style="73" customWidth="1"/>
    <col min="12026" max="12026" width="10.5703125" style="73" customWidth="1"/>
    <col min="12027" max="12029" width="10.140625" style="73" customWidth="1"/>
    <col min="12030" max="12030" width="8.85546875" style="73" bestFit="1" customWidth="1"/>
    <col min="12031" max="12031" width="8.85546875" style="73" customWidth="1"/>
    <col min="12032" max="12032" width="9.140625" style="73"/>
    <col min="12033" max="12033" width="8.85546875" style="73" bestFit="1" customWidth="1"/>
    <col min="12034" max="12268" width="9.140625" style="73"/>
    <col min="12269" max="12269" width="2.42578125" style="73" customWidth="1"/>
    <col min="12270" max="12271" width="3.140625" style="73" customWidth="1"/>
    <col min="12272" max="12281" width="10.140625" style="73" customWidth="1"/>
    <col min="12282" max="12282" width="10.5703125" style="73" customWidth="1"/>
    <col min="12283" max="12285" width="10.140625" style="73" customWidth="1"/>
    <col min="12286" max="12286" width="8.85546875" style="73" bestFit="1" customWidth="1"/>
    <col min="12287" max="12287" width="8.85546875" style="73" customWidth="1"/>
    <col min="12288" max="12288" width="9.140625" style="73"/>
    <col min="12289" max="12289" width="8.85546875" style="73" bestFit="1" customWidth="1"/>
    <col min="12290" max="12524" width="9.140625" style="73"/>
    <col min="12525" max="12525" width="2.42578125" style="73" customWidth="1"/>
    <col min="12526" max="12527" width="3.140625" style="73" customWidth="1"/>
    <col min="12528" max="12537" width="10.140625" style="73" customWidth="1"/>
    <col min="12538" max="12538" width="10.5703125" style="73" customWidth="1"/>
    <col min="12539" max="12541" width="10.140625" style="73" customWidth="1"/>
    <col min="12542" max="12542" width="8.85546875" style="73" bestFit="1" customWidth="1"/>
    <col min="12543" max="12543" width="8.85546875" style="73" customWidth="1"/>
    <col min="12544" max="12544" width="9.140625" style="73"/>
    <col min="12545" max="12545" width="8.85546875" style="73" bestFit="1" customWidth="1"/>
    <col min="12546" max="12780" width="9.140625" style="73"/>
    <col min="12781" max="12781" width="2.42578125" style="73" customWidth="1"/>
    <col min="12782" max="12783" width="3.140625" style="73" customWidth="1"/>
    <col min="12784" max="12793" width="10.140625" style="73" customWidth="1"/>
    <col min="12794" max="12794" width="10.5703125" style="73" customWidth="1"/>
    <col min="12795" max="12797" width="10.140625" style="73" customWidth="1"/>
    <col min="12798" max="12798" width="8.85546875" style="73" bestFit="1" customWidth="1"/>
    <col min="12799" max="12799" width="8.85546875" style="73" customWidth="1"/>
    <col min="12800" max="12800" width="9.140625" style="73"/>
    <col min="12801" max="12801" width="8.85546875" style="73" bestFit="1" customWidth="1"/>
    <col min="12802" max="13036" width="9.140625" style="73"/>
    <col min="13037" max="13037" width="2.42578125" style="73" customWidth="1"/>
    <col min="13038" max="13039" width="3.140625" style="73" customWidth="1"/>
    <col min="13040" max="13049" width="10.140625" style="73" customWidth="1"/>
    <col min="13050" max="13050" width="10.5703125" style="73" customWidth="1"/>
    <col min="13051" max="13053" width="10.140625" style="73" customWidth="1"/>
    <col min="13054" max="13054" width="8.85546875" style="73" bestFit="1" customWidth="1"/>
    <col min="13055" max="13055" width="8.85546875" style="73" customWidth="1"/>
    <col min="13056" max="13056" width="9.140625" style="73"/>
    <col min="13057" max="13057" width="8.85546875" style="73" bestFit="1" customWidth="1"/>
    <col min="13058" max="13292" width="9.140625" style="73"/>
    <col min="13293" max="13293" width="2.42578125" style="73" customWidth="1"/>
    <col min="13294" max="13295" width="3.140625" style="73" customWidth="1"/>
    <col min="13296" max="13305" width="10.140625" style="73" customWidth="1"/>
    <col min="13306" max="13306" width="10.5703125" style="73" customWidth="1"/>
    <col min="13307" max="13309" width="10.140625" style="73" customWidth="1"/>
    <col min="13310" max="13310" width="8.85546875" style="73" bestFit="1" customWidth="1"/>
    <col min="13311" max="13311" width="8.85546875" style="73" customWidth="1"/>
    <col min="13312" max="13312" width="9.140625" style="73"/>
    <col min="13313" max="13313" width="8.85546875" style="73" bestFit="1" customWidth="1"/>
    <col min="13314" max="13548" width="9.140625" style="73"/>
    <col min="13549" max="13549" width="2.42578125" style="73" customWidth="1"/>
    <col min="13550" max="13551" width="3.140625" style="73" customWidth="1"/>
    <col min="13552" max="13561" width="10.140625" style="73" customWidth="1"/>
    <col min="13562" max="13562" width="10.5703125" style="73" customWidth="1"/>
    <col min="13563" max="13565" width="10.140625" style="73" customWidth="1"/>
    <col min="13566" max="13566" width="8.85546875" style="73" bestFit="1" customWidth="1"/>
    <col min="13567" max="13567" width="8.85546875" style="73" customWidth="1"/>
    <col min="13568" max="13568" width="9.140625" style="73"/>
    <col min="13569" max="13569" width="8.85546875" style="73" bestFit="1" customWidth="1"/>
    <col min="13570" max="13804" width="9.140625" style="73"/>
    <col min="13805" max="13805" width="2.42578125" style="73" customWidth="1"/>
    <col min="13806" max="13807" width="3.140625" style="73" customWidth="1"/>
    <col min="13808" max="13817" width="10.140625" style="73" customWidth="1"/>
    <col min="13818" max="13818" width="10.5703125" style="73" customWidth="1"/>
    <col min="13819" max="13821" width="10.140625" style="73" customWidth="1"/>
    <col min="13822" max="13822" width="8.85546875" style="73" bestFit="1" customWidth="1"/>
    <col min="13823" max="13823" width="8.85546875" style="73" customWidth="1"/>
    <col min="13824" max="13824" width="9.140625" style="73"/>
    <col min="13825" max="13825" width="8.85546875" style="73" bestFit="1" customWidth="1"/>
    <col min="13826" max="14060" width="9.140625" style="73"/>
    <col min="14061" max="14061" width="2.42578125" style="73" customWidth="1"/>
    <col min="14062" max="14063" width="3.140625" style="73" customWidth="1"/>
    <col min="14064" max="14073" width="10.140625" style="73" customWidth="1"/>
    <col min="14074" max="14074" width="10.5703125" style="73" customWidth="1"/>
    <col min="14075" max="14077" width="10.140625" style="73" customWidth="1"/>
    <col min="14078" max="14078" width="8.85546875" style="73" bestFit="1" customWidth="1"/>
    <col min="14079" max="14079" width="8.85546875" style="73" customWidth="1"/>
    <col min="14080" max="14080" width="9.140625" style="73"/>
    <col min="14081" max="14081" width="8.85546875" style="73" bestFit="1" customWidth="1"/>
    <col min="14082" max="14316" width="9.140625" style="73"/>
    <col min="14317" max="14317" width="2.42578125" style="73" customWidth="1"/>
    <col min="14318" max="14319" width="3.140625" style="73" customWidth="1"/>
    <col min="14320" max="14329" width="10.140625" style="73" customWidth="1"/>
    <col min="14330" max="14330" width="10.5703125" style="73" customWidth="1"/>
    <col min="14331" max="14333" width="10.140625" style="73" customWidth="1"/>
    <col min="14334" max="14334" width="8.85546875" style="73" bestFit="1" customWidth="1"/>
    <col min="14335" max="14335" width="8.85546875" style="73" customWidth="1"/>
    <col min="14336" max="14336" width="9.140625" style="73"/>
    <col min="14337" max="14337" width="8.85546875" style="73" bestFit="1" customWidth="1"/>
    <col min="14338" max="14572" width="9.140625" style="73"/>
    <col min="14573" max="14573" width="2.42578125" style="73" customWidth="1"/>
    <col min="14574" max="14575" width="3.140625" style="73" customWidth="1"/>
    <col min="14576" max="14585" width="10.140625" style="73" customWidth="1"/>
    <col min="14586" max="14586" width="10.5703125" style="73" customWidth="1"/>
    <col min="14587" max="14589" width="10.140625" style="73" customWidth="1"/>
    <col min="14590" max="14590" width="8.85546875" style="73" bestFit="1" customWidth="1"/>
    <col min="14591" max="14591" width="8.85546875" style="73" customWidth="1"/>
    <col min="14592" max="14592" width="9.140625" style="73"/>
    <col min="14593" max="14593" width="8.85546875" style="73" bestFit="1" customWidth="1"/>
    <col min="14594" max="14828" width="9.140625" style="73"/>
    <col min="14829" max="14829" width="2.42578125" style="73" customWidth="1"/>
    <col min="14830" max="14831" width="3.140625" style="73" customWidth="1"/>
    <col min="14832" max="14841" width="10.140625" style="73" customWidth="1"/>
    <col min="14842" max="14842" width="10.5703125" style="73" customWidth="1"/>
    <col min="14843" max="14845" width="10.140625" style="73" customWidth="1"/>
    <col min="14846" max="14846" width="8.85546875" style="73" bestFit="1" customWidth="1"/>
    <col min="14847" max="14847" width="8.85546875" style="73" customWidth="1"/>
    <col min="14848" max="14848" width="9.140625" style="73"/>
    <col min="14849" max="14849" width="8.85546875" style="73" bestFit="1" customWidth="1"/>
    <col min="14850" max="15084" width="9.140625" style="73"/>
    <col min="15085" max="15085" width="2.42578125" style="73" customWidth="1"/>
    <col min="15086" max="15087" width="3.140625" style="73" customWidth="1"/>
    <col min="15088" max="15097" width="10.140625" style="73" customWidth="1"/>
    <col min="15098" max="15098" width="10.5703125" style="73" customWidth="1"/>
    <col min="15099" max="15101" width="10.140625" style="73" customWidth="1"/>
    <col min="15102" max="15102" width="8.85546875" style="73" bestFit="1" customWidth="1"/>
    <col min="15103" max="15103" width="8.85546875" style="73" customWidth="1"/>
    <col min="15104" max="15104" width="9.140625" style="73"/>
    <col min="15105" max="15105" width="8.85546875" style="73" bestFit="1" customWidth="1"/>
    <col min="15106" max="15340" width="9.140625" style="73"/>
    <col min="15341" max="15341" width="2.42578125" style="73" customWidth="1"/>
    <col min="15342" max="15343" width="3.140625" style="73" customWidth="1"/>
    <col min="15344" max="15353" width="10.140625" style="73" customWidth="1"/>
    <col min="15354" max="15354" width="10.5703125" style="73" customWidth="1"/>
    <col min="15355" max="15357" width="10.140625" style="73" customWidth="1"/>
    <col min="15358" max="15358" width="8.85546875" style="73" bestFit="1" customWidth="1"/>
    <col min="15359" max="15359" width="8.85546875" style="73" customWidth="1"/>
    <col min="15360" max="15360" width="9.140625" style="73"/>
    <col min="15361" max="15361" width="8.85546875" style="73" bestFit="1" customWidth="1"/>
    <col min="15362" max="15596" width="9.140625" style="73"/>
    <col min="15597" max="15597" width="2.42578125" style="73" customWidth="1"/>
    <col min="15598" max="15599" width="3.140625" style="73" customWidth="1"/>
    <col min="15600" max="15609" width="10.140625" style="73" customWidth="1"/>
    <col min="15610" max="15610" width="10.5703125" style="73" customWidth="1"/>
    <col min="15611" max="15613" width="10.140625" style="73" customWidth="1"/>
    <col min="15614" max="15614" width="8.85546875" style="73" bestFit="1" customWidth="1"/>
    <col min="15615" max="15615" width="8.85546875" style="73" customWidth="1"/>
    <col min="15616" max="15616" width="9.140625" style="73"/>
    <col min="15617" max="15617" width="8.85546875" style="73" bestFit="1" customWidth="1"/>
    <col min="15618" max="15852" width="9.140625" style="73"/>
    <col min="15853" max="15853" width="2.42578125" style="73" customWidth="1"/>
    <col min="15854" max="15855" width="3.140625" style="73" customWidth="1"/>
    <col min="15856" max="15865" width="10.140625" style="73" customWidth="1"/>
    <col min="15866" max="15866" width="10.5703125" style="73" customWidth="1"/>
    <col min="15867" max="15869" width="10.140625" style="73" customWidth="1"/>
    <col min="15870" max="15870" width="8.85546875" style="73" bestFit="1" customWidth="1"/>
    <col min="15871" max="15871" width="8.85546875" style="73" customWidth="1"/>
    <col min="15872" max="15872" width="9.140625" style="73"/>
    <col min="15873" max="15873" width="8.85546875" style="73" bestFit="1" customWidth="1"/>
    <col min="15874" max="16108" width="9.140625" style="73"/>
    <col min="16109" max="16109" width="2.42578125" style="73" customWidth="1"/>
    <col min="16110" max="16111" width="3.140625" style="73" customWidth="1"/>
    <col min="16112" max="16121" width="10.140625" style="73" customWidth="1"/>
    <col min="16122" max="16122" width="10.5703125" style="73" customWidth="1"/>
    <col min="16123" max="16125" width="10.140625" style="73" customWidth="1"/>
    <col min="16126" max="16126" width="8.85546875" style="73" bestFit="1" customWidth="1"/>
    <col min="16127" max="16127" width="8.85546875" style="73" customWidth="1"/>
    <col min="16128" max="16128" width="9.140625" style="73"/>
    <col min="16129" max="16129" width="8.85546875" style="73" bestFit="1" customWidth="1"/>
    <col min="16130" max="16364" width="9.140625" style="73"/>
    <col min="16365" max="16384" width="9.140625" style="73" customWidth="1"/>
  </cols>
  <sheetData>
    <row r="1" spans="1:17" ht="18.600000000000001" customHeight="1">
      <c r="A1" s="200" t="s">
        <v>207</v>
      </c>
      <c r="B1" s="200"/>
      <c r="C1" s="200"/>
      <c r="D1" s="186"/>
    </row>
    <row r="2" spans="1:17" s="74" customFormat="1" ht="26.25" customHeight="1">
      <c r="A2" s="199" t="s">
        <v>206</v>
      </c>
      <c r="B2" s="199"/>
      <c r="C2" s="199"/>
      <c r="D2" s="187"/>
      <c r="E2" s="74" t="s">
        <v>115</v>
      </c>
      <c r="F2" s="74" t="s">
        <v>116</v>
      </c>
      <c r="G2" s="74" t="s">
        <v>117</v>
      </c>
      <c r="H2" s="74" t="s">
        <v>118</v>
      </c>
      <c r="I2" s="74" t="s">
        <v>0</v>
      </c>
      <c r="M2" s="67"/>
      <c r="N2" s="72"/>
      <c r="O2" s="72"/>
    </row>
    <row r="3" spans="1:17">
      <c r="A3" s="197">
        <v>2018</v>
      </c>
      <c r="B3" s="198"/>
      <c r="C3" s="69"/>
      <c r="D3" s="75">
        <v>24260.387672808043</v>
      </c>
      <c r="E3" s="77">
        <v>3.4877071240822124</v>
      </c>
      <c r="F3" s="77">
        <v>3.340061825250848</v>
      </c>
      <c r="G3" s="77">
        <v>0.6008082554404125</v>
      </c>
      <c r="H3" s="77">
        <v>0.94769458664144057</v>
      </c>
      <c r="I3" s="77">
        <v>8.376271791414915</v>
      </c>
      <c r="J3" s="82"/>
      <c r="M3" s="67"/>
      <c r="O3" s="72"/>
      <c r="P3" s="78"/>
      <c r="Q3" s="79"/>
    </row>
    <row r="4" spans="1:17" ht="54">
      <c r="A4" s="199" t="s">
        <v>89</v>
      </c>
      <c r="B4" s="199"/>
      <c r="C4" s="199"/>
      <c r="D4" s="72"/>
      <c r="E4" s="6" t="s">
        <v>52</v>
      </c>
      <c r="F4" s="68" t="s">
        <v>1</v>
      </c>
      <c r="G4" s="68" t="s">
        <v>4</v>
      </c>
      <c r="H4" s="68" t="s">
        <v>86</v>
      </c>
      <c r="I4" s="68" t="s">
        <v>53</v>
      </c>
      <c r="J4" s="68" t="s">
        <v>76</v>
      </c>
      <c r="K4" s="71" t="s">
        <v>87</v>
      </c>
      <c r="L4" s="68" t="s">
        <v>3</v>
      </c>
      <c r="M4" s="68" t="s">
        <v>114</v>
      </c>
      <c r="N4" s="68" t="s">
        <v>54</v>
      </c>
      <c r="O4" s="68" t="s">
        <v>0</v>
      </c>
    </row>
    <row r="5" spans="1:17" ht="15.75">
      <c r="A5" s="197">
        <v>2018</v>
      </c>
      <c r="B5" s="198"/>
      <c r="C5" s="185"/>
      <c r="E5" s="70">
        <v>2.5121847893234572</v>
      </c>
      <c r="F5" s="70">
        <v>0.52801029296161639</v>
      </c>
      <c r="G5" s="70">
        <v>0.14598802962232585</v>
      </c>
      <c r="H5" s="70">
        <v>0.63453876319123892</v>
      </c>
      <c r="I5" s="70">
        <v>0.60427846309008293</v>
      </c>
      <c r="J5" s="70">
        <v>1.3065366619119838</v>
      </c>
      <c r="K5" s="70">
        <v>0.45397401808783588</v>
      </c>
      <c r="L5" s="70">
        <v>0.2613194019620958</v>
      </c>
      <c r="M5" s="70">
        <v>0.15128308800872978</v>
      </c>
      <c r="N5" s="70">
        <v>4.462061989241089E-3</v>
      </c>
      <c r="O5" s="70">
        <v>6.4512924821398769</v>
      </c>
    </row>
  </sheetData>
  <mergeCells count="5">
    <mergeCell ref="A3:B3"/>
    <mergeCell ref="A4:C4"/>
    <mergeCell ref="A5:B5"/>
    <mergeCell ref="A2:C2"/>
    <mergeCell ref="A1:C1"/>
  </mergeCells>
  <pageMargins left="0.74803149606299202" right="0.74803149606299202" top="0.59055118110236204" bottom="0.59055118110236204" header="0" footer="0.196850393700787"/>
  <headerFooter alignWithMargins="0">
    <oddFooter>&amp;L5/ירחון סטטיסטי מט&amp;C6&amp;Rהמוסד לביטוח לאומי - מינהל המחקר והתכנון</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2:K30"/>
  <sheetViews>
    <sheetView rightToLeft="1" workbookViewId="0"/>
  </sheetViews>
  <sheetFormatPr defaultRowHeight="12.75"/>
  <sheetData>
    <row r="2" spans="1:11">
      <c r="A2" s="53"/>
      <c r="G2" s="53"/>
      <c r="K2" s="53"/>
    </row>
    <row r="3" spans="1:11">
      <c r="A3" s="53"/>
      <c r="G3" s="53"/>
      <c r="K3" s="53"/>
    </row>
    <row r="4" spans="1:11">
      <c r="A4" s="53"/>
    </row>
    <row r="5" spans="1:11">
      <c r="A5" s="53"/>
      <c r="G5" s="53"/>
      <c r="K5" s="53"/>
    </row>
    <row r="6" spans="1:11">
      <c r="A6" s="53"/>
      <c r="G6" s="53"/>
      <c r="K6" s="53"/>
    </row>
    <row r="7" spans="1:11">
      <c r="A7" s="53"/>
      <c r="G7" s="53"/>
      <c r="K7" s="53"/>
    </row>
    <row r="8" spans="1:11">
      <c r="A8" s="53"/>
      <c r="G8" s="53"/>
      <c r="K8" s="53"/>
    </row>
    <row r="9" spans="1:11">
      <c r="A9" s="53"/>
      <c r="G9" s="53"/>
      <c r="K9" s="53"/>
    </row>
    <row r="10" spans="1:11">
      <c r="A10" s="53"/>
      <c r="G10" s="53"/>
      <c r="K10" s="53"/>
    </row>
    <row r="11" spans="1:11">
      <c r="A11" s="53"/>
    </row>
    <row r="12" spans="1:11">
      <c r="A12" s="53"/>
    </row>
    <row r="13" spans="1:11">
      <c r="A13" s="53"/>
    </row>
    <row r="14" spans="1:11">
      <c r="A14" s="53"/>
    </row>
    <row r="15" spans="1:11">
      <c r="A15" s="53"/>
    </row>
    <row r="16" spans="1:11">
      <c r="A16" s="53"/>
    </row>
    <row r="17" spans="1:1">
      <c r="A17" s="53"/>
    </row>
    <row r="18" spans="1:1">
      <c r="A18" s="53"/>
    </row>
    <row r="19" spans="1:1">
      <c r="A19" s="53"/>
    </row>
    <row r="20" spans="1:1">
      <c r="A20" s="53"/>
    </row>
    <row r="21" spans="1:1">
      <c r="A21" s="53"/>
    </row>
    <row r="22" spans="1:1">
      <c r="A22" s="53"/>
    </row>
    <row r="23" spans="1:1">
      <c r="A23" s="53"/>
    </row>
    <row r="24" spans="1:1">
      <c r="A24" s="53"/>
    </row>
    <row r="25" spans="1:1">
      <c r="A25" s="53"/>
    </row>
    <row r="26" spans="1:1">
      <c r="A26" s="53"/>
    </row>
    <row r="27" spans="1:1">
      <c r="A27" s="53"/>
    </row>
    <row r="28" spans="1:1">
      <c r="A28" s="53"/>
    </row>
    <row r="29" spans="1:1">
      <c r="A29" s="53"/>
    </row>
    <row r="30" spans="1:1">
      <c r="A30" s="5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DD327"/>
  <sheetViews>
    <sheetView rightToLeft="1" topLeftCell="A44" zoomScale="55" zoomScaleNormal="55" workbookViewId="0">
      <selection activeCell="AA12" sqref="AA12"/>
    </sheetView>
  </sheetViews>
  <sheetFormatPr defaultColWidth="9.140625" defaultRowHeight="12.75"/>
  <cols>
    <col min="1" max="1" width="23.85546875" style="83" bestFit="1" customWidth="1"/>
    <col min="2" max="2" width="23.85546875" style="83" customWidth="1"/>
    <col min="3" max="3" width="78.42578125" style="83" bestFit="1" customWidth="1"/>
    <col min="4" max="4" width="12.42578125" style="83" bestFit="1" customWidth="1"/>
    <col min="5" max="5" width="9.140625" style="83" customWidth="1"/>
    <col min="6" max="7" width="11.42578125" style="83" bestFit="1" customWidth="1"/>
    <col min="8" max="8" width="11.140625" style="83" bestFit="1" customWidth="1"/>
    <col min="9" max="9" width="7.42578125" style="83" bestFit="1" customWidth="1"/>
    <col min="10" max="10" width="7.42578125" style="83" customWidth="1"/>
    <col min="11" max="11" width="5.85546875" style="83" customWidth="1"/>
    <col min="12" max="12" width="5" style="83" bestFit="1" customWidth="1"/>
    <col min="13" max="13" width="5.42578125" style="83" bestFit="1" customWidth="1"/>
    <col min="14" max="15" width="5.5703125" style="83" bestFit="1" customWidth="1"/>
    <col min="16" max="16" width="5.42578125" style="83" bestFit="1" customWidth="1"/>
    <col min="17" max="18" width="5.5703125" style="83" bestFit="1" customWidth="1"/>
    <col min="19" max="22" width="5" style="83" customWidth="1"/>
    <col min="23" max="23" width="6.140625" style="83" customWidth="1"/>
    <col min="24" max="24" width="7" style="83" customWidth="1"/>
    <col min="25" max="28" width="5.140625" style="83" customWidth="1"/>
    <col min="29" max="29" width="5.42578125" style="83" bestFit="1" customWidth="1"/>
    <col min="30" max="30" width="5.42578125" style="83" customWidth="1"/>
    <col min="31" max="34" width="5" style="83" bestFit="1" customWidth="1"/>
    <col min="35" max="35" width="5.42578125" style="83" bestFit="1" customWidth="1"/>
    <col min="36" max="38" width="5.42578125" style="83" customWidth="1"/>
    <col min="39" max="39" width="5.42578125" style="83" bestFit="1" customWidth="1"/>
    <col min="40" max="40" width="5.42578125" style="83" customWidth="1"/>
    <col min="41" max="41" width="5" style="83" bestFit="1" customWidth="1"/>
    <col min="42" max="42" width="5.42578125" style="83" bestFit="1" customWidth="1"/>
    <col min="43" max="43" width="6.42578125" style="83" bestFit="1" customWidth="1"/>
    <col min="44" max="45" width="5.85546875" style="83" bestFit="1" customWidth="1"/>
    <col min="46" max="48" width="5.85546875" style="83" customWidth="1"/>
    <col min="49" max="49" width="6.5703125" style="83" bestFit="1" customWidth="1"/>
    <col min="50" max="50" width="6.5703125" style="83" customWidth="1"/>
    <col min="51" max="55" width="5.42578125" style="83" bestFit="1" customWidth="1"/>
    <col min="56" max="58" width="5.42578125" style="83" customWidth="1"/>
    <col min="59" max="59" width="6.42578125" style="83" bestFit="1" customWidth="1"/>
    <col min="60" max="60" width="6.42578125" style="83" customWidth="1"/>
    <col min="61" max="64" width="6.42578125" style="83" bestFit="1" customWidth="1"/>
    <col min="65" max="65" width="6.5703125" style="83" bestFit="1" customWidth="1"/>
    <col min="66" max="68" width="6.5703125" style="83" customWidth="1"/>
    <col min="69" max="69" width="4.5703125" style="83" bestFit="1" customWidth="1"/>
    <col min="70" max="70" width="4.5703125" style="83" customWidth="1"/>
    <col min="71" max="71" width="7.140625" style="83" customWidth="1"/>
    <col min="72" max="74" width="5.5703125" style="83" bestFit="1" customWidth="1"/>
    <col min="75" max="88" width="7" style="83" customWidth="1"/>
    <col min="89" max="89" width="6.85546875" style="83" bestFit="1" customWidth="1"/>
    <col min="90" max="90" width="6.85546875" style="83" customWidth="1"/>
    <col min="91" max="94" width="6.85546875" style="83" bestFit="1" customWidth="1"/>
    <col min="95" max="98" width="7.140625" style="83" customWidth="1"/>
    <col min="99" max="105" width="7" style="83" customWidth="1"/>
    <col min="106" max="16384" width="9.140625" style="83"/>
  </cols>
  <sheetData>
    <row r="1" spans="1:108" ht="13.5" thickBot="1">
      <c r="I1" s="135">
        <v>6</v>
      </c>
      <c r="J1" s="135">
        <v>6</v>
      </c>
      <c r="K1" s="135">
        <v>6</v>
      </c>
      <c r="L1" s="135">
        <v>6</v>
      </c>
      <c r="M1" s="135">
        <v>6</v>
      </c>
      <c r="N1" s="135">
        <v>6</v>
      </c>
      <c r="O1" s="135">
        <v>6</v>
      </c>
      <c r="P1" s="135">
        <v>6</v>
      </c>
      <c r="Q1" s="135">
        <v>6</v>
      </c>
      <c r="R1" s="135">
        <v>6</v>
      </c>
      <c r="S1" s="155">
        <v>5</v>
      </c>
      <c r="T1" s="155">
        <v>5</v>
      </c>
      <c r="U1" s="155">
        <v>5</v>
      </c>
      <c r="V1" s="155">
        <v>5</v>
      </c>
      <c r="W1" s="155">
        <v>5</v>
      </c>
      <c r="X1" s="155">
        <v>5</v>
      </c>
      <c r="Y1" s="155">
        <v>5</v>
      </c>
      <c r="Z1" s="155">
        <v>5</v>
      </c>
      <c r="AA1" s="155">
        <v>5</v>
      </c>
      <c r="AB1" s="155">
        <v>5</v>
      </c>
      <c r="AC1" s="154">
        <v>4</v>
      </c>
      <c r="AD1" s="154">
        <v>4</v>
      </c>
      <c r="AE1" s="154">
        <v>4</v>
      </c>
      <c r="AF1" s="154">
        <v>4</v>
      </c>
      <c r="AG1" s="154">
        <v>4</v>
      </c>
      <c r="AH1" s="154">
        <v>4</v>
      </c>
      <c r="AI1" s="154">
        <v>4</v>
      </c>
      <c r="AJ1" s="154">
        <v>4</v>
      </c>
      <c r="AK1" s="154">
        <v>4</v>
      </c>
      <c r="AL1" s="154">
        <v>4</v>
      </c>
      <c r="AM1" s="135"/>
      <c r="AN1" s="135"/>
      <c r="AO1" s="135"/>
      <c r="AP1" s="135"/>
      <c r="AQ1" s="135"/>
      <c r="AR1" s="135"/>
      <c r="AS1" s="135"/>
      <c r="AT1" s="135"/>
      <c r="AU1" s="135"/>
      <c r="AV1" s="135"/>
      <c r="AW1" s="135">
        <v>3</v>
      </c>
      <c r="AX1" s="135">
        <v>3</v>
      </c>
      <c r="AY1" s="135">
        <v>3</v>
      </c>
      <c r="AZ1" s="135">
        <v>3</v>
      </c>
      <c r="BA1" s="135">
        <v>3</v>
      </c>
      <c r="BB1" s="135">
        <v>3</v>
      </c>
      <c r="BC1" s="135">
        <v>3</v>
      </c>
      <c r="BD1" s="135">
        <v>3</v>
      </c>
      <c r="BE1" s="135">
        <v>3</v>
      </c>
      <c r="BF1" s="135">
        <v>3</v>
      </c>
      <c r="BG1" s="135">
        <v>2</v>
      </c>
      <c r="BH1" s="135">
        <v>2</v>
      </c>
      <c r="BI1" s="135">
        <v>2</v>
      </c>
      <c r="BJ1" s="135">
        <v>2</v>
      </c>
      <c r="BK1" s="135">
        <v>2</v>
      </c>
      <c r="BL1" s="135">
        <v>2</v>
      </c>
      <c r="BM1" s="135">
        <v>2</v>
      </c>
      <c r="BN1" s="135">
        <v>2</v>
      </c>
      <c r="BO1" s="135">
        <v>2</v>
      </c>
      <c r="BP1" s="135">
        <v>2</v>
      </c>
      <c r="BQ1" s="135">
        <v>7</v>
      </c>
      <c r="BR1" s="135">
        <v>7</v>
      </c>
      <c r="BS1" s="135">
        <v>7</v>
      </c>
      <c r="BT1" s="135">
        <v>7</v>
      </c>
      <c r="BU1" s="135">
        <v>7</v>
      </c>
      <c r="BV1" s="135">
        <v>7</v>
      </c>
      <c r="BW1" s="135">
        <v>7</v>
      </c>
      <c r="BX1" s="135">
        <v>7</v>
      </c>
      <c r="BY1" s="135">
        <v>7</v>
      </c>
      <c r="BZ1" s="135">
        <v>7</v>
      </c>
      <c r="CA1" s="135">
        <v>9</v>
      </c>
      <c r="CB1" s="135">
        <v>9</v>
      </c>
      <c r="CC1" s="135">
        <v>9</v>
      </c>
      <c r="CD1" s="135">
        <v>9</v>
      </c>
      <c r="CE1" s="135">
        <v>9</v>
      </c>
      <c r="CF1" s="135">
        <v>9</v>
      </c>
      <c r="CG1" s="135">
        <v>9</v>
      </c>
      <c r="CH1" s="135">
        <v>9</v>
      </c>
      <c r="CI1" s="135">
        <v>9</v>
      </c>
      <c r="CJ1" s="135">
        <v>9</v>
      </c>
      <c r="CU1" s="135">
        <v>8</v>
      </c>
      <c r="CV1" s="135">
        <v>8</v>
      </c>
      <c r="CW1" s="135">
        <v>8</v>
      </c>
      <c r="CX1" s="135">
        <v>8</v>
      </c>
      <c r="CY1" s="135">
        <v>8</v>
      </c>
      <c r="CZ1" s="135">
        <v>8</v>
      </c>
      <c r="DA1" s="135">
        <v>8</v>
      </c>
      <c r="DB1" s="135">
        <v>8</v>
      </c>
      <c r="DC1" s="135">
        <v>8</v>
      </c>
      <c r="DD1" s="135">
        <v>8</v>
      </c>
    </row>
    <row r="2" spans="1:108" ht="90" customHeight="1" thickBot="1">
      <c r="A2" s="134"/>
      <c r="B2" s="133"/>
      <c r="C2" s="132" t="s">
        <v>30</v>
      </c>
      <c r="D2" s="131" t="s">
        <v>24</v>
      </c>
      <c r="E2" s="131" t="s">
        <v>41</v>
      </c>
      <c r="F2" s="131" t="s">
        <v>22</v>
      </c>
      <c r="G2" s="131" t="s">
        <v>20</v>
      </c>
      <c r="H2" s="131" t="s">
        <v>21</v>
      </c>
      <c r="I2" s="203" t="s">
        <v>78</v>
      </c>
      <c r="J2" s="204"/>
      <c r="K2" s="204"/>
      <c r="L2" s="204"/>
      <c r="M2" s="204"/>
      <c r="N2" s="204"/>
      <c r="O2" s="204"/>
      <c r="P2" s="204"/>
      <c r="Q2" s="204"/>
      <c r="R2" s="205"/>
      <c r="S2" s="203" t="s">
        <v>27</v>
      </c>
      <c r="T2" s="204"/>
      <c r="U2" s="204"/>
      <c r="V2" s="204"/>
      <c r="W2" s="204"/>
      <c r="X2" s="204"/>
      <c r="Y2" s="204"/>
      <c r="Z2" s="204"/>
      <c r="AA2" s="204"/>
      <c r="AB2" s="205"/>
      <c r="AC2" s="203" t="s">
        <v>26</v>
      </c>
      <c r="AD2" s="204"/>
      <c r="AE2" s="204"/>
      <c r="AF2" s="204"/>
      <c r="AG2" s="204"/>
      <c r="AH2" s="204"/>
      <c r="AI2" s="204"/>
      <c r="AJ2" s="204"/>
      <c r="AK2" s="204"/>
      <c r="AL2" s="205"/>
      <c r="AM2" s="203" t="s">
        <v>36</v>
      </c>
      <c r="AN2" s="204"/>
      <c r="AO2" s="204"/>
      <c r="AP2" s="204"/>
      <c r="AQ2" s="204"/>
      <c r="AR2" s="204"/>
      <c r="AS2" s="204"/>
      <c r="AT2" s="204"/>
      <c r="AU2" s="204"/>
      <c r="AV2" s="204"/>
      <c r="AW2" s="204" t="s">
        <v>28</v>
      </c>
      <c r="AX2" s="204"/>
      <c r="AY2" s="204"/>
      <c r="AZ2" s="204"/>
      <c r="BA2" s="204"/>
      <c r="BB2" s="204"/>
      <c r="BC2" s="204"/>
      <c r="BD2" s="204"/>
      <c r="BE2" s="204"/>
      <c r="BF2" s="205"/>
      <c r="BG2" s="203" t="s">
        <v>29</v>
      </c>
      <c r="BH2" s="204"/>
      <c r="BI2" s="204"/>
      <c r="BJ2" s="204"/>
      <c r="BK2" s="204"/>
      <c r="BL2" s="204"/>
      <c r="BM2" s="204"/>
      <c r="BN2" s="204"/>
      <c r="BO2" s="204"/>
      <c r="BP2" s="205"/>
      <c r="BQ2" s="203" t="s">
        <v>50</v>
      </c>
      <c r="BR2" s="204"/>
      <c r="BS2" s="204"/>
      <c r="BT2" s="204"/>
      <c r="BU2" s="204"/>
      <c r="BV2" s="204"/>
      <c r="BW2" s="204"/>
      <c r="BX2" s="204"/>
      <c r="BY2" s="204"/>
      <c r="BZ2" s="205"/>
      <c r="CA2" s="203" t="s">
        <v>62</v>
      </c>
      <c r="CB2" s="204"/>
      <c r="CC2" s="204"/>
      <c r="CD2" s="204"/>
      <c r="CE2" s="204"/>
      <c r="CF2" s="204"/>
      <c r="CG2" s="204"/>
      <c r="CH2" s="204"/>
      <c r="CI2" s="204"/>
      <c r="CJ2" s="205"/>
      <c r="CK2" s="203" t="s">
        <v>55</v>
      </c>
      <c r="CL2" s="204"/>
      <c r="CM2" s="204"/>
      <c r="CN2" s="204"/>
      <c r="CO2" s="204"/>
      <c r="CP2" s="204"/>
      <c r="CQ2" s="204"/>
      <c r="CR2" s="204"/>
      <c r="CS2" s="204"/>
      <c r="CT2" s="205"/>
      <c r="CU2" s="203" t="e">
        <f>#REF!</f>
        <v>#REF!</v>
      </c>
      <c r="CV2" s="204"/>
      <c r="CW2" s="204"/>
      <c r="CX2" s="204"/>
      <c r="CY2" s="204"/>
      <c r="CZ2" s="204"/>
      <c r="DA2" s="204"/>
      <c r="DB2" s="204"/>
      <c r="DC2" s="204"/>
      <c r="DD2" s="205"/>
    </row>
    <row r="3" spans="1:108" ht="13.5" thickBot="1">
      <c r="A3" s="129"/>
      <c r="B3" s="129"/>
      <c r="C3" s="129"/>
      <c r="D3" s="201" t="s">
        <v>23</v>
      </c>
      <c r="E3" s="201"/>
      <c r="F3" s="201"/>
      <c r="G3" s="201"/>
      <c r="H3" s="201"/>
      <c r="I3" s="125">
        <v>2019</v>
      </c>
      <c r="J3" s="124">
        <v>2025</v>
      </c>
      <c r="K3" s="124">
        <v>2030</v>
      </c>
      <c r="L3" s="124">
        <v>2035</v>
      </c>
      <c r="M3" s="124">
        <v>2040</v>
      </c>
      <c r="N3" s="124">
        <v>2045</v>
      </c>
      <c r="O3" s="123">
        <v>2050</v>
      </c>
      <c r="P3" s="124">
        <v>2055</v>
      </c>
      <c r="Q3" s="124">
        <v>2060</v>
      </c>
      <c r="R3" s="123">
        <v>2065</v>
      </c>
      <c r="S3" s="125">
        <v>2019</v>
      </c>
      <c r="T3" s="124">
        <v>2025</v>
      </c>
      <c r="U3" s="124">
        <v>2030</v>
      </c>
      <c r="V3" s="124">
        <v>2035</v>
      </c>
      <c r="W3" s="124">
        <v>2040</v>
      </c>
      <c r="X3" s="124">
        <v>2045</v>
      </c>
      <c r="Y3" s="123">
        <v>2050</v>
      </c>
      <c r="Z3" s="124">
        <v>2055</v>
      </c>
      <c r="AA3" s="124">
        <v>2060</v>
      </c>
      <c r="AB3" s="123">
        <v>2065</v>
      </c>
      <c r="AC3" s="125">
        <v>2019</v>
      </c>
      <c r="AD3" s="124">
        <v>2025</v>
      </c>
      <c r="AE3" s="124">
        <v>2030</v>
      </c>
      <c r="AF3" s="124">
        <v>2035</v>
      </c>
      <c r="AG3" s="124">
        <v>2040</v>
      </c>
      <c r="AH3" s="124">
        <v>2045</v>
      </c>
      <c r="AI3" s="123">
        <v>2050</v>
      </c>
      <c r="AJ3" s="124">
        <v>2055</v>
      </c>
      <c r="AK3" s="124">
        <v>2060</v>
      </c>
      <c r="AL3" s="123">
        <v>2065</v>
      </c>
      <c r="AM3" s="125">
        <v>2019</v>
      </c>
      <c r="AN3" s="124">
        <v>2025</v>
      </c>
      <c r="AO3" s="124">
        <v>2030</v>
      </c>
      <c r="AP3" s="124">
        <v>2035</v>
      </c>
      <c r="AQ3" s="124">
        <v>2040</v>
      </c>
      <c r="AR3" s="124">
        <v>2045</v>
      </c>
      <c r="AS3" s="123">
        <v>2050</v>
      </c>
      <c r="AT3" s="124">
        <v>2055</v>
      </c>
      <c r="AU3" s="124">
        <v>2060</v>
      </c>
      <c r="AV3" s="123">
        <v>2065</v>
      </c>
      <c r="AW3" s="125">
        <v>2019</v>
      </c>
      <c r="AX3" s="124">
        <v>2025</v>
      </c>
      <c r="AY3" s="124">
        <v>2030</v>
      </c>
      <c r="AZ3" s="124">
        <v>2035</v>
      </c>
      <c r="BA3" s="124">
        <v>2040</v>
      </c>
      <c r="BB3" s="124">
        <v>2045</v>
      </c>
      <c r="BC3" s="123">
        <v>2050</v>
      </c>
      <c r="BD3" s="124">
        <v>2055</v>
      </c>
      <c r="BE3" s="124">
        <v>2060</v>
      </c>
      <c r="BF3" s="123">
        <v>2065</v>
      </c>
      <c r="BG3" s="125">
        <v>2019</v>
      </c>
      <c r="BH3" s="124">
        <v>2025</v>
      </c>
      <c r="BI3" s="124">
        <v>2030</v>
      </c>
      <c r="BJ3" s="124">
        <v>2035</v>
      </c>
      <c r="BK3" s="124">
        <v>2040</v>
      </c>
      <c r="BL3" s="124">
        <v>2045</v>
      </c>
      <c r="BM3" s="123">
        <v>2050</v>
      </c>
      <c r="BN3" s="124">
        <v>2055</v>
      </c>
      <c r="BO3" s="124">
        <v>2060</v>
      </c>
      <c r="BP3" s="123">
        <v>2065</v>
      </c>
      <c r="BQ3" s="125">
        <v>2019</v>
      </c>
      <c r="BR3" s="124">
        <v>2025</v>
      </c>
      <c r="BS3" s="124">
        <v>2030</v>
      </c>
      <c r="BT3" s="124">
        <v>2035</v>
      </c>
      <c r="BU3" s="124">
        <v>2040</v>
      </c>
      <c r="BV3" s="124">
        <v>2045</v>
      </c>
      <c r="BW3" s="123">
        <v>2050</v>
      </c>
      <c r="BX3" s="124">
        <v>2055</v>
      </c>
      <c r="BY3" s="124">
        <v>2060</v>
      </c>
      <c r="BZ3" s="123">
        <v>2065</v>
      </c>
      <c r="CA3" s="125">
        <v>2019</v>
      </c>
      <c r="CB3" s="124">
        <v>2025</v>
      </c>
      <c r="CC3" s="124">
        <v>2030</v>
      </c>
      <c r="CD3" s="124">
        <v>2035</v>
      </c>
      <c r="CE3" s="124">
        <v>2040</v>
      </c>
      <c r="CF3" s="124">
        <v>2045</v>
      </c>
      <c r="CG3" s="123">
        <v>2050</v>
      </c>
      <c r="CH3" s="124">
        <v>2055</v>
      </c>
      <c r="CI3" s="124">
        <v>2060</v>
      </c>
      <c r="CJ3" s="123">
        <v>2065</v>
      </c>
      <c r="CK3" s="125">
        <v>2019</v>
      </c>
      <c r="CL3" s="124">
        <v>2025</v>
      </c>
      <c r="CM3" s="124">
        <v>2030</v>
      </c>
      <c r="CN3" s="124">
        <v>2035</v>
      </c>
      <c r="CO3" s="124">
        <v>2040</v>
      </c>
      <c r="CP3" s="124">
        <v>2045</v>
      </c>
      <c r="CQ3" s="123">
        <v>2050</v>
      </c>
      <c r="CR3" s="124">
        <v>2055</v>
      </c>
      <c r="CS3" s="124">
        <v>2060</v>
      </c>
      <c r="CT3" s="123">
        <v>2065</v>
      </c>
      <c r="CU3" s="125">
        <v>2019</v>
      </c>
      <c r="CV3" s="124">
        <v>2025</v>
      </c>
      <c r="CW3" s="124">
        <v>2030</v>
      </c>
      <c r="CX3" s="124">
        <v>2035</v>
      </c>
      <c r="CY3" s="124">
        <v>2040</v>
      </c>
      <c r="CZ3" s="124">
        <v>2045</v>
      </c>
      <c r="DA3" s="123">
        <v>2050</v>
      </c>
      <c r="DB3" s="124">
        <v>2055</v>
      </c>
      <c r="DC3" s="124">
        <v>2060</v>
      </c>
      <c r="DD3" s="123">
        <v>2065</v>
      </c>
    </row>
    <row r="4" spans="1:108" ht="15.75" thickBot="1">
      <c r="A4" s="121" t="s">
        <v>74</v>
      </c>
      <c r="B4" s="122"/>
      <c r="C4" s="122"/>
      <c r="D4" s="139" t="e">
        <f>VLOOKUP(A4,#REF!,2,FALSE)</f>
        <v>#REF!</v>
      </c>
      <c r="E4" s="106" t="e">
        <f>VLOOKUP($A4,#REF!,4,FALSE)</f>
        <v>#REF!</v>
      </c>
      <c r="F4" s="120">
        <v>62</v>
      </c>
      <c r="G4" s="120">
        <v>67</v>
      </c>
      <c r="H4" s="120">
        <v>1</v>
      </c>
      <c r="I4" s="93" t="e">
        <f t="shared" ref="I4:R13" ca="1" si="0">HLOOKUP(I$3,INDIRECT("'"&amp;$A4&amp;"'!$B$1:$BB$9"),I$1,FALSE)</f>
        <v>#REF!</v>
      </c>
      <c r="J4" s="93" t="e">
        <f t="shared" ca="1" si="0"/>
        <v>#REF!</v>
      </c>
      <c r="K4" s="93" t="e">
        <f t="shared" ca="1" si="0"/>
        <v>#REF!</v>
      </c>
      <c r="L4" s="93" t="e">
        <f t="shared" ca="1" si="0"/>
        <v>#REF!</v>
      </c>
      <c r="M4" s="93" t="e">
        <f t="shared" ca="1" si="0"/>
        <v>#REF!</v>
      </c>
      <c r="N4" s="93" t="e">
        <f t="shared" ca="1" si="0"/>
        <v>#REF!</v>
      </c>
      <c r="O4" s="93" t="e">
        <f t="shared" ca="1" si="0"/>
        <v>#REF!</v>
      </c>
      <c r="P4" s="93" t="e">
        <f t="shared" ca="1" si="0"/>
        <v>#REF!</v>
      </c>
      <c r="Q4" s="93" t="e">
        <f t="shared" ca="1" si="0"/>
        <v>#REF!</v>
      </c>
      <c r="R4" s="93" t="e">
        <f t="shared" ca="1" si="0"/>
        <v>#REF!</v>
      </c>
      <c r="S4" s="93" t="e">
        <f t="shared" ref="S4:AB13" ca="1" si="1">HLOOKUP(S$3,INDIRECT("'"&amp;$A4&amp;"'!$B$1:$BB$9"),S$1,FALSE)</f>
        <v>#REF!</v>
      </c>
      <c r="T4" s="93" t="e">
        <f t="shared" ca="1" si="1"/>
        <v>#REF!</v>
      </c>
      <c r="U4" s="93" t="e">
        <f t="shared" ca="1" si="1"/>
        <v>#REF!</v>
      </c>
      <c r="V4" s="93" t="e">
        <f t="shared" ca="1" si="1"/>
        <v>#REF!</v>
      </c>
      <c r="W4" s="93" t="e">
        <f t="shared" ca="1" si="1"/>
        <v>#REF!</v>
      </c>
      <c r="X4" s="93" t="e">
        <f t="shared" ca="1" si="1"/>
        <v>#REF!</v>
      </c>
      <c r="Y4" s="93" t="e">
        <f t="shared" ca="1" si="1"/>
        <v>#REF!</v>
      </c>
      <c r="Z4" s="93" t="e">
        <f t="shared" ca="1" si="1"/>
        <v>#REF!</v>
      </c>
      <c r="AA4" s="93" t="e">
        <f t="shared" ca="1" si="1"/>
        <v>#REF!</v>
      </c>
      <c r="AB4" s="93" t="e">
        <f t="shared" ca="1" si="1"/>
        <v>#REF!</v>
      </c>
      <c r="AC4" s="93" t="e">
        <f t="shared" ref="AC4:AL13" ca="1" si="2">HLOOKUP(AC$3,INDIRECT("'"&amp;$A4&amp;"'!$B$1:$BB$9"),AC$1,FALSE)</f>
        <v>#REF!</v>
      </c>
      <c r="AD4" s="93" t="e">
        <f t="shared" ca="1" si="2"/>
        <v>#REF!</v>
      </c>
      <c r="AE4" s="93" t="e">
        <f t="shared" ca="1" si="2"/>
        <v>#REF!</v>
      </c>
      <c r="AF4" s="93" t="e">
        <f t="shared" ca="1" si="2"/>
        <v>#REF!</v>
      </c>
      <c r="AG4" s="93" t="e">
        <f t="shared" ca="1" si="2"/>
        <v>#REF!</v>
      </c>
      <c r="AH4" s="93" t="e">
        <f t="shared" ca="1" si="2"/>
        <v>#REF!</v>
      </c>
      <c r="AI4" s="93" t="e">
        <f t="shared" ca="1" si="2"/>
        <v>#REF!</v>
      </c>
      <c r="AJ4" s="93" t="e">
        <f t="shared" ca="1" si="2"/>
        <v>#REF!</v>
      </c>
      <c r="AK4" s="93" t="e">
        <f t="shared" ca="1" si="2"/>
        <v>#REF!</v>
      </c>
      <c r="AL4" s="93" t="e">
        <f t="shared" ca="1" si="2"/>
        <v>#REF!</v>
      </c>
      <c r="AM4" s="146" t="e">
        <f t="shared" ref="AM4:AM20" ca="1" si="3">AC4+S4</f>
        <v>#REF!</v>
      </c>
      <c r="AN4" s="146" t="e">
        <f t="shared" ref="AN4:AN20" ca="1" si="4">AD4+T4</f>
        <v>#REF!</v>
      </c>
      <c r="AO4" s="146" t="e">
        <f t="shared" ref="AO4:AO20" ca="1" si="5">AE4+U4</f>
        <v>#REF!</v>
      </c>
      <c r="AP4" s="146" t="e">
        <f t="shared" ref="AP4:AP20" ca="1" si="6">AF4+V4</f>
        <v>#REF!</v>
      </c>
      <c r="AQ4" s="146" t="e">
        <f t="shared" ref="AQ4:AQ20" ca="1" si="7">AG4+W4</f>
        <v>#REF!</v>
      </c>
      <c r="AR4" s="146" t="e">
        <f t="shared" ref="AR4:AR20" ca="1" si="8">AH4+X4</f>
        <v>#REF!</v>
      </c>
      <c r="AS4" s="145" t="e">
        <f t="shared" ref="AS4:AS20" ca="1" si="9">AI4+Y4</f>
        <v>#REF!</v>
      </c>
      <c r="AT4" s="145" t="e">
        <f t="shared" ref="AT4:AT20" ca="1" si="10">AJ4+Z4</f>
        <v>#REF!</v>
      </c>
      <c r="AU4" s="145" t="e">
        <f t="shared" ref="AU4:AU20" ca="1" si="11">AK4+AA4</f>
        <v>#REF!</v>
      </c>
      <c r="AV4" s="145" t="e">
        <f t="shared" ref="AV4:AV20" ca="1" si="12">AL4+AB4</f>
        <v>#REF!</v>
      </c>
      <c r="AW4" s="93" t="e">
        <f t="shared" ref="AW4:BF13" ca="1" si="13">HLOOKUP(AW$3,INDIRECT("'"&amp;$A4&amp;"'!$B$1:$BB$9"),AW$1,FALSE)</f>
        <v>#REF!</v>
      </c>
      <c r="AX4" s="93" t="e">
        <f t="shared" ca="1" si="13"/>
        <v>#REF!</v>
      </c>
      <c r="AY4" s="93" t="e">
        <f t="shared" ca="1" si="13"/>
        <v>#REF!</v>
      </c>
      <c r="AZ4" s="93" t="e">
        <f t="shared" ca="1" si="13"/>
        <v>#REF!</v>
      </c>
      <c r="BA4" s="93" t="e">
        <f t="shared" ca="1" si="13"/>
        <v>#REF!</v>
      </c>
      <c r="BB4" s="93" t="e">
        <f t="shared" ca="1" si="13"/>
        <v>#REF!</v>
      </c>
      <c r="BC4" s="93" t="e">
        <f t="shared" ca="1" si="13"/>
        <v>#REF!</v>
      </c>
      <c r="BD4" s="93" t="e">
        <f t="shared" ca="1" si="13"/>
        <v>#REF!</v>
      </c>
      <c r="BE4" s="93" t="e">
        <f t="shared" ca="1" si="13"/>
        <v>#REF!</v>
      </c>
      <c r="BF4" s="93" t="e">
        <f t="shared" ca="1" si="13"/>
        <v>#REF!</v>
      </c>
      <c r="BG4" s="93" t="e">
        <f t="shared" ref="BG4:BP13" ca="1" si="14">HLOOKUP(BG$3,INDIRECT("'"&amp;$A4&amp;"'!$B$1:$BB$9"),BG$1,FALSE)</f>
        <v>#REF!</v>
      </c>
      <c r="BH4" s="93" t="e">
        <f t="shared" ca="1" si="14"/>
        <v>#REF!</v>
      </c>
      <c r="BI4" s="93" t="e">
        <f t="shared" ca="1" si="14"/>
        <v>#REF!</v>
      </c>
      <c r="BJ4" s="93" t="e">
        <f t="shared" ca="1" si="14"/>
        <v>#REF!</v>
      </c>
      <c r="BK4" s="93" t="e">
        <f t="shared" ca="1" si="14"/>
        <v>#REF!</v>
      </c>
      <c r="BL4" s="93" t="e">
        <f t="shared" ca="1" si="14"/>
        <v>#REF!</v>
      </c>
      <c r="BM4" s="93" t="e">
        <f t="shared" ca="1" si="14"/>
        <v>#REF!</v>
      </c>
      <c r="BN4" s="93" t="e">
        <f t="shared" ca="1" si="14"/>
        <v>#REF!</v>
      </c>
      <c r="BO4" s="93" t="e">
        <f t="shared" ca="1" si="14"/>
        <v>#REF!</v>
      </c>
      <c r="BP4" s="93" t="e">
        <f t="shared" ca="1" si="14"/>
        <v>#REF!</v>
      </c>
      <c r="BQ4" s="93" t="e">
        <f t="shared" ref="BQ4:BZ13" ca="1" si="15">HLOOKUP(BQ$3,INDIRECT("'"&amp;$A4&amp;"'!$B$1:$BB$9"),BQ$1,FALSE)</f>
        <v>#REF!</v>
      </c>
      <c r="BR4" s="93" t="e">
        <f t="shared" ca="1" si="15"/>
        <v>#REF!</v>
      </c>
      <c r="BS4" s="93" t="e">
        <f t="shared" ca="1" si="15"/>
        <v>#REF!</v>
      </c>
      <c r="BT4" s="93" t="e">
        <f t="shared" ca="1" si="15"/>
        <v>#REF!</v>
      </c>
      <c r="BU4" s="93" t="e">
        <f t="shared" ca="1" si="15"/>
        <v>#REF!</v>
      </c>
      <c r="BV4" s="93" t="e">
        <f t="shared" ca="1" si="15"/>
        <v>#REF!</v>
      </c>
      <c r="BW4" s="93" t="e">
        <f t="shared" ca="1" si="15"/>
        <v>#REF!</v>
      </c>
      <c r="BX4" s="93" t="e">
        <f t="shared" ca="1" si="15"/>
        <v>#REF!</v>
      </c>
      <c r="BY4" s="93" t="e">
        <f t="shared" ca="1" si="15"/>
        <v>#REF!</v>
      </c>
      <c r="BZ4" s="93" t="e">
        <f t="shared" ca="1" si="15"/>
        <v>#REF!</v>
      </c>
      <c r="CA4" s="93" t="e">
        <f t="shared" ref="CA4:CJ13" ca="1" si="16">HLOOKUP(CA$3,INDIRECT("'"&amp;$A4&amp;"'!$B$1:$BB$9"),CA$1,FALSE)</f>
        <v>#REF!</v>
      </c>
      <c r="CB4" s="93" t="e">
        <f t="shared" ca="1" si="16"/>
        <v>#REF!</v>
      </c>
      <c r="CC4" s="93" t="e">
        <f t="shared" ca="1" si="16"/>
        <v>#REF!</v>
      </c>
      <c r="CD4" s="93" t="e">
        <f t="shared" ca="1" si="16"/>
        <v>#REF!</v>
      </c>
      <c r="CE4" s="93" t="e">
        <f t="shared" ca="1" si="16"/>
        <v>#REF!</v>
      </c>
      <c r="CF4" s="93" t="e">
        <f t="shared" ca="1" si="16"/>
        <v>#REF!</v>
      </c>
      <c r="CG4" s="93" t="e">
        <f t="shared" ca="1" si="16"/>
        <v>#REF!</v>
      </c>
      <c r="CH4" s="93" t="e">
        <f t="shared" ca="1" si="16"/>
        <v>#REF!</v>
      </c>
      <c r="CI4" s="93" t="e">
        <f t="shared" ca="1" si="16"/>
        <v>#REF!</v>
      </c>
      <c r="CJ4" s="93" t="e">
        <f t="shared" ca="1" si="16"/>
        <v>#REF!</v>
      </c>
      <c r="CK4" s="93" t="e">
        <f t="shared" ref="CK4:CK20" ca="1" si="17">I4+AC4+AW4</f>
        <v>#REF!</v>
      </c>
      <c r="CL4" s="93" t="e">
        <f t="shared" ref="CL4:CL20" ca="1" si="18">J4+AD4+AX4</f>
        <v>#REF!</v>
      </c>
      <c r="CM4" s="93" t="e">
        <f t="shared" ref="CM4:CM20" ca="1" si="19">K4+AE4+AY4</f>
        <v>#REF!</v>
      </c>
      <c r="CN4" s="93" t="e">
        <f t="shared" ref="CN4:CN20" ca="1" si="20">L4+AF4+AZ4</f>
        <v>#REF!</v>
      </c>
      <c r="CO4" s="93" t="e">
        <f t="shared" ref="CO4:CO20" ca="1" si="21">M4+AG4+BA4</f>
        <v>#REF!</v>
      </c>
      <c r="CP4" s="93" t="e">
        <f t="shared" ref="CP4:CP20" ca="1" si="22">N4+AH4+BB4</f>
        <v>#REF!</v>
      </c>
      <c r="CQ4" s="93" t="e">
        <f t="shared" ref="CQ4:CQ20" ca="1" si="23">O4+AI4+BC4</f>
        <v>#REF!</v>
      </c>
      <c r="CR4" s="93" t="e">
        <f t="shared" ref="CR4:CR20" ca="1" si="24">P4+AJ4+BD4</f>
        <v>#REF!</v>
      </c>
      <c r="CS4" s="93" t="e">
        <f t="shared" ref="CS4:CS20" ca="1" si="25">Q4+AK4+BE4</f>
        <v>#REF!</v>
      </c>
      <c r="CT4" s="93" t="e">
        <f t="shared" ref="CT4:CT20" ca="1" si="26">R4+AL4+BF4</f>
        <v>#REF!</v>
      </c>
      <c r="CU4" s="93" t="e">
        <f t="shared" ref="CU4:DD13" ca="1" si="27">HLOOKUP(CU$3,INDIRECT("'"&amp;$A4&amp;"'!$B$1:$BB$9"),CU$1,FALSE)</f>
        <v>#REF!</v>
      </c>
      <c r="CV4" s="93" t="e">
        <f t="shared" ca="1" si="27"/>
        <v>#REF!</v>
      </c>
      <c r="CW4" s="93" t="e">
        <f t="shared" ca="1" si="27"/>
        <v>#REF!</v>
      </c>
      <c r="CX4" s="93" t="e">
        <f t="shared" ca="1" si="27"/>
        <v>#REF!</v>
      </c>
      <c r="CY4" s="93" t="e">
        <f t="shared" ca="1" si="27"/>
        <v>#REF!</v>
      </c>
      <c r="CZ4" s="93" t="e">
        <f t="shared" ca="1" si="27"/>
        <v>#REF!</v>
      </c>
      <c r="DA4" s="93" t="e">
        <f t="shared" ca="1" si="27"/>
        <v>#REF!</v>
      </c>
      <c r="DB4" s="93" t="e">
        <f t="shared" ca="1" si="27"/>
        <v>#REF!</v>
      </c>
      <c r="DC4" s="93" t="e">
        <f t="shared" ca="1" si="27"/>
        <v>#REF!</v>
      </c>
      <c r="DD4" s="136" t="e">
        <f t="shared" ca="1" si="27"/>
        <v>#REF!</v>
      </c>
    </row>
    <row r="5" spans="1:108" ht="15.75" thickBot="1">
      <c r="A5" s="121" t="s">
        <v>10</v>
      </c>
      <c r="B5" s="121"/>
      <c r="C5" s="153" t="s">
        <v>37</v>
      </c>
      <c r="D5" s="139" t="e">
        <f>VLOOKUP(A5,#REF!,2,FALSE)</f>
        <v>#REF!</v>
      </c>
      <c r="E5" s="106" t="e">
        <f>VLOOKUP($A5,#REF!,4,FALSE)</f>
        <v>#REF!</v>
      </c>
      <c r="F5" s="120">
        <v>62</v>
      </c>
      <c r="G5" s="120">
        <v>67</v>
      </c>
      <c r="H5" s="120">
        <v>1</v>
      </c>
      <c r="I5" s="93" t="e">
        <f t="shared" ca="1" si="0"/>
        <v>#REF!</v>
      </c>
      <c r="J5" s="93" t="e">
        <f t="shared" ca="1" si="0"/>
        <v>#REF!</v>
      </c>
      <c r="K5" s="93" t="e">
        <f t="shared" ca="1" si="0"/>
        <v>#REF!</v>
      </c>
      <c r="L5" s="93" t="e">
        <f t="shared" ca="1" si="0"/>
        <v>#REF!</v>
      </c>
      <c r="M5" s="93" t="e">
        <f t="shared" ca="1" si="0"/>
        <v>#REF!</v>
      </c>
      <c r="N5" s="93" t="e">
        <f t="shared" ca="1" si="0"/>
        <v>#REF!</v>
      </c>
      <c r="O5" s="93" t="e">
        <f t="shared" ca="1" si="0"/>
        <v>#REF!</v>
      </c>
      <c r="P5" s="93" t="e">
        <f t="shared" ca="1" si="0"/>
        <v>#REF!</v>
      </c>
      <c r="Q5" s="93" t="e">
        <f t="shared" ca="1" si="0"/>
        <v>#REF!</v>
      </c>
      <c r="R5" s="93" t="e">
        <f t="shared" ca="1" si="0"/>
        <v>#REF!</v>
      </c>
      <c r="S5" s="93" t="e">
        <f t="shared" ca="1" si="1"/>
        <v>#REF!</v>
      </c>
      <c r="T5" s="93" t="e">
        <f t="shared" ca="1" si="1"/>
        <v>#REF!</v>
      </c>
      <c r="U5" s="93" t="e">
        <f t="shared" ca="1" si="1"/>
        <v>#REF!</v>
      </c>
      <c r="V5" s="93" t="e">
        <f t="shared" ca="1" si="1"/>
        <v>#REF!</v>
      </c>
      <c r="W5" s="93" t="e">
        <f t="shared" ca="1" si="1"/>
        <v>#REF!</v>
      </c>
      <c r="X5" s="93" t="e">
        <f t="shared" ca="1" si="1"/>
        <v>#REF!</v>
      </c>
      <c r="Y5" s="93" t="e">
        <f t="shared" ca="1" si="1"/>
        <v>#REF!</v>
      </c>
      <c r="Z5" s="93" t="e">
        <f t="shared" ca="1" si="1"/>
        <v>#REF!</v>
      </c>
      <c r="AA5" s="93" t="e">
        <f t="shared" ca="1" si="1"/>
        <v>#REF!</v>
      </c>
      <c r="AB5" s="93" t="e">
        <f t="shared" ca="1" si="1"/>
        <v>#REF!</v>
      </c>
      <c r="AC5" s="93" t="e">
        <f t="shared" ca="1" si="2"/>
        <v>#REF!</v>
      </c>
      <c r="AD5" s="93" t="e">
        <f t="shared" ca="1" si="2"/>
        <v>#REF!</v>
      </c>
      <c r="AE5" s="93" t="e">
        <f t="shared" ca="1" si="2"/>
        <v>#REF!</v>
      </c>
      <c r="AF5" s="93" t="e">
        <f t="shared" ca="1" si="2"/>
        <v>#REF!</v>
      </c>
      <c r="AG5" s="93" t="e">
        <f t="shared" ca="1" si="2"/>
        <v>#REF!</v>
      </c>
      <c r="AH5" s="93" t="e">
        <f t="shared" ca="1" si="2"/>
        <v>#REF!</v>
      </c>
      <c r="AI5" s="93" t="e">
        <f t="shared" ca="1" si="2"/>
        <v>#REF!</v>
      </c>
      <c r="AJ5" s="93" t="e">
        <f t="shared" ca="1" si="2"/>
        <v>#REF!</v>
      </c>
      <c r="AK5" s="93" t="e">
        <f t="shared" ca="1" si="2"/>
        <v>#REF!</v>
      </c>
      <c r="AL5" s="93" t="e">
        <f t="shared" ca="1" si="2"/>
        <v>#REF!</v>
      </c>
      <c r="AM5" s="146" t="e">
        <f t="shared" ca="1" si="3"/>
        <v>#REF!</v>
      </c>
      <c r="AN5" s="146" t="e">
        <f t="shared" ca="1" si="4"/>
        <v>#REF!</v>
      </c>
      <c r="AO5" s="146" t="e">
        <f t="shared" ca="1" si="5"/>
        <v>#REF!</v>
      </c>
      <c r="AP5" s="146" t="e">
        <f t="shared" ca="1" si="6"/>
        <v>#REF!</v>
      </c>
      <c r="AQ5" s="146" t="e">
        <f t="shared" ca="1" si="7"/>
        <v>#REF!</v>
      </c>
      <c r="AR5" s="146" t="e">
        <f t="shared" ca="1" si="8"/>
        <v>#REF!</v>
      </c>
      <c r="AS5" s="145" t="e">
        <f t="shared" ca="1" si="9"/>
        <v>#REF!</v>
      </c>
      <c r="AT5" s="145" t="e">
        <f t="shared" ca="1" si="10"/>
        <v>#REF!</v>
      </c>
      <c r="AU5" s="145" t="e">
        <f t="shared" ca="1" si="11"/>
        <v>#REF!</v>
      </c>
      <c r="AV5" s="145" t="e">
        <f t="shared" ca="1" si="12"/>
        <v>#REF!</v>
      </c>
      <c r="AW5" s="93" t="e">
        <f t="shared" ca="1" si="13"/>
        <v>#REF!</v>
      </c>
      <c r="AX5" s="93" t="e">
        <f t="shared" ca="1" si="13"/>
        <v>#REF!</v>
      </c>
      <c r="AY5" s="93" t="e">
        <f t="shared" ca="1" si="13"/>
        <v>#REF!</v>
      </c>
      <c r="AZ5" s="93" t="e">
        <f t="shared" ca="1" si="13"/>
        <v>#REF!</v>
      </c>
      <c r="BA5" s="93" t="e">
        <f t="shared" ca="1" si="13"/>
        <v>#REF!</v>
      </c>
      <c r="BB5" s="93" t="e">
        <f t="shared" ca="1" si="13"/>
        <v>#REF!</v>
      </c>
      <c r="BC5" s="93" t="e">
        <f t="shared" ca="1" si="13"/>
        <v>#REF!</v>
      </c>
      <c r="BD5" s="93" t="e">
        <f t="shared" ca="1" si="13"/>
        <v>#REF!</v>
      </c>
      <c r="BE5" s="93" t="e">
        <f t="shared" ca="1" si="13"/>
        <v>#REF!</v>
      </c>
      <c r="BF5" s="93" t="e">
        <f t="shared" ca="1" si="13"/>
        <v>#REF!</v>
      </c>
      <c r="BG5" s="93" t="e">
        <f t="shared" ca="1" si="14"/>
        <v>#REF!</v>
      </c>
      <c r="BH5" s="93" t="e">
        <f t="shared" ca="1" si="14"/>
        <v>#REF!</v>
      </c>
      <c r="BI5" s="93" t="e">
        <f t="shared" ca="1" si="14"/>
        <v>#REF!</v>
      </c>
      <c r="BJ5" s="93" t="e">
        <f t="shared" ca="1" si="14"/>
        <v>#REF!</v>
      </c>
      <c r="BK5" s="93" t="e">
        <f t="shared" ca="1" si="14"/>
        <v>#REF!</v>
      </c>
      <c r="BL5" s="93" t="e">
        <f t="shared" ca="1" si="14"/>
        <v>#REF!</v>
      </c>
      <c r="BM5" s="93" t="e">
        <f t="shared" ca="1" si="14"/>
        <v>#REF!</v>
      </c>
      <c r="BN5" s="93" t="e">
        <f t="shared" ca="1" si="14"/>
        <v>#REF!</v>
      </c>
      <c r="BO5" s="93" t="e">
        <f t="shared" ca="1" si="14"/>
        <v>#REF!</v>
      </c>
      <c r="BP5" s="93" t="e">
        <f t="shared" ca="1" si="14"/>
        <v>#REF!</v>
      </c>
      <c r="BQ5" s="93" t="e">
        <f t="shared" ca="1" si="15"/>
        <v>#REF!</v>
      </c>
      <c r="BR5" s="93" t="e">
        <f t="shared" ca="1" si="15"/>
        <v>#REF!</v>
      </c>
      <c r="BS5" s="93" t="e">
        <f t="shared" ca="1" si="15"/>
        <v>#REF!</v>
      </c>
      <c r="BT5" s="93" t="e">
        <f t="shared" ca="1" si="15"/>
        <v>#REF!</v>
      </c>
      <c r="BU5" s="93" t="e">
        <f t="shared" ca="1" si="15"/>
        <v>#REF!</v>
      </c>
      <c r="BV5" s="93" t="e">
        <f t="shared" ca="1" si="15"/>
        <v>#REF!</v>
      </c>
      <c r="BW5" s="93" t="e">
        <f t="shared" ca="1" si="15"/>
        <v>#REF!</v>
      </c>
      <c r="BX5" s="93" t="e">
        <f t="shared" ca="1" si="15"/>
        <v>#REF!</v>
      </c>
      <c r="BY5" s="93" t="e">
        <f t="shared" ca="1" si="15"/>
        <v>#REF!</v>
      </c>
      <c r="BZ5" s="93" t="e">
        <f t="shared" ca="1" si="15"/>
        <v>#REF!</v>
      </c>
      <c r="CA5" s="93" t="e">
        <f t="shared" ca="1" si="16"/>
        <v>#REF!</v>
      </c>
      <c r="CB5" s="93" t="e">
        <f t="shared" ca="1" si="16"/>
        <v>#REF!</v>
      </c>
      <c r="CC5" s="93" t="e">
        <f t="shared" ca="1" si="16"/>
        <v>#REF!</v>
      </c>
      <c r="CD5" s="93" t="e">
        <f t="shared" ca="1" si="16"/>
        <v>#REF!</v>
      </c>
      <c r="CE5" s="93" t="e">
        <f t="shared" ca="1" si="16"/>
        <v>#REF!</v>
      </c>
      <c r="CF5" s="93" t="e">
        <f t="shared" ca="1" si="16"/>
        <v>#REF!</v>
      </c>
      <c r="CG5" s="93" t="e">
        <f t="shared" ca="1" si="16"/>
        <v>#REF!</v>
      </c>
      <c r="CH5" s="93" t="e">
        <f t="shared" ca="1" si="16"/>
        <v>#REF!</v>
      </c>
      <c r="CI5" s="93" t="e">
        <f t="shared" ca="1" si="16"/>
        <v>#REF!</v>
      </c>
      <c r="CJ5" s="93" t="e">
        <f t="shared" ca="1" si="16"/>
        <v>#REF!</v>
      </c>
      <c r="CK5" s="93" t="e">
        <f t="shared" ca="1" si="17"/>
        <v>#REF!</v>
      </c>
      <c r="CL5" s="93" t="e">
        <f t="shared" ca="1" si="18"/>
        <v>#REF!</v>
      </c>
      <c r="CM5" s="93" t="e">
        <f t="shared" ca="1" si="19"/>
        <v>#REF!</v>
      </c>
      <c r="CN5" s="93" t="e">
        <f t="shared" ca="1" si="20"/>
        <v>#REF!</v>
      </c>
      <c r="CO5" s="93" t="e">
        <f t="shared" ca="1" si="21"/>
        <v>#REF!</v>
      </c>
      <c r="CP5" s="93" t="e">
        <f t="shared" ca="1" si="22"/>
        <v>#REF!</v>
      </c>
      <c r="CQ5" s="93" t="e">
        <f t="shared" ca="1" si="23"/>
        <v>#REF!</v>
      </c>
      <c r="CR5" s="93" t="e">
        <f t="shared" ca="1" si="24"/>
        <v>#REF!</v>
      </c>
      <c r="CS5" s="93" t="e">
        <f t="shared" ca="1" si="25"/>
        <v>#REF!</v>
      </c>
      <c r="CT5" s="93" t="e">
        <f t="shared" ca="1" si="26"/>
        <v>#REF!</v>
      </c>
      <c r="CU5" s="93" t="e">
        <f t="shared" ca="1" si="27"/>
        <v>#REF!</v>
      </c>
      <c r="CV5" s="93" t="e">
        <f t="shared" ca="1" si="27"/>
        <v>#REF!</v>
      </c>
      <c r="CW5" s="93" t="e">
        <f t="shared" ca="1" si="27"/>
        <v>#REF!</v>
      </c>
      <c r="CX5" s="93" t="e">
        <f t="shared" ca="1" si="27"/>
        <v>#REF!</v>
      </c>
      <c r="CY5" s="93" t="e">
        <f t="shared" ca="1" si="27"/>
        <v>#REF!</v>
      </c>
      <c r="CZ5" s="93" t="e">
        <f t="shared" ca="1" si="27"/>
        <v>#REF!</v>
      </c>
      <c r="DA5" s="93" t="e">
        <f t="shared" ca="1" si="27"/>
        <v>#REF!</v>
      </c>
      <c r="DB5" s="93" t="e">
        <f t="shared" ca="1" si="27"/>
        <v>#REF!</v>
      </c>
      <c r="DC5" s="93" t="e">
        <f t="shared" ca="1" si="27"/>
        <v>#REF!</v>
      </c>
      <c r="DD5" s="136" t="e">
        <f t="shared" ca="1" si="27"/>
        <v>#REF!</v>
      </c>
    </row>
    <row r="6" spans="1:108" ht="15.75" thickBot="1">
      <c r="A6" s="99" t="s">
        <v>7</v>
      </c>
      <c r="B6" s="99"/>
      <c r="C6" s="140"/>
      <c r="D6" s="139" t="e">
        <f>VLOOKUP(A6,#REF!,2,FALSE)</f>
        <v>#REF!</v>
      </c>
      <c r="E6" s="106" t="e">
        <f>VLOOKUP($A6,#REF!,4,FALSE)</f>
        <v>#REF!</v>
      </c>
      <c r="F6" s="95">
        <v>65.000000000000014</v>
      </c>
      <c r="G6" s="95">
        <v>67</v>
      </c>
      <c r="H6" s="95">
        <v>1</v>
      </c>
      <c r="I6" s="93" t="e">
        <f t="shared" ca="1" si="0"/>
        <v>#REF!</v>
      </c>
      <c r="J6" s="93" t="e">
        <f t="shared" ca="1" si="0"/>
        <v>#REF!</v>
      </c>
      <c r="K6" s="93" t="e">
        <f t="shared" ca="1" si="0"/>
        <v>#REF!</v>
      </c>
      <c r="L6" s="93" t="e">
        <f t="shared" ca="1" si="0"/>
        <v>#REF!</v>
      </c>
      <c r="M6" s="93" t="e">
        <f t="shared" ca="1" si="0"/>
        <v>#REF!</v>
      </c>
      <c r="N6" s="93" t="e">
        <f t="shared" ca="1" si="0"/>
        <v>#REF!</v>
      </c>
      <c r="O6" s="93" t="e">
        <f t="shared" ca="1" si="0"/>
        <v>#REF!</v>
      </c>
      <c r="P6" s="93" t="e">
        <f t="shared" ca="1" si="0"/>
        <v>#REF!</v>
      </c>
      <c r="Q6" s="93" t="e">
        <f t="shared" ca="1" si="0"/>
        <v>#REF!</v>
      </c>
      <c r="R6" s="93" t="e">
        <f t="shared" ca="1" si="0"/>
        <v>#REF!</v>
      </c>
      <c r="S6" s="93" t="e">
        <f t="shared" ca="1" si="1"/>
        <v>#REF!</v>
      </c>
      <c r="T6" s="93" t="e">
        <f t="shared" ca="1" si="1"/>
        <v>#REF!</v>
      </c>
      <c r="U6" s="93" t="e">
        <f t="shared" ca="1" si="1"/>
        <v>#REF!</v>
      </c>
      <c r="V6" s="93" t="e">
        <f t="shared" ca="1" si="1"/>
        <v>#REF!</v>
      </c>
      <c r="W6" s="93" t="e">
        <f t="shared" ca="1" si="1"/>
        <v>#REF!</v>
      </c>
      <c r="X6" s="93" t="e">
        <f t="shared" ca="1" si="1"/>
        <v>#REF!</v>
      </c>
      <c r="Y6" s="93" t="e">
        <f t="shared" ca="1" si="1"/>
        <v>#REF!</v>
      </c>
      <c r="Z6" s="93" t="e">
        <f t="shared" ca="1" si="1"/>
        <v>#REF!</v>
      </c>
      <c r="AA6" s="93" t="e">
        <f t="shared" ca="1" si="1"/>
        <v>#REF!</v>
      </c>
      <c r="AB6" s="93" t="e">
        <f t="shared" ca="1" si="1"/>
        <v>#REF!</v>
      </c>
      <c r="AC6" s="93" t="e">
        <f t="shared" ca="1" si="2"/>
        <v>#REF!</v>
      </c>
      <c r="AD6" s="93" t="e">
        <f t="shared" ca="1" si="2"/>
        <v>#REF!</v>
      </c>
      <c r="AE6" s="93" t="e">
        <f t="shared" ca="1" si="2"/>
        <v>#REF!</v>
      </c>
      <c r="AF6" s="93" t="e">
        <f t="shared" ca="1" si="2"/>
        <v>#REF!</v>
      </c>
      <c r="AG6" s="93" t="e">
        <f t="shared" ca="1" si="2"/>
        <v>#REF!</v>
      </c>
      <c r="AH6" s="93" t="e">
        <f t="shared" ca="1" si="2"/>
        <v>#REF!</v>
      </c>
      <c r="AI6" s="93" t="e">
        <f t="shared" ca="1" si="2"/>
        <v>#REF!</v>
      </c>
      <c r="AJ6" s="93" t="e">
        <f t="shared" ca="1" si="2"/>
        <v>#REF!</v>
      </c>
      <c r="AK6" s="93" t="e">
        <f t="shared" ca="1" si="2"/>
        <v>#REF!</v>
      </c>
      <c r="AL6" s="93" t="e">
        <f t="shared" ca="1" si="2"/>
        <v>#REF!</v>
      </c>
      <c r="AM6" s="138" t="e">
        <f t="shared" ca="1" si="3"/>
        <v>#REF!</v>
      </c>
      <c r="AN6" s="138" t="e">
        <f t="shared" ca="1" si="4"/>
        <v>#REF!</v>
      </c>
      <c r="AO6" s="138" t="e">
        <f t="shared" ca="1" si="5"/>
        <v>#REF!</v>
      </c>
      <c r="AP6" s="138" t="e">
        <f t="shared" ca="1" si="6"/>
        <v>#REF!</v>
      </c>
      <c r="AQ6" s="138" t="e">
        <f t="shared" ca="1" si="7"/>
        <v>#REF!</v>
      </c>
      <c r="AR6" s="138" t="e">
        <f t="shared" ca="1" si="8"/>
        <v>#REF!</v>
      </c>
      <c r="AS6" s="137" t="e">
        <f t="shared" ca="1" si="9"/>
        <v>#REF!</v>
      </c>
      <c r="AT6" s="137" t="e">
        <f t="shared" ca="1" si="10"/>
        <v>#REF!</v>
      </c>
      <c r="AU6" s="137" t="e">
        <f t="shared" ca="1" si="11"/>
        <v>#REF!</v>
      </c>
      <c r="AV6" s="137" t="e">
        <f t="shared" ca="1" si="12"/>
        <v>#REF!</v>
      </c>
      <c r="AW6" s="93" t="e">
        <f t="shared" ca="1" si="13"/>
        <v>#REF!</v>
      </c>
      <c r="AX6" s="93" t="e">
        <f t="shared" ca="1" si="13"/>
        <v>#REF!</v>
      </c>
      <c r="AY6" s="93" t="e">
        <f t="shared" ca="1" si="13"/>
        <v>#REF!</v>
      </c>
      <c r="AZ6" s="93" t="e">
        <f t="shared" ca="1" si="13"/>
        <v>#REF!</v>
      </c>
      <c r="BA6" s="93" t="e">
        <f t="shared" ca="1" si="13"/>
        <v>#REF!</v>
      </c>
      <c r="BB6" s="93" t="e">
        <f t="shared" ca="1" si="13"/>
        <v>#REF!</v>
      </c>
      <c r="BC6" s="93" t="e">
        <f t="shared" ca="1" si="13"/>
        <v>#REF!</v>
      </c>
      <c r="BD6" s="93" t="e">
        <f t="shared" ca="1" si="13"/>
        <v>#REF!</v>
      </c>
      <c r="BE6" s="93" t="e">
        <f t="shared" ca="1" si="13"/>
        <v>#REF!</v>
      </c>
      <c r="BF6" s="93" t="e">
        <f t="shared" ca="1" si="13"/>
        <v>#REF!</v>
      </c>
      <c r="BG6" s="93" t="e">
        <f t="shared" ca="1" si="14"/>
        <v>#REF!</v>
      </c>
      <c r="BH6" s="93" t="e">
        <f t="shared" ca="1" si="14"/>
        <v>#REF!</v>
      </c>
      <c r="BI6" s="93" t="e">
        <f t="shared" ca="1" si="14"/>
        <v>#REF!</v>
      </c>
      <c r="BJ6" s="93" t="e">
        <f t="shared" ca="1" si="14"/>
        <v>#REF!</v>
      </c>
      <c r="BK6" s="93" t="e">
        <f t="shared" ca="1" si="14"/>
        <v>#REF!</v>
      </c>
      <c r="BL6" s="93" t="e">
        <f t="shared" ca="1" si="14"/>
        <v>#REF!</v>
      </c>
      <c r="BM6" s="93" t="e">
        <f t="shared" ca="1" si="14"/>
        <v>#REF!</v>
      </c>
      <c r="BN6" s="93" t="e">
        <f t="shared" ca="1" si="14"/>
        <v>#REF!</v>
      </c>
      <c r="BO6" s="93" t="e">
        <f t="shared" ca="1" si="14"/>
        <v>#REF!</v>
      </c>
      <c r="BP6" s="93" t="e">
        <f t="shared" ca="1" si="14"/>
        <v>#REF!</v>
      </c>
      <c r="BQ6" s="93" t="e">
        <f t="shared" ca="1" si="15"/>
        <v>#REF!</v>
      </c>
      <c r="BR6" s="93" t="e">
        <f t="shared" ca="1" si="15"/>
        <v>#REF!</v>
      </c>
      <c r="BS6" s="93" t="e">
        <f t="shared" ca="1" si="15"/>
        <v>#REF!</v>
      </c>
      <c r="BT6" s="93" t="e">
        <f t="shared" ca="1" si="15"/>
        <v>#REF!</v>
      </c>
      <c r="BU6" s="93" t="e">
        <f t="shared" ca="1" si="15"/>
        <v>#REF!</v>
      </c>
      <c r="BV6" s="93" t="e">
        <f t="shared" ca="1" si="15"/>
        <v>#REF!</v>
      </c>
      <c r="BW6" s="93" t="e">
        <f t="shared" ca="1" si="15"/>
        <v>#REF!</v>
      </c>
      <c r="BX6" s="93" t="e">
        <f t="shared" ca="1" si="15"/>
        <v>#REF!</v>
      </c>
      <c r="BY6" s="93" t="e">
        <f t="shared" ca="1" si="15"/>
        <v>#REF!</v>
      </c>
      <c r="BZ6" s="93" t="e">
        <f t="shared" ca="1" si="15"/>
        <v>#REF!</v>
      </c>
      <c r="CA6" s="93" t="e">
        <f t="shared" ca="1" si="16"/>
        <v>#REF!</v>
      </c>
      <c r="CB6" s="93" t="e">
        <f t="shared" ca="1" si="16"/>
        <v>#REF!</v>
      </c>
      <c r="CC6" s="93" t="e">
        <f t="shared" ca="1" si="16"/>
        <v>#REF!</v>
      </c>
      <c r="CD6" s="93" t="e">
        <f t="shared" ca="1" si="16"/>
        <v>#REF!</v>
      </c>
      <c r="CE6" s="93" t="e">
        <f t="shared" ca="1" si="16"/>
        <v>#REF!</v>
      </c>
      <c r="CF6" s="93" t="e">
        <f t="shared" ca="1" si="16"/>
        <v>#REF!</v>
      </c>
      <c r="CG6" s="93" t="e">
        <f t="shared" ca="1" si="16"/>
        <v>#REF!</v>
      </c>
      <c r="CH6" s="93" t="e">
        <f t="shared" ca="1" si="16"/>
        <v>#REF!</v>
      </c>
      <c r="CI6" s="93" t="e">
        <f t="shared" ca="1" si="16"/>
        <v>#REF!</v>
      </c>
      <c r="CJ6" s="93" t="e">
        <f t="shared" ca="1" si="16"/>
        <v>#REF!</v>
      </c>
      <c r="CK6" s="93" t="e">
        <f t="shared" ca="1" si="17"/>
        <v>#REF!</v>
      </c>
      <c r="CL6" s="93" t="e">
        <f t="shared" ca="1" si="18"/>
        <v>#REF!</v>
      </c>
      <c r="CM6" s="93" t="e">
        <f t="shared" ca="1" si="19"/>
        <v>#REF!</v>
      </c>
      <c r="CN6" s="93" t="e">
        <f t="shared" ca="1" si="20"/>
        <v>#REF!</v>
      </c>
      <c r="CO6" s="93" t="e">
        <f t="shared" ca="1" si="21"/>
        <v>#REF!</v>
      </c>
      <c r="CP6" s="93" t="e">
        <f t="shared" ca="1" si="22"/>
        <v>#REF!</v>
      </c>
      <c r="CQ6" s="93" t="e">
        <f t="shared" ca="1" si="23"/>
        <v>#REF!</v>
      </c>
      <c r="CR6" s="93" t="e">
        <f t="shared" ca="1" si="24"/>
        <v>#REF!</v>
      </c>
      <c r="CS6" s="93" t="e">
        <f t="shared" ca="1" si="25"/>
        <v>#REF!</v>
      </c>
      <c r="CT6" s="93" t="e">
        <f t="shared" ca="1" si="26"/>
        <v>#REF!</v>
      </c>
      <c r="CU6" s="93" t="e">
        <f t="shared" ca="1" si="27"/>
        <v>#REF!</v>
      </c>
      <c r="CV6" s="93" t="e">
        <f t="shared" ca="1" si="27"/>
        <v>#REF!</v>
      </c>
      <c r="CW6" s="93" t="e">
        <f t="shared" ca="1" si="27"/>
        <v>#REF!</v>
      </c>
      <c r="CX6" s="93" t="e">
        <f t="shared" ca="1" si="27"/>
        <v>#REF!</v>
      </c>
      <c r="CY6" s="93" t="e">
        <f t="shared" ca="1" si="27"/>
        <v>#REF!</v>
      </c>
      <c r="CZ6" s="93" t="e">
        <f t="shared" ca="1" si="27"/>
        <v>#REF!</v>
      </c>
      <c r="DA6" s="93" t="e">
        <f t="shared" ca="1" si="27"/>
        <v>#REF!</v>
      </c>
      <c r="DB6" s="93" t="e">
        <f t="shared" ca="1" si="27"/>
        <v>#REF!</v>
      </c>
      <c r="DC6" s="93" t="e">
        <f t="shared" ca="1" si="27"/>
        <v>#REF!</v>
      </c>
      <c r="DD6" s="136" t="e">
        <f t="shared" ca="1" si="27"/>
        <v>#REF!</v>
      </c>
    </row>
    <row r="7" spans="1:108" s="144" customFormat="1" ht="15.75" thickBot="1">
      <c r="A7" s="119" t="s">
        <v>15</v>
      </c>
      <c r="B7" s="119"/>
      <c r="C7" s="110" t="s">
        <v>34</v>
      </c>
      <c r="D7" s="139" t="e">
        <f>VLOOKUP(A7,#REF!,2,FALSE)</f>
        <v>#REF!</v>
      </c>
      <c r="E7" s="96" t="e">
        <f>VLOOKUP($A7,#REF!,4,FALSE)</f>
        <v>#REF!</v>
      </c>
      <c r="F7" s="109">
        <v>65.000000000000014</v>
      </c>
      <c r="G7" s="109">
        <v>67</v>
      </c>
      <c r="H7" s="109">
        <v>1</v>
      </c>
      <c r="I7" s="93" t="e">
        <f t="shared" ca="1" si="0"/>
        <v>#REF!</v>
      </c>
      <c r="J7" s="93" t="e">
        <f t="shared" ca="1" si="0"/>
        <v>#REF!</v>
      </c>
      <c r="K7" s="93" t="e">
        <f t="shared" ca="1" si="0"/>
        <v>#REF!</v>
      </c>
      <c r="L7" s="93" t="e">
        <f t="shared" ca="1" si="0"/>
        <v>#REF!</v>
      </c>
      <c r="M7" s="93" t="e">
        <f t="shared" ca="1" si="0"/>
        <v>#REF!</v>
      </c>
      <c r="N7" s="93" t="e">
        <f t="shared" ca="1" si="0"/>
        <v>#REF!</v>
      </c>
      <c r="O7" s="93" t="e">
        <f t="shared" ca="1" si="0"/>
        <v>#REF!</v>
      </c>
      <c r="P7" s="93" t="e">
        <f t="shared" ca="1" si="0"/>
        <v>#REF!</v>
      </c>
      <c r="Q7" s="93" t="e">
        <f t="shared" ca="1" si="0"/>
        <v>#REF!</v>
      </c>
      <c r="R7" s="93" t="e">
        <f t="shared" ca="1" si="0"/>
        <v>#REF!</v>
      </c>
      <c r="S7" s="93" t="e">
        <f t="shared" ca="1" si="1"/>
        <v>#REF!</v>
      </c>
      <c r="T7" s="93" t="e">
        <f t="shared" ca="1" si="1"/>
        <v>#REF!</v>
      </c>
      <c r="U7" s="93" t="e">
        <f t="shared" ca="1" si="1"/>
        <v>#REF!</v>
      </c>
      <c r="V7" s="93" t="e">
        <f t="shared" ca="1" si="1"/>
        <v>#REF!</v>
      </c>
      <c r="W7" s="93" t="e">
        <f t="shared" ca="1" si="1"/>
        <v>#REF!</v>
      </c>
      <c r="X7" s="93" t="e">
        <f t="shared" ca="1" si="1"/>
        <v>#REF!</v>
      </c>
      <c r="Y7" s="93" t="e">
        <f t="shared" ca="1" si="1"/>
        <v>#REF!</v>
      </c>
      <c r="Z7" s="93" t="e">
        <f t="shared" ca="1" si="1"/>
        <v>#REF!</v>
      </c>
      <c r="AA7" s="93" t="e">
        <f t="shared" ca="1" si="1"/>
        <v>#REF!</v>
      </c>
      <c r="AB7" s="93" t="e">
        <f t="shared" ca="1" si="1"/>
        <v>#REF!</v>
      </c>
      <c r="AC7" s="93" t="e">
        <f t="shared" ca="1" si="2"/>
        <v>#REF!</v>
      </c>
      <c r="AD7" s="93" t="e">
        <f t="shared" ca="1" si="2"/>
        <v>#REF!</v>
      </c>
      <c r="AE7" s="93" t="e">
        <f t="shared" ca="1" si="2"/>
        <v>#REF!</v>
      </c>
      <c r="AF7" s="93" t="e">
        <f t="shared" ca="1" si="2"/>
        <v>#REF!</v>
      </c>
      <c r="AG7" s="93" t="e">
        <f t="shared" ca="1" si="2"/>
        <v>#REF!</v>
      </c>
      <c r="AH7" s="93" t="e">
        <f t="shared" ca="1" si="2"/>
        <v>#REF!</v>
      </c>
      <c r="AI7" s="93" t="e">
        <f t="shared" ca="1" si="2"/>
        <v>#REF!</v>
      </c>
      <c r="AJ7" s="93" t="e">
        <f t="shared" ca="1" si="2"/>
        <v>#REF!</v>
      </c>
      <c r="AK7" s="93" t="e">
        <f t="shared" ca="1" si="2"/>
        <v>#REF!</v>
      </c>
      <c r="AL7" s="93" t="e">
        <f t="shared" ca="1" si="2"/>
        <v>#REF!</v>
      </c>
      <c r="AM7" s="138" t="e">
        <f t="shared" ca="1" si="3"/>
        <v>#REF!</v>
      </c>
      <c r="AN7" s="138" t="e">
        <f t="shared" ca="1" si="4"/>
        <v>#REF!</v>
      </c>
      <c r="AO7" s="152" t="e">
        <f t="shared" ca="1" si="5"/>
        <v>#REF!</v>
      </c>
      <c r="AP7" s="138" t="e">
        <f t="shared" ca="1" si="6"/>
        <v>#REF!</v>
      </c>
      <c r="AQ7" s="138" t="e">
        <f t="shared" ca="1" si="7"/>
        <v>#REF!</v>
      </c>
      <c r="AR7" s="138" t="e">
        <f t="shared" ca="1" si="8"/>
        <v>#REF!</v>
      </c>
      <c r="AS7" s="137" t="e">
        <f t="shared" ca="1" si="9"/>
        <v>#REF!</v>
      </c>
      <c r="AT7" s="137" t="e">
        <f t="shared" ca="1" si="10"/>
        <v>#REF!</v>
      </c>
      <c r="AU7" s="137" t="e">
        <f t="shared" ca="1" si="11"/>
        <v>#REF!</v>
      </c>
      <c r="AV7" s="137" t="e">
        <f t="shared" ca="1" si="12"/>
        <v>#REF!</v>
      </c>
      <c r="AW7" s="93" t="e">
        <f t="shared" ca="1" si="13"/>
        <v>#REF!</v>
      </c>
      <c r="AX7" s="93" t="e">
        <f t="shared" ca="1" si="13"/>
        <v>#REF!</v>
      </c>
      <c r="AY7" s="93" t="e">
        <f t="shared" ca="1" si="13"/>
        <v>#REF!</v>
      </c>
      <c r="AZ7" s="93" t="e">
        <f t="shared" ca="1" si="13"/>
        <v>#REF!</v>
      </c>
      <c r="BA7" s="93" t="e">
        <f t="shared" ca="1" si="13"/>
        <v>#REF!</v>
      </c>
      <c r="BB7" s="93" t="e">
        <f t="shared" ca="1" si="13"/>
        <v>#REF!</v>
      </c>
      <c r="BC7" s="93" t="e">
        <f t="shared" ca="1" si="13"/>
        <v>#REF!</v>
      </c>
      <c r="BD7" s="93" t="e">
        <f t="shared" ca="1" si="13"/>
        <v>#REF!</v>
      </c>
      <c r="BE7" s="93" t="e">
        <f t="shared" ca="1" si="13"/>
        <v>#REF!</v>
      </c>
      <c r="BF7" s="93" t="e">
        <f t="shared" ca="1" si="13"/>
        <v>#REF!</v>
      </c>
      <c r="BG7" s="93" t="e">
        <f t="shared" ca="1" si="14"/>
        <v>#REF!</v>
      </c>
      <c r="BH7" s="93" t="e">
        <f t="shared" ca="1" si="14"/>
        <v>#REF!</v>
      </c>
      <c r="BI7" s="93" t="e">
        <f t="shared" ca="1" si="14"/>
        <v>#REF!</v>
      </c>
      <c r="BJ7" s="93" t="e">
        <f t="shared" ca="1" si="14"/>
        <v>#REF!</v>
      </c>
      <c r="BK7" s="93" t="e">
        <f t="shared" ca="1" si="14"/>
        <v>#REF!</v>
      </c>
      <c r="BL7" s="93" t="e">
        <f t="shared" ca="1" si="14"/>
        <v>#REF!</v>
      </c>
      <c r="BM7" s="93" t="e">
        <f t="shared" ca="1" si="14"/>
        <v>#REF!</v>
      </c>
      <c r="BN7" s="93" t="e">
        <f t="shared" ca="1" si="14"/>
        <v>#REF!</v>
      </c>
      <c r="BO7" s="93" t="e">
        <f t="shared" ca="1" si="14"/>
        <v>#REF!</v>
      </c>
      <c r="BP7" s="93" t="e">
        <f t="shared" ca="1" si="14"/>
        <v>#REF!</v>
      </c>
      <c r="BQ7" s="93" t="e">
        <f t="shared" ca="1" si="15"/>
        <v>#REF!</v>
      </c>
      <c r="BR7" s="93" t="e">
        <f t="shared" ca="1" si="15"/>
        <v>#REF!</v>
      </c>
      <c r="BS7" s="93" t="e">
        <f t="shared" ca="1" si="15"/>
        <v>#REF!</v>
      </c>
      <c r="BT7" s="93" t="e">
        <f t="shared" ca="1" si="15"/>
        <v>#REF!</v>
      </c>
      <c r="BU7" s="93" t="e">
        <f t="shared" ca="1" si="15"/>
        <v>#REF!</v>
      </c>
      <c r="BV7" s="93" t="e">
        <f t="shared" ca="1" si="15"/>
        <v>#REF!</v>
      </c>
      <c r="BW7" s="93" t="e">
        <f t="shared" ca="1" si="15"/>
        <v>#REF!</v>
      </c>
      <c r="BX7" s="93" t="e">
        <f t="shared" ca="1" si="15"/>
        <v>#REF!</v>
      </c>
      <c r="BY7" s="93" t="e">
        <f t="shared" ca="1" si="15"/>
        <v>#REF!</v>
      </c>
      <c r="BZ7" s="93" t="e">
        <f t="shared" ca="1" si="15"/>
        <v>#REF!</v>
      </c>
      <c r="CA7" s="93" t="e">
        <f t="shared" ca="1" si="16"/>
        <v>#REF!</v>
      </c>
      <c r="CB7" s="93" t="e">
        <f t="shared" ca="1" si="16"/>
        <v>#REF!</v>
      </c>
      <c r="CC7" s="93" t="e">
        <f t="shared" ca="1" si="16"/>
        <v>#REF!</v>
      </c>
      <c r="CD7" s="93" t="e">
        <f t="shared" ca="1" si="16"/>
        <v>#REF!</v>
      </c>
      <c r="CE7" s="93" t="e">
        <f t="shared" ca="1" si="16"/>
        <v>#REF!</v>
      </c>
      <c r="CF7" s="93" t="e">
        <f t="shared" ca="1" si="16"/>
        <v>#REF!</v>
      </c>
      <c r="CG7" s="93" t="e">
        <f t="shared" ca="1" si="16"/>
        <v>#REF!</v>
      </c>
      <c r="CH7" s="93" t="e">
        <f t="shared" ca="1" si="16"/>
        <v>#REF!</v>
      </c>
      <c r="CI7" s="93" t="e">
        <f t="shared" ca="1" si="16"/>
        <v>#REF!</v>
      </c>
      <c r="CJ7" s="93" t="e">
        <f t="shared" ca="1" si="16"/>
        <v>#REF!</v>
      </c>
      <c r="CK7" s="93" t="e">
        <f t="shared" ca="1" si="17"/>
        <v>#REF!</v>
      </c>
      <c r="CL7" s="93" t="e">
        <f t="shared" ca="1" si="18"/>
        <v>#REF!</v>
      </c>
      <c r="CM7" s="93" t="e">
        <f t="shared" ca="1" si="19"/>
        <v>#REF!</v>
      </c>
      <c r="CN7" s="93" t="e">
        <f t="shared" ca="1" si="20"/>
        <v>#REF!</v>
      </c>
      <c r="CO7" s="93" t="e">
        <f t="shared" ca="1" si="21"/>
        <v>#REF!</v>
      </c>
      <c r="CP7" s="93" t="e">
        <f t="shared" ca="1" si="22"/>
        <v>#REF!</v>
      </c>
      <c r="CQ7" s="93" t="e">
        <f t="shared" ca="1" si="23"/>
        <v>#REF!</v>
      </c>
      <c r="CR7" s="93" t="e">
        <f t="shared" ca="1" si="24"/>
        <v>#REF!</v>
      </c>
      <c r="CS7" s="93" t="e">
        <f t="shared" ca="1" si="25"/>
        <v>#REF!</v>
      </c>
      <c r="CT7" s="93" t="e">
        <f t="shared" ca="1" si="26"/>
        <v>#REF!</v>
      </c>
      <c r="CU7" s="93" t="e">
        <f t="shared" ca="1" si="27"/>
        <v>#REF!</v>
      </c>
      <c r="CV7" s="93" t="e">
        <f t="shared" ca="1" si="27"/>
        <v>#REF!</v>
      </c>
      <c r="CW7" s="93" t="e">
        <f t="shared" ca="1" si="27"/>
        <v>#REF!</v>
      </c>
      <c r="CX7" s="93" t="e">
        <f t="shared" ca="1" si="27"/>
        <v>#REF!</v>
      </c>
      <c r="CY7" s="93" t="e">
        <f t="shared" ca="1" si="27"/>
        <v>#REF!</v>
      </c>
      <c r="CZ7" s="93" t="e">
        <f t="shared" ca="1" si="27"/>
        <v>#REF!</v>
      </c>
      <c r="DA7" s="93" t="e">
        <f t="shared" ca="1" si="27"/>
        <v>#REF!</v>
      </c>
      <c r="DB7" s="93" t="e">
        <f t="shared" ca="1" si="27"/>
        <v>#REF!</v>
      </c>
      <c r="DC7" s="93" t="e">
        <f t="shared" ca="1" si="27"/>
        <v>#REF!</v>
      </c>
      <c r="DD7" s="136" t="e">
        <f t="shared" ca="1" si="27"/>
        <v>#REF!</v>
      </c>
    </row>
    <row r="8" spans="1:108" s="144" customFormat="1" ht="15.75" thickBot="1">
      <c r="A8" s="151" t="s">
        <v>25</v>
      </c>
      <c r="B8" s="151"/>
      <c r="C8" s="151"/>
      <c r="D8" s="139" t="e">
        <f>VLOOKUP(A8,#REF!,2,FALSE)</f>
        <v>#REF!</v>
      </c>
      <c r="E8" s="106" t="e">
        <f>VLOOKUP($A8,#REF!,4,FALSE)</f>
        <v>#REF!</v>
      </c>
      <c r="F8" s="114">
        <v>62</v>
      </c>
      <c r="G8" s="114">
        <v>67</v>
      </c>
      <c r="H8" s="114">
        <v>0</v>
      </c>
      <c r="I8" s="93" t="e">
        <f t="shared" ca="1" si="0"/>
        <v>#REF!</v>
      </c>
      <c r="J8" s="93" t="e">
        <f t="shared" ca="1" si="0"/>
        <v>#REF!</v>
      </c>
      <c r="K8" s="93" t="e">
        <f t="shared" ca="1" si="0"/>
        <v>#REF!</v>
      </c>
      <c r="L8" s="93" t="e">
        <f t="shared" ca="1" si="0"/>
        <v>#REF!</v>
      </c>
      <c r="M8" s="93" t="e">
        <f t="shared" ca="1" si="0"/>
        <v>#REF!</v>
      </c>
      <c r="N8" s="93" t="e">
        <f t="shared" ca="1" si="0"/>
        <v>#REF!</v>
      </c>
      <c r="O8" s="93" t="e">
        <f t="shared" ca="1" si="0"/>
        <v>#REF!</v>
      </c>
      <c r="P8" s="93" t="e">
        <f t="shared" ca="1" si="0"/>
        <v>#REF!</v>
      </c>
      <c r="Q8" s="93" t="e">
        <f t="shared" ca="1" si="0"/>
        <v>#REF!</v>
      </c>
      <c r="R8" s="93" t="e">
        <f t="shared" ca="1" si="0"/>
        <v>#REF!</v>
      </c>
      <c r="S8" s="93" t="e">
        <f t="shared" ca="1" si="1"/>
        <v>#REF!</v>
      </c>
      <c r="T8" s="93" t="e">
        <f t="shared" ca="1" si="1"/>
        <v>#REF!</v>
      </c>
      <c r="U8" s="93" t="e">
        <f t="shared" ca="1" si="1"/>
        <v>#REF!</v>
      </c>
      <c r="V8" s="93" t="e">
        <f t="shared" ca="1" si="1"/>
        <v>#REF!</v>
      </c>
      <c r="W8" s="93" t="e">
        <f t="shared" ca="1" si="1"/>
        <v>#REF!</v>
      </c>
      <c r="X8" s="93" t="e">
        <f t="shared" ca="1" si="1"/>
        <v>#REF!</v>
      </c>
      <c r="Y8" s="93" t="e">
        <f t="shared" ca="1" si="1"/>
        <v>#REF!</v>
      </c>
      <c r="Z8" s="93" t="e">
        <f t="shared" ca="1" si="1"/>
        <v>#REF!</v>
      </c>
      <c r="AA8" s="93" t="e">
        <f t="shared" ca="1" si="1"/>
        <v>#REF!</v>
      </c>
      <c r="AB8" s="93" t="e">
        <f t="shared" ca="1" si="1"/>
        <v>#REF!</v>
      </c>
      <c r="AC8" s="93" t="e">
        <f t="shared" ca="1" si="2"/>
        <v>#REF!</v>
      </c>
      <c r="AD8" s="93" t="e">
        <f t="shared" ca="1" si="2"/>
        <v>#REF!</v>
      </c>
      <c r="AE8" s="93" t="e">
        <f t="shared" ca="1" si="2"/>
        <v>#REF!</v>
      </c>
      <c r="AF8" s="93" t="e">
        <f t="shared" ca="1" si="2"/>
        <v>#REF!</v>
      </c>
      <c r="AG8" s="93" t="e">
        <f t="shared" ca="1" si="2"/>
        <v>#REF!</v>
      </c>
      <c r="AH8" s="93" t="e">
        <f t="shared" ca="1" si="2"/>
        <v>#REF!</v>
      </c>
      <c r="AI8" s="93" t="e">
        <f t="shared" ca="1" si="2"/>
        <v>#REF!</v>
      </c>
      <c r="AJ8" s="93" t="e">
        <f t="shared" ca="1" si="2"/>
        <v>#REF!</v>
      </c>
      <c r="AK8" s="93" t="e">
        <f t="shared" ca="1" si="2"/>
        <v>#REF!</v>
      </c>
      <c r="AL8" s="93" t="e">
        <f t="shared" ca="1" si="2"/>
        <v>#REF!</v>
      </c>
      <c r="AM8" s="93" t="e">
        <f t="shared" ca="1" si="3"/>
        <v>#REF!</v>
      </c>
      <c r="AN8" s="93" t="e">
        <f t="shared" ca="1" si="4"/>
        <v>#REF!</v>
      </c>
      <c r="AO8" s="150" t="e">
        <f t="shared" ca="1" si="5"/>
        <v>#REF!</v>
      </c>
      <c r="AP8" s="93" t="e">
        <f t="shared" ca="1" si="6"/>
        <v>#REF!</v>
      </c>
      <c r="AQ8" s="93" t="e">
        <f t="shared" ca="1" si="7"/>
        <v>#REF!</v>
      </c>
      <c r="AR8" s="93" t="e">
        <f t="shared" ca="1" si="8"/>
        <v>#REF!</v>
      </c>
      <c r="AS8" s="136" t="e">
        <f t="shared" ca="1" si="9"/>
        <v>#REF!</v>
      </c>
      <c r="AT8" s="136" t="e">
        <f t="shared" ca="1" si="10"/>
        <v>#REF!</v>
      </c>
      <c r="AU8" s="136" t="e">
        <f t="shared" ca="1" si="11"/>
        <v>#REF!</v>
      </c>
      <c r="AV8" s="136" t="e">
        <f t="shared" ca="1" si="12"/>
        <v>#REF!</v>
      </c>
      <c r="AW8" s="93" t="e">
        <f t="shared" ca="1" si="13"/>
        <v>#REF!</v>
      </c>
      <c r="AX8" s="93" t="e">
        <f t="shared" ca="1" si="13"/>
        <v>#REF!</v>
      </c>
      <c r="AY8" s="93" t="e">
        <f t="shared" ca="1" si="13"/>
        <v>#REF!</v>
      </c>
      <c r="AZ8" s="93" t="e">
        <f t="shared" ca="1" si="13"/>
        <v>#REF!</v>
      </c>
      <c r="BA8" s="93" t="e">
        <f t="shared" ca="1" si="13"/>
        <v>#REF!</v>
      </c>
      <c r="BB8" s="93" t="e">
        <f t="shared" ca="1" si="13"/>
        <v>#REF!</v>
      </c>
      <c r="BC8" s="93" t="e">
        <f t="shared" ca="1" si="13"/>
        <v>#REF!</v>
      </c>
      <c r="BD8" s="93" t="e">
        <f t="shared" ca="1" si="13"/>
        <v>#REF!</v>
      </c>
      <c r="BE8" s="93" t="e">
        <f t="shared" ca="1" si="13"/>
        <v>#REF!</v>
      </c>
      <c r="BF8" s="93" t="e">
        <f t="shared" ca="1" si="13"/>
        <v>#REF!</v>
      </c>
      <c r="BG8" s="93" t="e">
        <f t="shared" ca="1" si="14"/>
        <v>#REF!</v>
      </c>
      <c r="BH8" s="93" t="e">
        <f t="shared" ca="1" si="14"/>
        <v>#REF!</v>
      </c>
      <c r="BI8" s="93" t="e">
        <f t="shared" ca="1" si="14"/>
        <v>#REF!</v>
      </c>
      <c r="BJ8" s="93" t="e">
        <f t="shared" ca="1" si="14"/>
        <v>#REF!</v>
      </c>
      <c r="BK8" s="93" t="e">
        <f t="shared" ca="1" si="14"/>
        <v>#REF!</v>
      </c>
      <c r="BL8" s="93" t="e">
        <f t="shared" ca="1" si="14"/>
        <v>#REF!</v>
      </c>
      <c r="BM8" s="93" t="e">
        <f t="shared" ca="1" si="14"/>
        <v>#REF!</v>
      </c>
      <c r="BN8" s="93" t="e">
        <f t="shared" ca="1" si="14"/>
        <v>#REF!</v>
      </c>
      <c r="BO8" s="93" t="e">
        <f t="shared" ca="1" si="14"/>
        <v>#REF!</v>
      </c>
      <c r="BP8" s="93" t="e">
        <f t="shared" ca="1" si="14"/>
        <v>#REF!</v>
      </c>
      <c r="BQ8" s="93" t="e">
        <f t="shared" ca="1" si="15"/>
        <v>#REF!</v>
      </c>
      <c r="BR8" s="93" t="e">
        <f t="shared" ca="1" si="15"/>
        <v>#REF!</v>
      </c>
      <c r="BS8" s="93" t="e">
        <f t="shared" ca="1" si="15"/>
        <v>#REF!</v>
      </c>
      <c r="BT8" s="93" t="e">
        <f t="shared" ca="1" si="15"/>
        <v>#REF!</v>
      </c>
      <c r="BU8" s="93" t="e">
        <f t="shared" ca="1" si="15"/>
        <v>#REF!</v>
      </c>
      <c r="BV8" s="93" t="e">
        <f t="shared" ca="1" si="15"/>
        <v>#REF!</v>
      </c>
      <c r="BW8" s="93" t="e">
        <f t="shared" ca="1" si="15"/>
        <v>#REF!</v>
      </c>
      <c r="BX8" s="93" t="e">
        <f t="shared" ca="1" si="15"/>
        <v>#REF!</v>
      </c>
      <c r="BY8" s="93" t="e">
        <f t="shared" ca="1" si="15"/>
        <v>#REF!</v>
      </c>
      <c r="BZ8" s="93" t="e">
        <f t="shared" ca="1" si="15"/>
        <v>#REF!</v>
      </c>
      <c r="CA8" s="93" t="e">
        <f t="shared" ca="1" si="16"/>
        <v>#REF!</v>
      </c>
      <c r="CB8" s="93" t="e">
        <f t="shared" ca="1" si="16"/>
        <v>#REF!</v>
      </c>
      <c r="CC8" s="93" t="e">
        <f t="shared" ca="1" si="16"/>
        <v>#REF!</v>
      </c>
      <c r="CD8" s="93" t="e">
        <f t="shared" ca="1" si="16"/>
        <v>#REF!</v>
      </c>
      <c r="CE8" s="93" t="e">
        <f t="shared" ca="1" si="16"/>
        <v>#REF!</v>
      </c>
      <c r="CF8" s="93" t="e">
        <f t="shared" ca="1" si="16"/>
        <v>#REF!</v>
      </c>
      <c r="CG8" s="93" t="e">
        <f t="shared" ca="1" si="16"/>
        <v>#REF!</v>
      </c>
      <c r="CH8" s="93" t="e">
        <f t="shared" ca="1" si="16"/>
        <v>#REF!</v>
      </c>
      <c r="CI8" s="93" t="e">
        <f t="shared" ca="1" si="16"/>
        <v>#REF!</v>
      </c>
      <c r="CJ8" s="93" t="e">
        <f t="shared" ca="1" si="16"/>
        <v>#REF!</v>
      </c>
      <c r="CK8" s="93" t="e">
        <f t="shared" ca="1" si="17"/>
        <v>#REF!</v>
      </c>
      <c r="CL8" s="93" t="e">
        <f t="shared" ca="1" si="18"/>
        <v>#REF!</v>
      </c>
      <c r="CM8" s="93" t="e">
        <f t="shared" ca="1" si="19"/>
        <v>#REF!</v>
      </c>
      <c r="CN8" s="93" t="e">
        <f t="shared" ca="1" si="20"/>
        <v>#REF!</v>
      </c>
      <c r="CO8" s="93" t="e">
        <f t="shared" ca="1" si="21"/>
        <v>#REF!</v>
      </c>
      <c r="CP8" s="93" t="e">
        <f t="shared" ca="1" si="22"/>
        <v>#REF!</v>
      </c>
      <c r="CQ8" s="93" t="e">
        <f t="shared" ca="1" si="23"/>
        <v>#REF!</v>
      </c>
      <c r="CR8" s="93" t="e">
        <f t="shared" ca="1" si="24"/>
        <v>#REF!</v>
      </c>
      <c r="CS8" s="93" t="e">
        <f t="shared" ca="1" si="25"/>
        <v>#REF!</v>
      </c>
      <c r="CT8" s="93" t="e">
        <f t="shared" ca="1" si="26"/>
        <v>#REF!</v>
      </c>
      <c r="CU8" s="93" t="e">
        <f t="shared" ca="1" si="27"/>
        <v>#REF!</v>
      </c>
      <c r="CV8" s="93" t="e">
        <f t="shared" ca="1" si="27"/>
        <v>#REF!</v>
      </c>
      <c r="CW8" s="93" t="e">
        <f t="shared" ca="1" si="27"/>
        <v>#REF!</v>
      </c>
      <c r="CX8" s="93" t="e">
        <f t="shared" ca="1" si="27"/>
        <v>#REF!</v>
      </c>
      <c r="CY8" s="93" t="e">
        <f t="shared" ca="1" si="27"/>
        <v>#REF!</v>
      </c>
      <c r="CZ8" s="93" t="e">
        <f t="shared" ca="1" si="27"/>
        <v>#REF!</v>
      </c>
      <c r="DA8" s="93" t="e">
        <f t="shared" ca="1" si="27"/>
        <v>#REF!</v>
      </c>
      <c r="DB8" s="93" t="e">
        <f t="shared" ca="1" si="27"/>
        <v>#REF!</v>
      </c>
      <c r="DC8" s="93" t="e">
        <f t="shared" ca="1" si="27"/>
        <v>#REF!</v>
      </c>
      <c r="DD8" s="136" t="e">
        <f t="shared" ca="1" si="27"/>
        <v>#REF!</v>
      </c>
    </row>
    <row r="9" spans="1:108" s="144" customFormat="1" ht="15.75" thickBot="1">
      <c r="A9" s="117" t="s">
        <v>13</v>
      </c>
      <c r="B9" s="117"/>
      <c r="C9" s="149" t="s">
        <v>35</v>
      </c>
      <c r="D9" s="139" t="e">
        <f>VLOOKUP(A9,#REF!,2,FALSE)</f>
        <v>#REF!</v>
      </c>
      <c r="E9" s="106" t="e">
        <f>VLOOKUP($A9,#REF!,4,FALSE)</f>
        <v>#REF!</v>
      </c>
      <c r="F9" s="105">
        <v>62</v>
      </c>
      <c r="G9" s="105">
        <v>67</v>
      </c>
      <c r="H9" s="105">
        <v>0</v>
      </c>
      <c r="I9" s="93" t="e">
        <f t="shared" ca="1" si="0"/>
        <v>#REF!</v>
      </c>
      <c r="J9" s="93" t="e">
        <f t="shared" ca="1" si="0"/>
        <v>#REF!</v>
      </c>
      <c r="K9" s="93" t="e">
        <f t="shared" ca="1" si="0"/>
        <v>#REF!</v>
      </c>
      <c r="L9" s="93" t="e">
        <f t="shared" ca="1" si="0"/>
        <v>#REF!</v>
      </c>
      <c r="M9" s="93" t="e">
        <f t="shared" ca="1" si="0"/>
        <v>#REF!</v>
      </c>
      <c r="N9" s="93" t="e">
        <f t="shared" ca="1" si="0"/>
        <v>#REF!</v>
      </c>
      <c r="O9" s="93" t="e">
        <f t="shared" ca="1" si="0"/>
        <v>#REF!</v>
      </c>
      <c r="P9" s="93" t="e">
        <f t="shared" ca="1" si="0"/>
        <v>#REF!</v>
      </c>
      <c r="Q9" s="93" t="e">
        <f t="shared" ca="1" si="0"/>
        <v>#REF!</v>
      </c>
      <c r="R9" s="93" t="e">
        <f t="shared" ca="1" si="0"/>
        <v>#REF!</v>
      </c>
      <c r="S9" s="93" t="e">
        <f t="shared" ca="1" si="1"/>
        <v>#REF!</v>
      </c>
      <c r="T9" s="93" t="e">
        <f t="shared" ca="1" si="1"/>
        <v>#REF!</v>
      </c>
      <c r="U9" s="93" t="e">
        <f t="shared" ca="1" si="1"/>
        <v>#REF!</v>
      </c>
      <c r="V9" s="93" t="e">
        <f t="shared" ca="1" si="1"/>
        <v>#REF!</v>
      </c>
      <c r="W9" s="93" t="e">
        <f t="shared" ca="1" si="1"/>
        <v>#REF!</v>
      </c>
      <c r="X9" s="93" t="e">
        <f t="shared" ca="1" si="1"/>
        <v>#REF!</v>
      </c>
      <c r="Y9" s="93" t="e">
        <f t="shared" ca="1" si="1"/>
        <v>#REF!</v>
      </c>
      <c r="Z9" s="93" t="e">
        <f t="shared" ca="1" si="1"/>
        <v>#REF!</v>
      </c>
      <c r="AA9" s="93" t="e">
        <f t="shared" ca="1" si="1"/>
        <v>#REF!</v>
      </c>
      <c r="AB9" s="93" t="e">
        <f t="shared" ca="1" si="1"/>
        <v>#REF!</v>
      </c>
      <c r="AC9" s="93" t="e">
        <f t="shared" ca="1" si="2"/>
        <v>#REF!</v>
      </c>
      <c r="AD9" s="93" t="e">
        <f t="shared" ca="1" si="2"/>
        <v>#REF!</v>
      </c>
      <c r="AE9" s="93" t="e">
        <f t="shared" ca="1" si="2"/>
        <v>#REF!</v>
      </c>
      <c r="AF9" s="93" t="e">
        <f t="shared" ca="1" si="2"/>
        <v>#REF!</v>
      </c>
      <c r="AG9" s="93" t="e">
        <f t="shared" ca="1" si="2"/>
        <v>#REF!</v>
      </c>
      <c r="AH9" s="93" t="e">
        <f t="shared" ca="1" si="2"/>
        <v>#REF!</v>
      </c>
      <c r="AI9" s="93" t="e">
        <f t="shared" ca="1" si="2"/>
        <v>#REF!</v>
      </c>
      <c r="AJ9" s="93" t="e">
        <f t="shared" ca="1" si="2"/>
        <v>#REF!</v>
      </c>
      <c r="AK9" s="93" t="e">
        <f t="shared" ca="1" si="2"/>
        <v>#REF!</v>
      </c>
      <c r="AL9" s="93" t="e">
        <f t="shared" ca="1" si="2"/>
        <v>#REF!</v>
      </c>
      <c r="AM9" s="146" t="e">
        <f t="shared" ca="1" si="3"/>
        <v>#REF!</v>
      </c>
      <c r="AN9" s="146" t="e">
        <f t="shared" ca="1" si="4"/>
        <v>#REF!</v>
      </c>
      <c r="AO9" s="148" t="e">
        <f t="shared" ca="1" si="5"/>
        <v>#REF!</v>
      </c>
      <c r="AP9" s="146" t="e">
        <f t="shared" ca="1" si="6"/>
        <v>#REF!</v>
      </c>
      <c r="AQ9" s="146" t="e">
        <f t="shared" ca="1" si="7"/>
        <v>#REF!</v>
      </c>
      <c r="AR9" s="146" t="e">
        <f t="shared" ca="1" si="8"/>
        <v>#REF!</v>
      </c>
      <c r="AS9" s="145" t="e">
        <f t="shared" ca="1" si="9"/>
        <v>#REF!</v>
      </c>
      <c r="AT9" s="145" t="e">
        <f t="shared" ca="1" si="10"/>
        <v>#REF!</v>
      </c>
      <c r="AU9" s="145" t="e">
        <f t="shared" ca="1" si="11"/>
        <v>#REF!</v>
      </c>
      <c r="AV9" s="145" t="e">
        <f t="shared" ca="1" si="12"/>
        <v>#REF!</v>
      </c>
      <c r="AW9" s="93" t="e">
        <f t="shared" ca="1" si="13"/>
        <v>#REF!</v>
      </c>
      <c r="AX9" s="93" t="e">
        <f t="shared" ca="1" si="13"/>
        <v>#REF!</v>
      </c>
      <c r="AY9" s="93" t="e">
        <f t="shared" ca="1" si="13"/>
        <v>#REF!</v>
      </c>
      <c r="AZ9" s="93" t="e">
        <f t="shared" ca="1" si="13"/>
        <v>#REF!</v>
      </c>
      <c r="BA9" s="93" t="e">
        <f t="shared" ca="1" si="13"/>
        <v>#REF!</v>
      </c>
      <c r="BB9" s="93" t="e">
        <f t="shared" ca="1" si="13"/>
        <v>#REF!</v>
      </c>
      <c r="BC9" s="93" t="e">
        <f t="shared" ca="1" si="13"/>
        <v>#REF!</v>
      </c>
      <c r="BD9" s="93" t="e">
        <f t="shared" ca="1" si="13"/>
        <v>#REF!</v>
      </c>
      <c r="BE9" s="93" t="e">
        <f t="shared" ca="1" si="13"/>
        <v>#REF!</v>
      </c>
      <c r="BF9" s="93" t="e">
        <f t="shared" ca="1" si="13"/>
        <v>#REF!</v>
      </c>
      <c r="BG9" s="93" t="e">
        <f t="shared" ca="1" si="14"/>
        <v>#REF!</v>
      </c>
      <c r="BH9" s="93" t="e">
        <f t="shared" ca="1" si="14"/>
        <v>#REF!</v>
      </c>
      <c r="BI9" s="93" t="e">
        <f t="shared" ca="1" si="14"/>
        <v>#REF!</v>
      </c>
      <c r="BJ9" s="93" t="e">
        <f t="shared" ca="1" si="14"/>
        <v>#REF!</v>
      </c>
      <c r="BK9" s="93" t="e">
        <f t="shared" ca="1" si="14"/>
        <v>#REF!</v>
      </c>
      <c r="BL9" s="93" t="e">
        <f t="shared" ca="1" si="14"/>
        <v>#REF!</v>
      </c>
      <c r="BM9" s="93" t="e">
        <f t="shared" ca="1" si="14"/>
        <v>#REF!</v>
      </c>
      <c r="BN9" s="93" t="e">
        <f t="shared" ca="1" si="14"/>
        <v>#REF!</v>
      </c>
      <c r="BO9" s="93" t="e">
        <f t="shared" ca="1" si="14"/>
        <v>#REF!</v>
      </c>
      <c r="BP9" s="93" t="e">
        <f t="shared" ca="1" si="14"/>
        <v>#REF!</v>
      </c>
      <c r="BQ9" s="93" t="e">
        <f t="shared" ca="1" si="15"/>
        <v>#REF!</v>
      </c>
      <c r="BR9" s="93" t="e">
        <f t="shared" ca="1" si="15"/>
        <v>#REF!</v>
      </c>
      <c r="BS9" s="93" t="e">
        <f t="shared" ca="1" si="15"/>
        <v>#REF!</v>
      </c>
      <c r="BT9" s="93" t="e">
        <f t="shared" ca="1" si="15"/>
        <v>#REF!</v>
      </c>
      <c r="BU9" s="93" t="e">
        <f t="shared" ca="1" si="15"/>
        <v>#REF!</v>
      </c>
      <c r="BV9" s="93" t="e">
        <f t="shared" ca="1" si="15"/>
        <v>#REF!</v>
      </c>
      <c r="BW9" s="93" t="e">
        <f t="shared" ca="1" si="15"/>
        <v>#REF!</v>
      </c>
      <c r="BX9" s="93" t="e">
        <f t="shared" ca="1" si="15"/>
        <v>#REF!</v>
      </c>
      <c r="BY9" s="93" t="e">
        <f t="shared" ca="1" si="15"/>
        <v>#REF!</v>
      </c>
      <c r="BZ9" s="93" t="e">
        <f t="shared" ca="1" si="15"/>
        <v>#REF!</v>
      </c>
      <c r="CA9" s="93" t="e">
        <f t="shared" ca="1" si="16"/>
        <v>#REF!</v>
      </c>
      <c r="CB9" s="93" t="e">
        <f t="shared" ca="1" si="16"/>
        <v>#REF!</v>
      </c>
      <c r="CC9" s="93" t="e">
        <f t="shared" ca="1" si="16"/>
        <v>#REF!</v>
      </c>
      <c r="CD9" s="93" t="e">
        <f t="shared" ca="1" si="16"/>
        <v>#REF!</v>
      </c>
      <c r="CE9" s="93" t="e">
        <f t="shared" ca="1" si="16"/>
        <v>#REF!</v>
      </c>
      <c r="CF9" s="93" t="e">
        <f t="shared" ca="1" si="16"/>
        <v>#REF!</v>
      </c>
      <c r="CG9" s="93" t="e">
        <f t="shared" ca="1" si="16"/>
        <v>#REF!</v>
      </c>
      <c r="CH9" s="93" t="e">
        <f t="shared" ca="1" si="16"/>
        <v>#REF!</v>
      </c>
      <c r="CI9" s="93" t="e">
        <f t="shared" ca="1" si="16"/>
        <v>#REF!</v>
      </c>
      <c r="CJ9" s="93" t="e">
        <f t="shared" ca="1" si="16"/>
        <v>#REF!</v>
      </c>
      <c r="CK9" s="93" t="e">
        <f t="shared" ca="1" si="17"/>
        <v>#REF!</v>
      </c>
      <c r="CL9" s="93" t="e">
        <f t="shared" ca="1" si="18"/>
        <v>#REF!</v>
      </c>
      <c r="CM9" s="93" t="e">
        <f t="shared" ca="1" si="19"/>
        <v>#REF!</v>
      </c>
      <c r="CN9" s="93" t="e">
        <f t="shared" ca="1" si="20"/>
        <v>#REF!</v>
      </c>
      <c r="CO9" s="93" t="e">
        <f t="shared" ca="1" si="21"/>
        <v>#REF!</v>
      </c>
      <c r="CP9" s="93" t="e">
        <f t="shared" ca="1" si="22"/>
        <v>#REF!</v>
      </c>
      <c r="CQ9" s="93" t="e">
        <f t="shared" ca="1" si="23"/>
        <v>#REF!</v>
      </c>
      <c r="CR9" s="93" t="e">
        <f t="shared" ca="1" si="24"/>
        <v>#REF!</v>
      </c>
      <c r="CS9" s="93" t="e">
        <f t="shared" ca="1" si="25"/>
        <v>#REF!</v>
      </c>
      <c r="CT9" s="93" t="e">
        <f t="shared" ca="1" si="26"/>
        <v>#REF!</v>
      </c>
      <c r="CU9" s="93" t="e">
        <f t="shared" ca="1" si="27"/>
        <v>#REF!</v>
      </c>
      <c r="CV9" s="93" t="e">
        <f t="shared" ca="1" si="27"/>
        <v>#REF!</v>
      </c>
      <c r="CW9" s="93" t="e">
        <f t="shared" ca="1" si="27"/>
        <v>#REF!</v>
      </c>
      <c r="CX9" s="93" t="e">
        <f t="shared" ca="1" si="27"/>
        <v>#REF!</v>
      </c>
      <c r="CY9" s="93" t="e">
        <f t="shared" ca="1" si="27"/>
        <v>#REF!</v>
      </c>
      <c r="CZ9" s="93" t="e">
        <f t="shared" ca="1" si="27"/>
        <v>#REF!</v>
      </c>
      <c r="DA9" s="93" t="e">
        <f t="shared" ca="1" si="27"/>
        <v>#REF!</v>
      </c>
      <c r="DB9" s="93" t="e">
        <f t="shared" ca="1" si="27"/>
        <v>#REF!</v>
      </c>
      <c r="DC9" s="93" t="e">
        <f t="shared" ca="1" si="27"/>
        <v>#REF!</v>
      </c>
      <c r="DD9" s="136" t="e">
        <f t="shared" ca="1" si="27"/>
        <v>#REF!</v>
      </c>
    </row>
    <row r="10" spans="1:108" ht="15.75" thickBot="1">
      <c r="A10" s="104" t="s">
        <v>5</v>
      </c>
      <c r="B10" s="104"/>
      <c r="C10" s="147"/>
      <c r="D10" s="139" t="e">
        <f>VLOOKUP(A10,#REF!,2,FALSE)</f>
        <v>#REF!</v>
      </c>
      <c r="E10" s="115" t="e">
        <f>VLOOKUP($A10,#REF!,4,FALSE)</f>
        <v>#REF!</v>
      </c>
      <c r="F10" s="103">
        <v>65.000000000000014</v>
      </c>
      <c r="G10" s="103">
        <v>67</v>
      </c>
      <c r="H10" s="103">
        <v>1</v>
      </c>
      <c r="I10" s="93" t="e">
        <f t="shared" ca="1" si="0"/>
        <v>#REF!</v>
      </c>
      <c r="J10" s="93" t="e">
        <f t="shared" ca="1" si="0"/>
        <v>#REF!</v>
      </c>
      <c r="K10" s="93" t="e">
        <f t="shared" ca="1" si="0"/>
        <v>#REF!</v>
      </c>
      <c r="L10" s="93" t="e">
        <f t="shared" ca="1" si="0"/>
        <v>#REF!</v>
      </c>
      <c r="M10" s="93" t="e">
        <f t="shared" ca="1" si="0"/>
        <v>#REF!</v>
      </c>
      <c r="N10" s="93" t="e">
        <f t="shared" ca="1" si="0"/>
        <v>#REF!</v>
      </c>
      <c r="O10" s="93" t="e">
        <f t="shared" ca="1" si="0"/>
        <v>#REF!</v>
      </c>
      <c r="P10" s="93" t="e">
        <f t="shared" ca="1" si="0"/>
        <v>#REF!</v>
      </c>
      <c r="Q10" s="93" t="e">
        <f t="shared" ca="1" si="0"/>
        <v>#REF!</v>
      </c>
      <c r="R10" s="93" t="e">
        <f t="shared" ca="1" si="0"/>
        <v>#REF!</v>
      </c>
      <c r="S10" s="93" t="e">
        <f t="shared" ca="1" si="1"/>
        <v>#REF!</v>
      </c>
      <c r="T10" s="93" t="e">
        <f t="shared" ca="1" si="1"/>
        <v>#REF!</v>
      </c>
      <c r="U10" s="93" t="e">
        <f t="shared" ca="1" si="1"/>
        <v>#REF!</v>
      </c>
      <c r="V10" s="93" t="e">
        <f t="shared" ca="1" si="1"/>
        <v>#REF!</v>
      </c>
      <c r="W10" s="93" t="e">
        <f t="shared" ca="1" si="1"/>
        <v>#REF!</v>
      </c>
      <c r="X10" s="93" t="e">
        <f t="shared" ca="1" si="1"/>
        <v>#REF!</v>
      </c>
      <c r="Y10" s="93" t="e">
        <f t="shared" ca="1" si="1"/>
        <v>#REF!</v>
      </c>
      <c r="Z10" s="93" t="e">
        <f t="shared" ca="1" si="1"/>
        <v>#REF!</v>
      </c>
      <c r="AA10" s="93" t="e">
        <f t="shared" ca="1" si="1"/>
        <v>#REF!</v>
      </c>
      <c r="AB10" s="93" t="e">
        <f t="shared" ca="1" si="1"/>
        <v>#REF!</v>
      </c>
      <c r="AC10" s="93" t="e">
        <f t="shared" ca="1" si="2"/>
        <v>#REF!</v>
      </c>
      <c r="AD10" s="93" t="e">
        <f t="shared" ca="1" si="2"/>
        <v>#REF!</v>
      </c>
      <c r="AE10" s="93" t="e">
        <f t="shared" ca="1" si="2"/>
        <v>#REF!</v>
      </c>
      <c r="AF10" s="93" t="e">
        <f t="shared" ca="1" si="2"/>
        <v>#REF!</v>
      </c>
      <c r="AG10" s="93" t="e">
        <f t="shared" ca="1" si="2"/>
        <v>#REF!</v>
      </c>
      <c r="AH10" s="93" t="e">
        <f t="shared" ca="1" si="2"/>
        <v>#REF!</v>
      </c>
      <c r="AI10" s="93" t="e">
        <f t="shared" ca="1" si="2"/>
        <v>#REF!</v>
      </c>
      <c r="AJ10" s="93" t="e">
        <f t="shared" ca="1" si="2"/>
        <v>#REF!</v>
      </c>
      <c r="AK10" s="93" t="e">
        <f t="shared" ca="1" si="2"/>
        <v>#REF!</v>
      </c>
      <c r="AL10" s="93" t="e">
        <f t="shared" ca="1" si="2"/>
        <v>#REF!</v>
      </c>
      <c r="AM10" s="142" t="e">
        <f t="shared" ca="1" si="3"/>
        <v>#REF!</v>
      </c>
      <c r="AN10" s="142" t="e">
        <f t="shared" ca="1" si="4"/>
        <v>#REF!</v>
      </c>
      <c r="AO10" s="142" t="e">
        <f t="shared" ca="1" si="5"/>
        <v>#REF!</v>
      </c>
      <c r="AP10" s="142" t="e">
        <f t="shared" ca="1" si="6"/>
        <v>#REF!</v>
      </c>
      <c r="AQ10" s="142" t="e">
        <f t="shared" ca="1" si="7"/>
        <v>#REF!</v>
      </c>
      <c r="AR10" s="142" t="e">
        <f t="shared" ca="1" si="8"/>
        <v>#REF!</v>
      </c>
      <c r="AS10" s="141" t="e">
        <f t="shared" ca="1" si="9"/>
        <v>#REF!</v>
      </c>
      <c r="AT10" s="141" t="e">
        <f t="shared" ca="1" si="10"/>
        <v>#REF!</v>
      </c>
      <c r="AU10" s="141" t="e">
        <f t="shared" ca="1" si="11"/>
        <v>#REF!</v>
      </c>
      <c r="AV10" s="141" t="e">
        <f t="shared" ca="1" si="12"/>
        <v>#REF!</v>
      </c>
      <c r="AW10" s="93" t="e">
        <f t="shared" ca="1" si="13"/>
        <v>#REF!</v>
      </c>
      <c r="AX10" s="93" t="e">
        <f t="shared" ca="1" si="13"/>
        <v>#REF!</v>
      </c>
      <c r="AY10" s="93" t="e">
        <f t="shared" ca="1" si="13"/>
        <v>#REF!</v>
      </c>
      <c r="AZ10" s="93" t="e">
        <f t="shared" ca="1" si="13"/>
        <v>#REF!</v>
      </c>
      <c r="BA10" s="93" t="e">
        <f t="shared" ca="1" si="13"/>
        <v>#REF!</v>
      </c>
      <c r="BB10" s="93" t="e">
        <f t="shared" ca="1" si="13"/>
        <v>#REF!</v>
      </c>
      <c r="BC10" s="93" t="e">
        <f t="shared" ca="1" si="13"/>
        <v>#REF!</v>
      </c>
      <c r="BD10" s="93" t="e">
        <f t="shared" ca="1" si="13"/>
        <v>#REF!</v>
      </c>
      <c r="BE10" s="93" t="e">
        <f t="shared" ca="1" si="13"/>
        <v>#REF!</v>
      </c>
      <c r="BF10" s="93" t="e">
        <f t="shared" ca="1" si="13"/>
        <v>#REF!</v>
      </c>
      <c r="BG10" s="93" t="e">
        <f t="shared" ca="1" si="14"/>
        <v>#REF!</v>
      </c>
      <c r="BH10" s="93" t="e">
        <f t="shared" ca="1" si="14"/>
        <v>#REF!</v>
      </c>
      <c r="BI10" s="93" t="e">
        <f t="shared" ca="1" si="14"/>
        <v>#REF!</v>
      </c>
      <c r="BJ10" s="93" t="e">
        <f t="shared" ca="1" si="14"/>
        <v>#REF!</v>
      </c>
      <c r="BK10" s="93" t="e">
        <f t="shared" ca="1" si="14"/>
        <v>#REF!</v>
      </c>
      <c r="BL10" s="93" t="e">
        <f t="shared" ca="1" si="14"/>
        <v>#REF!</v>
      </c>
      <c r="BM10" s="93" t="e">
        <f t="shared" ca="1" si="14"/>
        <v>#REF!</v>
      </c>
      <c r="BN10" s="93" t="e">
        <f t="shared" ca="1" si="14"/>
        <v>#REF!</v>
      </c>
      <c r="BO10" s="93" t="e">
        <f t="shared" ca="1" si="14"/>
        <v>#REF!</v>
      </c>
      <c r="BP10" s="93" t="e">
        <f t="shared" ca="1" si="14"/>
        <v>#REF!</v>
      </c>
      <c r="BQ10" s="93" t="e">
        <f t="shared" ca="1" si="15"/>
        <v>#REF!</v>
      </c>
      <c r="BR10" s="93" t="e">
        <f t="shared" ca="1" si="15"/>
        <v>#REF!</v>
      </c>
      <c r="BS10" s="93" t="e">
        <f t="shared" ca="1" si="15"/>
        <v>#REF!</v>
      </c>
      <c r="BT10" s="93" t="e">
        <f t="shared" ca="1" si="15"/>
        <v>#REF!</v>
      </c>
      <c r="BU10" s="93" t="e">
        <f t="shared" ca="1" si="15"/>
        <v>#REF!</v>
      </c>
      <c r="BV10" s="93" t="e">
        <f t="shared" ca="1" si="15"/>
        <v>#REF!</v>
      </c>
      <c r="BW10" s="93" t="e">
        <f t="shared" ca="1" si="15"/>
        <v>#REF!</v>
      </c>
      <c r="BX10" s="93" t="e">
        <f t="shared" ca="1" si="15"/>
        <v>#REF!</v>
      </c>
      <c r="BY10" s="93" t="e">
        <f t="shared" ca="1" si="15"/>
        <v>#REF!</v>
      </c>
      <c r="BZ10" s="93" t="e">
        <f t="shared" ca="1" si="15"/>
        <v>#REF!</v>
      </c>
      <c r="CA10" s="93" t="e">
        <f t="shared" ca="1" si="16"/>
        <v>#REF!</v>
      </c>
      <c r="CB10" s="93" t="e">
        <f t="shared" ca="1" si="16"/>
        <v>#REF!</v>
      </c>
      <c r="CC10" s="93" t="e">
        <f t="shared" ca="1" si="16"/>
        <v>#REF!</v>
      </c>
      <c r="CD10" s="93" t="e">
        <f t="shared" ca="1" si="16"/>
        <v>#REF!</v>
      </c>
      <c r="CE10" s="93" t="e">
        <f t="shared" ca="1" si="16"/>
        <v>#REF!</v>
      </c>
      <c r="CF10" s="93" t="e">
        <f t="shared" ca="1" si="16"/>
        <v>#REF!</v>
      </c>
      <c r="CG10" s="93" t="e">
        <f t="shared" ca="1" si="16"/>
        <v>#REF!</v>
      </c>
      <c r="CH10" s="93" t="e">
        <f t="shared" ca="1" si="16"/>
        <v>#REF!</v>
      </c>
      <c r="CI10" s="93" t="e">
        <f t="shared" ca="1" si="16"/>
        <v>#REF!</v>
      </c>
      <c r="CJ10" s="93" t="e">
        <f t="shared" ca="1" si="16"/>
        <v>#REF!</v>
      </c>
      <c r="CK10" s="93" t="e">
        <f t="shared" ca="1" si="17"/>
        <v>#REF!</v>
      </c>
      <c r="CL10" s="93" t="e">
        <f t="shared" ca="1" si="18"/>
        <v>#REF!</v>
      </c>
      <c r="CM10" s="93" t="e">
        <f t="shared" ca="1" si="19"/>
        <v>#REF!</v>
      </c>
      <c r="CN10" s="93" t="e">
        <f t="shared" ca="1" si="20"/>
        <v>#REF!</v>
      </c>
      <c r="CO10" s="93" t="e">
        <f t="shared" ca="1" si="21"/>
        <v>#REF!</v>
      </c>
      <c r="CP10" s="93" t="e">
        <f t="shared" ca="1" si="22"/>
        <v>#REF!</v>
      </c>
      <c r="CQ10" s="93" t="e">
        <f t="shared" ca="1" si="23"/>
        <v>#REF!</v>
      </c>
      <c r="CR10" s="93" t="e">
        <f t="shared" ca="1" si="24"/>
        <v>#REF!</v>
      </c>
      <c r="CS10" s="93" t="e">
        <f t="shared" ca="1" si="25"/>
        <v>#REF!</v>
      </c>
      <c r="CT10" s="93" t="e">
        <f t="shared" ca="1" si="26"/>
        <v>#REF!</v>
      </c>
      <c r="CU10" s="93" t="e">
        <f t="shared" ca="1" si="27"/>
        <v>#REF!</v>
      </c>
      <c r="CV10" s="93" t="e">
        <f t="shared" ca="1" si="27"/>
        <v>#REF!</v>
      </c>
      <c r="CW10" s="93" t="e">
        <f t="shared" ca="1" si="27"/>
        <v>#REF!</v>
      </c>
      <c r="CX10" s="93" t="e">
        <f t="shared" ca="1" si="27"/>
        <v>#REF!</v>
      </c>
      <c r="CY10" s="93" t="e">
        <f t="shared" ca="1" si="27"/>
        <v>#REF!</v>
      </c>
      <c r="CZ10" s="93" t="e">
        <f t="shared" ca="1" si="27"/>
        <v>#REF!</v>
      </c>
      <c r="DA10" s="93" t="e">
        <f t="shared" ca="1" si="27"/>
        <v>#REF!</v>
      </c>
      <c r="DB10" s="93" t="e">
        <f t="shared" ca="1" si="27"/>
        <v>#REF!</v>
      </c>
      <c r="DC10" s="93" t="e">
        <f t="shared" ca="1" si="27"/>
        <v>#REF!</v>
      </c>
      <c r="DD10" s="136" t="e">
        <f t="shared" ca="1" si="27"/>
        <v>#REF!</v>
      </c>
    </row>
    <row r="11" spans="1:108" ht="15.75" thickBot="1">
      <c r="A11" s="104" t="s">
        <v>17</v>
      </c>
      <c r="B11" s="104"/>
      <c r="C11" s="104"/>
      <c r="D11" s="139" t="e">
        <f>VLOOKUP(A11,#REF!,2,FALSE)</f>
        <v>#REF!</v>
      </c>
      <c r="E11" s="115" t="e">
        <f>VLOOKUP($A11,#REF!,4,FALSE)</f>
        <v>#REF!</v>
      </c>
      <c r="F11" s="103">
        <v>65.000000000000014</v>
      </c>
      <c r="G11" s="103">
        <v>67</v>
      </c>
      <c r="H11" s="103">
        <v>0</v>
      </c>
      <c r="I11" s="93" t="e">
        <f t="shared" ca="1" si="0"/>
        <v>#REF!</v>
      </c>
      <c r="J11" s="93" t="e">
        <f t="shared" ca="1" si="0"/>
        <v>#REF!</v>
      </c>
      <c r="K11" s="93" t="e">
        <f t="shared" ca="1" si="0"/>
        <v>#REF!</v>
      </c>
      <c r="L11" s="93" t="e">
        <f t="shared" ca="1" si="0"/>
        <v>#REF!</v>
      </c>
      <c r="M11" s="93" t="e">
        <f t="shared" ca="1" si="0"/>
        <v>#REF!</v>
      </c>
      <c r="N11" s="93" t="e">
        <f t="shared" ca="1" si="0"/>
        <v>#REF!</v>
      </c>
      <c r="O11" s="93" t="e">
        <f t="shared" ca="1" si="0"/>
        <v>#REF!</v>
      </c>
      <c r="P11" s="93" t="e">
        <f t="shared" ca="1" si="0"/>
        <v>#REF!</v>
      </c>
      <c r="Q11" s="93" t="e">
        <f t="shared" ca="1" si="0"/>
        <v>#REF!</v>
      </c>
      <c r="R11" s="93" t="e">
        <f t="shared" ca="1" si="0"/>
        <v>#REF!</v>
      </c>
      <c r="S11" s="93" t="e">
        <f t="shared" ca="1" si="1"/>
        <v>#REF!</v>
      </c>
      <c r="T11" s="93" t="e">
        <f t="shared" ca="1" si="1"/>
        <v>#REF!</v>
      </c>
      <c r="U11" s="93" t="e">
        <f t="shared" ca="1" si="1"/>
        <v>#REF!</v>
      </c>
      <c r="V11" s="93" t="e">
        <f t="shared" ca="1" si="1"/>
        <v>#REF!</v>
      </c>
      <c r="W11" s="93" t="e">
        <f t="shared" ca="1" si="1"/>
        <v>#REF!</v>
      </c>
      <c r="X11" s="93" t="e">
        <f t="shared" ca="1" si="1"/>
        <v>#REF!</v>
      </c>
      <c r="Y11" s="93" t="e">
        <f t="shared" ca="1" si="1"/>
        <v>#REF!</v>
      </c>
      <c r="Z11" s="93" t="e">
        <f t="shared" ca="1" si="1"/>
        <v>#REF!</v>
      </c>
      <c r="AA11" s="93" t="e">
        <f t="shared" ca="1" si="1"/>
        <v>#REF!</v>
      </c>
      <c r="AB11" s="93" t="e">
        <f t="shared" ca="1" si="1"/>
        <v>#REF!</v>
      </c>
      <c r="AC11" s="93" t="e">
        <f t="shared" ca="1" si="2"/>
        <v>#REF!</v>
      </c>
      <c r="AD11" s="93" t="e">
        <f t="shared" ca="1" si="2"/>
        <v>#REF!</v>
      </c>
      <c r="AE11" s="93" t="e">
        <f t="shared" ca="1" si="2"/>
        <v>#REF!</v>
      </c>
      <c r="AF11" s="93" t="e">
        <f t="shared" ca="1" si="2"/>
        <v>#REF!</v>
      </c>
      <c r="AG11" s="93" t="e">
        <f t="shared" ca="1" si="2"/>
        <v>#REF!</v>
      </c>
      <c r="AH11" s="93" t="e">
        <f t="shared" ca="1" si="2"/>
        <v>#REF!</v>
      </c>
      <c r="AI11" s="93" t="e">
        <f t="shared" ca="1" si="2"/>
        <v>#REF!</v>
      </c>
      <c r="AJ11" s="93" t="e">
        <f t="shared" ca="1" si="2"/>
        <v>#REF!</v>
      </c>
      <c r="AK11" s="93" t="e">
        <f t="shared" ca="1" si="2"/>
        <v>#REF!</v>
      </c>
      <c r="AL11" s="93" t="e">
        <f t="shared" ca="1" si="2"/>
        <v>#REF!</v>
      </c>
      <c r="AM11" s="142" t="e">
        <f t="shared" ca="1" si="3"/>
        <v>#REF!</v>
      </c>
      <c r="AN11" s="142" t="e">
        <f t="shared" ca="1" si="4"/>
        <v>#REF!</v>
      </c>
      <c r="AO11" s="142" t="e">
        <f t="shared" ca="1" si="5"/>
        <v>#REF!</v>
      </c>
      <c r="AP11" s="142" t="e">
        <f t="shared" ca="1" si="6"/>
        <v>#REF!</v>
      </c>
      <c r="AQ11" s="142" t="e">
        <f t="shared" ca="1" si="7"/>
        <v>#REF!</v>
      </c>
      <c r="AR11" s="142" t="e">
        <f t="shared" ca="1" si="8"/>
        <v>#REF!</v>
      </c>
      <c r="AS11" s="141" t="e">
        <f t="shared" ca="1" si="9"/>
        <v>#REF!</v>
      </c>
      <c r="AT11" s="141" t="e">
        <f t="shared" ca="1" si="10"/>
        <v>#REF!</v>
      </c>
      <c r="AU11" s="141" t="e">
        <f t="shared" ca="1" si="11"/>
        <v>#REF!</v>
      </c>
      <c r="AV11" s="141" t="e">
        <f t="shared" ca="1" si="12"/>
        <v>#REF!</v>
      </c>
      <c r="AW11" s="93" t="e">
        <f t="shared" ca="1" si="13"/>
        <v>#REF!</v>
      </c>
      <c r="AX11" s="93" t="e">
        <f t="shared" ca="1" si="13"/>
        <v>#REF!</v>
      </c>
      <c r="AY11" s="93" t="e">
        <f t="shared" ca="1" si="13"/>
        <v>#REF!</v>
      </c>
      <c r="AZ11" s="93" t="e">
        <f t="shared" ca="1" si="13"/>
        <v>#REF!</v>
      </c>
      <c r="BA11" s="93" t="e">
        <f t="shared" ca="1" si="13"/>
        <v>#REF!</v>
      </c>
      <c r="BB11" s="93" t="e">
        <f t="shared" ca="1" si="13"/>
        <v>#REF!</v>
      </c>
      <c r="BC11" s="93" t="e">
        <f t="shared" ca="1" si="13"/>
        <v>#REF!</v>
      </c>
      <c r="BD11" s="93" t="e">
        <f t="shared" ca="1" si="13"/>
        <v>#REF!</v>
      </c>
      <c r="BE11" s="93" t="e">
        <f t="shared" ca="1" si="13"/>
        <v>#REF!</v>
      </c>
      <c r="BF11" s="93" t="e">
        <f t="shared" ca="1" si="13"/>
        <v>#REF!</v>
      </c>
      <c r="BG11" s="93" t="e">
        <f t="shared" ca="1" si="14"/>
        <v>#REF!</v>
      </c>
      <c r="BH11" s="93" t="e">
        <f t="shared" ca="1" si="14"/>
        <v>#REF!</v>
      </c>
      <c r="BI11" s="93" t="e">
        <f t="shared" ca="1" si="14"/>
        <v>#REF!</v>
      </c>
      <c r="BJ11" s="93" t="e">
        <f t="shared" ca="1" si="14"/>
        <v>#REF!</v>
      </c>
      <c r="BK11" s="93" t="e">
        <f t="shared" ca="1" si="14"/>
        <v>#REF!</v>
      </c>
      <c r="BL11" s="93" t="e">
        <f t="shared" ca="1" si="14"/>
        <v>#REF!</v>
      </c>
      <c r="BM11" s="93" t="e">
        <f t="shared" ca="1" si="14"/>
        <v>#REF!</v>
      </c>
      <c r="BN11" s="93" t="e">
        <f t="shared" ca="1" si="14"/>
        <v>#REF!</v>
      </c>
      <c r="BO11" s="93" t="e">
        <f t="shared" ca="1" si="14"/>
        <v>#REF!</v>
      </c>
      <c r="BP11" s="93" t="e">
        <f t="shared" ca="1" si="14"/>
        <v>#REF!</v>
      </c>
      <c r="BQ11" s="93" t="e">
        <f t="shared" ca="1" si="15"/>
        <v>#REF!</v>
      </c>
      <c r="BR11" s="93" t="e">
        <f t="shared" ca="1" si="15"/>
        <v>#REF!</v>
      </c>
      <c r="BS11" s="93" t="e">
        <f t="shared" ca="1" si="15"/>
        <v>#REF!</v>
      </c>
      <c r="BT11" s="93" t="e">
        <f t="shared" ca="1" si="15"/>
        <v>#REF!</v>
      </c>
      <c r="BU11" s="93" t="e">
        <f t="shared" ca="1" si="15"/>
        <v>#REF!</v>
      </c>
      <c r="BV11" s="93" t="e">
        <f t="shared" ca="1" si="15"/>
        <v>#REF!</v>
      </c>
      <c r="BW11" s="93" t="e">
        <f t="shared" ca="1" si="15"/>
        <v>#REF!</v>
      </c>
      <c r="BX11" s="93" t="e">
        <f t="shared" ca="1" si="15"/>
        <v>#REF!</v>
      </c>
      <c r="BY11" s="93" t="e">
        <f t="shared" ca="1" si="15"/>
        <v>#REF!</v>
      </c>
      <c r="BZ11" s="93" t="e">
        <f t="shared" ca="1" si="15"/>
        <v>#REF!</v>
      </c>
      <c r="CA11" s="93" t="e">
        <f t="shared" ca="1" si="16"/>
        <v>#REF!</v>
      </c>
      <c r="CB11" s="93" t="e">
        <f t="shared" ca="1" si="16"/>
        <v>#REF!</v>
      </c>
      <c r="CC11" s="93" t="e">
        <f t="shared" ca="1" si="16"/>
        <v>#REF!</v>
      </c>
      <c r="CD11" s="93" t="e">
        <f t="shared" ca="1" si="16"/>
        <v>#REF!</v>
      </c>
      <c r="CE11" s="93" t="e">
        <f t="shared" ca="1" si="16"/>
        <v>#REF!</v>
      </c>
      <c r="CF11" s="93" t="e">
        <f t="shared" ca="1" si="16"/>
        <v>#REF!</v>
      </c>
      <c r="CG11" s="93" t="e">
        <f t="shared" ca="1" si="16"/>
        <v>#REF!</v>
      </c>
      <c r="CH11" s="93" t="e">
        <f t="shared" ca="1" si="16"/>
        <v>#REF!</v>
      </c>
      <c r="CI11" s="93" t="e">
        <f t="shared" ca="1" si="16"/>
        <v>#REF!</v>
      </c>
      <c r="CJ11" s="93" t="e">
        <f t="shared" ca="1" si="16"/>
        <v>#REF!</v>
      </c>
      <c r="CK11" s="93" t="e">
        <f t="shared" ca="1" si="17"/>
        <v>#REF!</v>
      </c>
      <c r="CL11" s="93" t="e">
        <f t="shared" ca="1" si="18"/>
        <v>#REF!</v>
      </c>
      <c r="CM11" s="93" t="e">
        <f t="shared" ca="1" si="19"/>
        <v>#REF!</v>
      </c>
      <c r="CN11" s="93" t="e">
        <f t="shared" ca="1" si="20"/>
        <v>#REF!</v>
      </c>
      <c r="CO11" s="93" t="e">
        <f t="shared" ca="1" si="21"/>
        <v>#REF!</v>
      </c>
      <c r="CP11" s="93" t="e">
        <f t="shared" ca="1" si="22"/>
        <v>#REF!</v>
      </c>
      <c r="CQ11" s="93" t="e">
        <f t="shared" ca="1" si="23"/>
        <v>#REF!</v>
      </c>
      <c r="CR11" s="93" t="e">
        <f t="shared" ca="1" si="24"/>
        <v>#REF!</v>
      </c>
      <c r="CS11" s="93" t="e">
        <f t="shared" ca="1" si="25"/>
        <v>#REF!</v>
      </c>
      <c r="CT11" s="93" t="e">
        <f t="shared" ca="1" si="26"/>
        <v>#REF!</v>
      </c>
      <c r="CU11" s="93" t="e">
        <f t="shared" ca="1" si="27"/>
        <v>#REF!</v>
      </c>
      <c r="CV11" s="93" t="e">
        <f t="shared" ca="1" si="27"/>
        <v>#REF!</v>
      </c>
      <c r="CW11" s="93" t="e">
        <f t="shared" ca="1" si="27"/>
        <v>#REF!</v>
      </c>
      <c r="CX11" s="93" t="e">
        <f t="shared" ca="1" si="27"/>
        <v>#REF!</v>
      </c>
      <c r="CY11" s="93" t="e">
        <f t="shared" ca="1" si="27"/>
        <v>#REF!</v>
      </c>
      <c r="CZ11" s="93" t="e">
        <f t="shared" ca="1" si="27"/>
        <v>#REF!</v>
      </c>
      <c r="DA11" s="93" t="e">
        <f t="shared" ca="1" si="27"/>
        <v>#REF!</v>
      </c>
      <c r="DB11" s="93" t="e">
        <f t="shared" ca="1" si="27"/>
        <v>#REF!</v>
      </c>
      <c r="DC11" s="93" t="e">
        <f t="shared" ca="1" si="27"/>
        <v>#REF!</v>
      </c>
      <c r="DD11" s="136" t="e">
        <f t="shared" ca="1" si="27"/>
        <v>#REF!</v>
      </c>
    </row>
    <row r="12" spans="1:108" ht="15.75" thickBot="1">
      <c r="A12" s="101" t="s">
        <v>11</v>
      </c>
      <c r="B12" s="101"/>
      <c r="C12" s="143" t="s">
        <v>38</v>
      </c>
      <c r="D12" s="139" t="e">
        <f>VLOOKUP(A12,#REF!,2,FALSE)</f>
        <v>#REF!</v>
      </c>
      <c r="E12" s="115" t="e">
        <f>VLOOKUP($A12,#REF!,4,FALSE)</f>
        <v>#REF!</v>
      </c>
      <c r="F12" s="100">
        <v>66.000000000000057</v>
      </c>
      <c r="G12" s="100">
        <v>67.999999999999943</v>
      </c>
      <c r="H12" s="100">
        <v>0</v>
      </c>
      <c r="I12" s="93" t="e">
        <f t="shared" ca="1" si="0"/>
        <v>#REF!</v>
      </c>
      <c r="J12" s="93" t="e">
        <f t="shared" ca="1" si="0"/>
        <v>#REF!</v>
      </c>
      <c r="K12" s="93" t="e">
        <f t="shared" ca="1" si="0"/>
        <v>#REF!</v>
      </c>
      <c r="L12" s="93" t="e">
        <f t="shared" ca="1" si="0"/>
        <v>#REF!</v>
      </c>
      <c r="M12" s="93" t="e">
        <f t="shared" ca="1" si="0"/>
        <v>#REF!</v>
      </c>
      <c r="N12" s="93" t="e">
        <f t="shared" ca="1" si="0"/>
        <v>#REF!</v>
      </c>
      <c r="O12" s="93" t="e">
        <f t="shared" ca="1" si="0"/>
        <v>#REF!</v>
      </c>
      <c r="P12" s="93" t="e">
        <f t="shared" ca="1" si="0"/>
        <v>#REF!</v>
      </c>
      <c r="Q12" s="93" t="e">
        <f t="shared" ca="1" si="0"/>
        <v>#REF!</v>
      </c>
      <c r="R12" s="93" t="e">
        <f t="shared" ca="1" si="0"/>
        <v>#REF!</v>
      </c>
      <c r="S12" s="93" t="e">
        <f t="shared" ca="1" si="1"/>
        <v>#REF!</v>
      </c>
      <c r="T12" s="93" t="e">
        <f t="shared" ca="1" si="1"/>
        <v>#REF!</v>
      </c>
      <c r="U12" s="93" t="e">
        <f t="shared" ca="1" si="1"/>
        <v>#REF!</v>
      </c>
      <c r="V12" s="93" t="e">
        <f t="shared" ca="1" si="1"/>
        <v>#REF!</v>
      </c>
      <c r="W12" s="93" t="e">
        <f t="shared" ca="1" si="1"/>
        <v>#REF!</v>
      </c>
      <c r="X12" s="93" t="e">
        <f t="shared" ca="1" si="1"/>
        <v>#REF!</v>
      </c>
      <c r="Y12" s="93" t="e">
        <f t="shared" ca="1" si="1"/>
        <v>#REF!</v>
      </c>
      <c r="Z12" s="93" t="e">
        <f t="shared" ca="1" si="1"/>
        <v>#REF!</v>
      </c>
      <c r="AA12" s="93" t="e">
        <f t="shared" ca="1" si="1"/>
        <v>#REF!</v>
      </c>
      <c r="AB12" s="93" t="e">
        <f t="shared" ca="1" si="1"/>
        <v>#REF!</v>
      </c>
      <c r="AC12" s="93" t="e">
        <f t="shared" ca="1" si="2"/>
        <v>#REF!</v>
      </c>
      <c r="AD12" s="93" t="e">
        <f t="shared" ca="1" si="2"/>
        <v>#REF!</v>
      </c>
      <c r="AE12" s="93" t="e">
        <f t="shared" ca="1" si="2"/>
        <v>#REF!</v>
      </c>
      <c r="AF12" s="93" t="e">
        <f t="shared" ca="1" si="2"/>
        <v>#REF!</v>
      </c>
      <c r="AG12" s="93" t="e">
        <f t="shared" ca="1" si="2"/>
        <v>#REF!</v>
      </c>
      <c r="AH12" s="93" t="e">
        <f t="shared" ca="1" si="2"/>
        <v>#REF!</v>
      </c>
      <c r="AI12" s="93" t="e">
        <f t="shared" ca="1" si="2"/>
        <v>#REF!</v>
      </c>
      <c r="AJ12" s="93" t="e">
        <f t="shared" ca="1" si="2"/>
        <v>#REF!</v>
      </c>
      <c r="AK12" s="93" t="e">
        <f t="shared" ca="1" si="2"/>
        <v>#REF!</v>
      </c>
      <c r="AL12" s="93" t="e">
        <f t="shared" ca="1" si="2"/>
        <v>#REF!</v>
      </c>
      <c r="AM12" s="142" t="e">
        <f t="shared" ca="1" si="3"/>
        <v>#REF!</v>
      </c>
      <c r="AN12" s="142" t="e">
        <f t="shared" ca="1" si="4"/>
        <v>#REF!</v>
      </c>
      <c r="AO12" s="142" t="e">
        <f t="shared" ca="1" si="5"/>
        <v>#REF!</v>
      </c>
      <c r="AP12" s="142" t="e">
        <f t="shared" ca="1" si="6"/>
        <v>#REF!</v>
      </c>
      <c r="AQ12" s="142" t="e">
        <f t="shared" ca="1" si="7"/>
        <v>#REF!</v>
      </c>
      <c r="AR12" s="142" t="e">
        <f t="shared" ca="1" si="8"/>
        <v>#REF!</v>
      </c>
      <c r="AS12" s="141" t="e">
        <f t="shared" ca="1" si="9"/>
        <v>#REF!</v>
      </c>
      <c r="AT12" s="141" t="e">
        <f t="shared" ca="1" si="10"/>
        <v>#REF!</v>
      </c>
      <c r="AU12" s="141" t="e">
        <f t="shared" ca="1" si="11"/>
        <v>#REF!</v>
      </c>
      <c r="AV12" s="141" t="e">
        <f t="shared" ca="1" si="12"/>
        <v>#REF!</v>
      </c>
      <c r="AW12" s="93" t="e">
        <f t="shared" ca="1" si="13"/>
        <v>#REF!</v>
      </c>
      <c r="AX12" s="93" t="e">
        <f t="shared" ca="1" si="13"/>
        <v>#REF!</v>
      </c>
      <c r="AY12" s="93" t="e">
        <f t="shared" ca="1" si="13"/>
        <v>#REF!</v>
      </c>
      <c r="AZ12" s="93" t="e">
        <f t="shared" ca="1" si="13"/>
        <v>#REF!</v>
      </c>
      <c r="BA12" s="93" t="e">
        <f t="shared" ca="1" si="13"/>
        <v>#REF!</v>
      </c>
      <c r="BB12" s="93" t="e">
        <f t="shared" ca="1" si="13"/>
        <v>#REF!</v>
      </c>
      <c r="BC12" s="93" t="e">
        <f t="shared" ca="1" si="13"/>
        <v>#REF!</v>
      </c>
      <c r="BD12" s="93" t="e">
        <f t="shared" ca="1" si="13"/>
        <v>#REF!</v>
      </c>
      <c r="BE12" s="93" t="e">
        <f t="shared" ca="1" si="13"/>
        <v>#REF!</v>
      </c>
      <c r="BF12" s="93" t="e">
        <f t="shared" ca="1" si="13"/>
        <v>#REF!</v>
      </c>
      <c r="BG12" s="93" t="e">
        <f t="shared" ca="1" si="14"/>
        <v>#REF!</v>
      </c>
      <c r="BH12" s="93" t="e">
        <f t="shared" ca="1" si="14"/>
        <v>#REF!</v>
      </c>
      <c r="BI12" s="93" t="e">
        <f t="shared" ca="1" si="14"/>
        <v>#REF!</v>
      </c>
      <c r="BJ12" s="93" t="e">
        <f t="shared" ca="1" si="14"/>
        <v>#REF!</v>
      </c>
      <c r="BK12" s="93" t="e">
        <f t="shared" ca="1" si="14"/>
        <v>#REF!</v>
      </c>
      <c r="BL12" s="93" t="e">
        <f t="shared" ca="1" si="14"/>
        <v>#REF!</v>
      </c>
      <c r="BM12" s="93" t="e">
        <f t="shared" ca="1" si="14"/>
        <v>#REF!</v>
      </c>
      <c r="BN12" s="93" t="e">
        <f t="shared" ca="1" si="14"/>
        <v>#REF!</v>
      </c>
      <c r="BO12" s="93" t="e">
        <f t="shared" ca="1" si="14"/>
        <v>#REF!</v>
      </c>
      <c r="BP12" s="93" t="e">
        <f t="shared" ca="1" si="14"/>
        <v>#REF!</v>
      </c>
      <c r="BQ12" s="93" t="e">
        <f t="shared" ca="1" si="15"/>
        <v>#REF!</v>
      </c>
      <c r="BR12" s="93" t="e">
        <f t="shared" ca="1" si="15"/>
        <v>#REF!</v>
      </c>
      <c r="BS12" s="93" t="e">
        <f t="shared" ca="1" si="15"/>
        <v>#REF!</v>
      </c>
      <c r="BT12" s="93" t="e">
        <f t="shared" ca="1" si="15"/>
        <v>#REF!</v>
      </c>
      <c r="BU12" s="93" t="e">
        <f t="shared" ca="1" si="15"/>
        <v>#REF!</v>
      </c>
      <c r="BV12" s="93" t="e">
        <f t="shared" ca="1" si="15"/>
        <v>#REF!</v>
      </c>
      <c r="BW12" s="93" t="e">
        <f t="shared" ca="1" si="15"/>
        <v>#REF!</v>
      </c>
      <c r="BX12" s="93" t="e">
        <f t="shared" ca="1" si="15"/>
        <v>#REF!</v>
      </c>
      <c r="BY12" s="93" t="e">
        <f t="shared" ca="1" si="15"/>
        <v>#REF!</v>
      </c>
      <c r="BZ12" s="93" t="e">
        <f t="shared" ca="1" si="15"/>
        <v>#REF!</v>
      </c>
      <c r="CA12" s="93" t="e">
        <f t="shared" ca="1" si="16"/>
        <v>#REF!</v>
      </c>
      <c r="CB12" s="93" t="e">
        <f t="shared" ca="1" si="16"/>
        <v>#REF!</v>
      </c>
      <c r="CC12" s="93" t="e">
        <f t="shared" ca="1" si="16"/>
        <v>#REF!</v>
      </c>
      <c r="CD12" s="93" t="e">
        <f t="shared" ca="1" si="16"/>
        <v>#REF!</v>
      </c>
      <c r="CE12" s="93" t="e">
        <f t="shared" ca="1" si="16"/>
        <v>#REF!</v>
      </c>
      <c r="CF12" s="93" t="e">
        <f t="shared" ca="1" si="16"/>
        <v>#REF!</v>
      </c>
      <c r="CG12" s="93" t="e">
        <f t="shared" ca="1" si="16"/>
        <v>#REF!</v>
      </c>
      <c r="CH12" s="93" t="e">
        <f t="shared" ca="1" si="16"/>
        <v>#REF!</v>
      </c>
      <c r="CI12" s="93" t="e">
        <f t="shared" ca="1" si="16"/>
        <v>#REF!</v>
      </c>
      <c r="CJ12" s="93" t="e">
        <f t="shared" ca="1" si="16"/>
        <v>#REF!</v>
      </c>
      <c r="CK12" s="93" t="e">
        <f t="shared" ca="1" si="17"/>
        <v>#REF!</v>
      </c>
      <c r="CL12" s="93" t="e">
        <f t="shared" ca="1" si="18"/>
        <v>#REF!</v>
      </c>
      <c r="CM12" s="93" t="e">
        <f t="shared" ca="1" si="19"/>
        <v>#REF!</v>
      </c>
      <c r="CN12" s="93" t="e">
        <f t="shared" ca="1" si="20"/>
        <v>#REF!</v>
      </c>
      <c r="CO12" s="93" t="e">
        <f t="shared" ca="1" si="21"/>
        <v>#REF!</v>
      </c>
      <c r="CP12" s="93" t="e">
        <f t="shared" ca="1" si="22"/>
        <v>#REF!</v>
      </c>
      <c r="CQ12" s="93" t="e">
        <f t="shared" ca="1" si="23"/>
        <v>#REF!</v>
      </c>
      <c r="CR12" s="93" t="e">
        <f t="shared" ca="1" si="24"/>
        <v>#REF!</v>
      </c>
      <c r="CS12" s="93" t="e">
        <f t="shared" ca="1" si="25"/>
        <v>#REF!</v>
      </c>
      <c r="CT12" s="93" t="e">
        <f t="shared" ca="1" si="26"/>
        <v>#REF!</v>
      </c>
      <c r="CU12" s="93" t="e">
        <f t="shared" ca="1" si="27"/>
        <v>#REF!</v>
      </c>
      <c r="CV12" s="93" t="e">
        <f t="shared" ca="1" si="27"/>
        <v>#REF!</v>
      </c>
      <c r="CW12" s="93" t="e">
        <f t="shared" ca="1" si="27"/>
        <v>#REF!</v>
      </c>
      <c r="CX12" s="93" t="e">
        <f t="shared" ca="1" si="27"/>
        <v>#REF!</v>
      </c>
      <c r="CY12" s="93" t="e">
        <f t="shared" ca="1" si="27"/>
        <v>#REF!</v>
      </c>
      <c r="CZ12" s="93" t="e">
        <f t="shared" ca="1" si="27"/>
        <v>#REF!</v>
      </c>
      <c r="DA12" s="93" t="e">
        <f t="shared" ca="1" si="27"/>
        <v>#REF!</v>
      </c>
      <c r="DB12" s="93" t="e">
        <f t="shared" ca="1" si="27"/>
        <v>#REF!</v>
      </c>
      <c r="DC12" s="93" t="e">
        <f t="shared" ca="1" si="27"/>
        <v>#REF!</v>
      </c>
      <c r="DD12" s="136" t="e">
        <f t="shared" ca="1" si="27"/>
        <v>#REF!</v>
      </c>
    </row>
    <row r="13" spans="1:108" s="144" customFormat="1" ht="15.75" thickBot="1">
      <c r="A13" s="110" t="s">
        <v>19</v>
      </c>
      <c r="B13" s="110"/>
      <c r="C13" s="110"/>
      <c r="D13" s="139" t="e">
        <f>VLOOKUP(A13,#REF!,2,FALSE)</f>
        <v>#REF!</v>
      </c>
      <c r="E13" s="106" t="e">
        <f>VLOOKUP($A13,#REF!,4,FALSE)</f>
        <v>#REF!</v>
      </c>
      <c r="F13" s="109">
        <v>65.000000000000014</v>
      </c>
      <c r="G13" s="109">
        <v>67</v>
      </c>
      <c r="H13" s="109">
        <v>0</v>
      </c>
      <c r="I13" s="93" t="e">
        <f t="shared" ca="1" si="0"/>
        <v>#REF!</v>
      </c>
      <c r="J13" s="93" t="e">
        <f t="shared" ca="1" si="0"/>
        <v>#REF!</v>
      </c>
      <c r="K13" s="93" t="e">
        <f t="shared" ca="1" si="0"/>
        <v>#REF!</v>
      </c>
      <c r="L13" s="93" t="e">
        <f t="shared" ca="1" si="0"/>
        <v>#REF!</v>
      </c>
      <c r="M13" s="93" t="e">
        <f t="shared" ca="1" si="0"/>
        <v>#REF!</v>
      </c>
      <c r="N13" s="93" t="e">
        <f t="shared" ca="1" si="0"/>
        <v>#REF!</v>
      </c>
      <c r="O13" s="93" t="e">
        <f t="shared" ca="1" si="0"/>
        <v>#REF!</v>
      </c>
      <c r="P13" s="93" t="e">
        <f t="shared" ca="1" si="0"/>
        <v>#REF!</v>
      </c>
      <c r="Q13" s="93" t="e">
        <f t="shared" ca="1" si="0"/>
        <v>#REF!</v>
      </c>
      <c r="R13" s="93" t="e">
        <f t="shared" ca="1" si="0"/>
        <v>#REF!</v>
      </c>
      <c r="S13" s="93" t="e">
        <f t="shared" ca="1" si="1"/>
        <v>#REF!</v>
      </c>
      <c r="T13" s="93" t="e">
        <f t="shared" ca="1" si="1"/>
        <v>#REF!</v>
      </c>
      <c r="U13" s="93" t="e">
        <f t="shared" ca="1" si="1"/>
        <v>#REF!</v>
      </c>
      <c r="V13" s="93" t="e">
        <f t="shared" ca="1" si="1"/>
        <v>#REF!</v>
      </c>
      <c r="W13" s="93" t="e">
        <f t="shared" ca="1" si="1"/>
        <v>#REF!</v>
      </c>
      <c r="X13" s="93" t="e">
        <f t="shared" ca="1" si="1"/>
        <v>#REF!</v>
      </c>
      <c r="Y13" s="93" t="e">
        <f t="shared" ca="1" si="1"/>
        <v>#REF!</v>
      </c>
      <c r="Z13" s="93" t="e">
        <f t="shared" ca="1" si="1"/>
        <v>#REF!</v>
      </c>
      <c r="AA13" s="93" t="e">
        <f t="shared" ca="1" si="1"/>
        <v>#REF!</v>
      </c>
      <c r="AB13" s="93" t="e">
        <f t="shared" ca="1" si="1"/>
        <v>#REF!</v>
      </c>
      <c r="AC13" s="93" t="e">
        <f t="shared" ca="1" si="2"/>
        <v>#REF!</v>
      </c>
      <c r="AD13" s="93" t="e">
        <f t="shared" ca="1" si="2"/>
        <v>#REF!</v>
      </c>
      <c r="AE13" s="93" t="e">
        <f t="shared" ca="1" si="2"/>
        <v>#REF!</v>
      </c>
      <c r="AF13" s="93" t="e">
        <f t="shared" ca="1" si="2"/>
        <v>#REF!</v>
      </c>
      <c r="AG13" s="93" t="e">
        <f t="shared" ca="1" si="2"/>
        <v>#REF!</v>
      </c>
      <c r="AH13" s="93" t="e">
        <f t="shared" ca="1" si="2"/>
        <v>#REF!</v>
      </c>
      <c r="AI13" s="93" t="e">
        <f t="shared" ca="1" si="2"/>
        <v>#REF!</v>
      </c>
      <c r="AJ13" s="93" t="e">
        <f t="shared" ca="1" si="2"/>
        <v>#REF!</v>
      </c>
      <c r="AK13" s="93" t="e">
        <f t="shared" ca="1" si="2"/>
        <v>#REF!</v>
      </c>
      <c r="AL13" s="93" t="e">
        <f t="shared" ca="1" si="2"/>
        <v>#REF!</v>
      </c>
      <c r="AM13" s="138" t="e">
        <f t="shared" ca="1" si="3"/>
        <v>#REF!</v>
      </c>
      <c r="AN13" s="138" t="e">
        <f t="shared" ca="1" si="4"/>
        <v>#REF!</v>
      </c>
      <c r="AO13" s="138" t="e">
        <f t="shared" ca="1" si="5"/>
        <v>#REF!</v>
      </c>
      <c r="AP13" s="138" t="e">
        <f t="shared" ca="1" si="6"/>
        <v>#REF!</v>
      </c>
      <c r="AQ13" s="138" t="e">
        <f t="shared" ca="1" si="7"/>
        <v>#REF!</v>
      </c>
      <c r="AR13" s="138" t="e">
        <f t="shared" ca="1" si="8"/>
        <v>#REF!</v>
      </c>
      <c r="AS13" s="137" t="e">
        <f t="shared" ca="1" si="9"/>
        <v>#REF!</v>
      </c>
      <c r="AT13" s="137" t="e">
        <f t="shared" ca="1" si="10"/>
        <v>#REF!</v>
      </c>
      <c r="AU13" s="137" t="e">
        <f t="shared" ca="1" si="11"/>
        <v>#REF!</v>
      </c>
      <c r="AV13" s="137" t="e">
        <f t="shared" ca="1" si="12"/>
        <v>#REF!</v>
      </c>
      <c r="AW13" s="93" t="e">
        <f t="shared" ca="1" si="13"/>
        <v>#REF!</v>
      </c>
      <c r="AX13" s="93" t="e">
        <f t="shared" ca="1" si="13"/>
        <v>#REF!</v>
      </c>
      <c r="AY13" s="93" t="e">
        <f t="shared" ca="1" si="13"/>
        <v>#REF!</v>
      </c>
      <c r="AZ13" s="93" t="e">
        <f t="shared" ca="1" si="13"/>
        <v>#REF!</v>
      </c>
      <c r="BA13" s="93" t="e">
        <f t="shared" ca="1" si="13"/>
        <v>#REF!</v>
      </c>
      <c r="BB13" s="93" t="e">
        <f t="shared" ca="1" si="13"/>
        <v>#REF!</v>
      </c>
      <c r="BC13" s="93" t="e">
        <f t="shared" ca="1" si="13"/>
        <v>#REF!</v>
      </c>
      <c r="BD13" s="93" t="e">
        <f t="shared" ca="1" si="13"/>
        <v>#REF!</v>
      </c>
      <c r="BE13" s="93" t="e">
        <f t="shared" ca="1" si="13"/>
        <v>#REF!</v>
      </c>
      <c r="BF13" s="93" t="e">
        <f t="shared" ca="1" si="13"/>
        <v>#REF!</v>
      </c>
      <c r="BG13" s="93" t="e">
        <f t="shared" ca="1" si="14"/>
        <v>#REF!</v>
      </c>
      <c r="BH13" s="93" t="e">
        <f t="shared" ca="1" si="14"/>
        <v>#REF!</v>
      </c>
      <c r="BI13" s="93" t="e">
        <f t="shared" ca="1" si="14"/>
        <v>#REF!</v>
      </c>
      <c r="BJ13" s="93" t="e">
        <f t="shared" ca="1" si="14"/>
        <v>#REF!</v>
      </c>
      <c r="BK13" s="93" t="e">
        <f t="shared" ca="1" si="14"/>
        <v>#REF!</v>
      </c>
      <c r="BL13" s="93" t="e">
        <f t="shared" ca="1" si="14"/>
        <v>#REF!</v>
      </c>
      <c r="BM13" s="93" t="e">
        <f t="shared" ca="1" si="14"/>
        <v>#REF!</v>
      </c>
      <c r="BN13" s="93" t="e">
        <f t="shared" ca="1" si="14"/>
        <v>#REF!</v>
      </c>
      <c r="BO13" s="93" t="e">
        <f t="shared" ca="1" si="14"/>
        <v>#REF!</v>
      </c>
      <c r="BP13" s="93" t="e">
        <f t="shared" ca="1" si="14"/>
        <v>#REF!</v>
      </c>
      <c r="BQ13" s="93" t="e">
        <f t="shared" ca="1" si="15"/>
        <v>#REF!</v>
      </c>
      <c r="BR13" s="93" t="e">
        <f t="shared" ca="1" si="15"/>
        <v>#REF!</v>
      </c>
      <c r="BS13" s="93" t="e">
        <f t="shared" ca="1" si="15"/>
        <v>#REF!</v>
      </c>
      <c r="BT13" s="93" t="e">
        <f t="shared" ca="1" si="15"/>
        <v>#REF!</v>
      </c>
      <c r="BU13" s="93" t="e">
        <f t="shared" ca="1" si="15"/>
        <v>#REF!</v>
      </c>
      <c r="BV13" s="93" t="e">
        <f t="shared" ca="1" si="15"/>
        <v>#REF!</v>
      </c>
      <c r="BW13" s="93" t="e">
        <f t="shared" ca="1" si="15"/>
        <v>#REF!</v>
      </c>
      <c r="BX13" s="93" t="e">
        <f t="shared" ca="1" si="15"/>
        <v>#REF!</v>
      </c>
      <c r="BY13" s="93" t="e">
        <f t="shared" ca="1" si="15"/>
        <v>#REF!</v>
      </c>
      <c r="BZ13" s="93" t="e">
        <f t="shared" ca="1" si="15"/>
        <v>#REF!</v>
      </c>
      <c r="CA13" s="93" t="e">
        <f t="shared" ca="1" si="16"/>
        <v>#REF!</v>
      </c>
      <c r="CB13" s="93" t="e">
        <f t="shared" ca="1" si="16"/>
        <v>#REF!</v>
      </c>
      <c r="CC13" s="93" t="e">
        <f t="shared" ca="1" si="16"/>
        <v>#REF!</v>
      </c>
      <c r="CD13" s="93" t="e">
        <f t="shared" ca="1" si="16"/>
        <v>#REF!</v>
      </c>
      <c r="CE13" s="93" t="e">
        <f t="shared" ca="1" si="16"/>
        <v>#REF!</v>
      </c>
      <c r="CF13" s="93" t="e">
        <f t="shared" ca="1" si="16"/>
        <v>#REF!</v>
      </c>
      <c r="CG13" s="93" t="e">
        <f t="shared" ca="1" si="16"/>
        <v>#REF!</v>
      </c>
      <c r="CH13" s="93" t="e">
        <f t="shared" ca="1" si="16"/>
        <v>#REF!</v>
      </c>
      <c r="CI13" s="93" t="e">
        <f t="shared" ca="1" si="16"/>
        <v>#REF!</v>
      </c>
      <c r="CJ13" s="93" t="e">
        <f t="shared" ca="1" si="16"/>
        <v>#REF!</v>
      </c>
      <c r="CK13" s="93" t="e">
        <f t="shared" ca="1" si="17"/>
        <v>#REF!</v>
      </c>
      <c r="CL13" s="93" t="e">
        <f t="shared" ca="1" si="18"/>
        <v>#REF!</v>
      </c>
      <c r="CM13" s="93" t="e">
        <f t="shared" ca="1" si="19"/>
        <v>#REF!</v>
      </c>
      <c r="CN13" s="93" t="e">
        <f t="shared" ca="1" si="20"/>
        <v>#REF!</v>
      </c>
      <c r="CO13" s="93" t="e">
        <f t="shared" ca="1" si="21"/>
        <v>#REF!</v>
      </c>
      <c r="CP13" s="93" t="e">
        <f t="shared" ca="1" si="22"/>
        <v>#REF!</v>
      </c>
      <c r="CQ13" s="93" t="e">
        <f t="shared" ca="1" si="23"/>
        <v>#REF!</v>
      </c>
      <c r="CR13" s="93" t="e">
        <f t="shared" ca="1" si="24"/>
        <v>#REF!</v>
      </c>
      <c r="CS13" s="93" t="e">
        <f t="shared" ca="1" si="25"/>
        <v>#REF!</v>
      </c>
      <c r="CT13" s="93" t="e">
        <f t="shared" ca="1" si="26"/>
        <v>#REF!</v>
      </c>
      <c r="CU13" s="93" t="e">
        <f t="shared" ca="1" si="27"/>
        <v>#REF!</v>
      </c>
      <c r="CV13" s="93" t="e">
        <f t="shared" ca="1" si="27"/>
        <v>#REF!</v>
      </c>
      <c r="CW13" s="93" t="e">
        <f t="shared" ca="1" si="27"/>
        <v>#REF!</v>
      </c>
      <c r="CX13" s="93" t="e">
        <f t="shared" ca="1" si="27"/>
        <v>#REF!</v>
      </c>
      <c r="CY13" s="93" t="e">
        <f t="shared" ca="1" si="27"/>
        <v>#REF!</v>
      </c>
      <c r="CZ13" s="93" t="e">
        <f t="shared" ca="1" si="27"/>
        <v>#REF!</v>
      </c>
      <c r="DA13" s="93" t="e">
        <f t="shared" ca="1" si="27"/>
        <v>#REF!</v>
      </c>
      <c r="DB13" s="93" t="e">
        <f t="shared" ca="1" si="27"/>
        <v>#REF!</v>
      </c>
      <c r="DC13" s="93" t="e">
        <f t="shared" ca="1" si="27"/>
        <v>#REF!</v>
      </c>
      <c r="DD13" s="136" t="e">
        <f t="shared" ca="1" si="27"/>
        <v>#REF!</v>
      </c>
    </row>
    <row r="14" spans="1:108" ht="15.75" thickBot="1">
      <c r="A14" s="110" t="s">
        <v>18</v>
      </c>
      <c r="B14" s="110"/>
      <c r="C14" s="110"/>
      <c r="D14" s="139" t="e">
        <f>VLOOKUP(A14,#REF!,2,FALSE)</f>
        <v>#REF!</v>
      </c>
      <c r="E14" s="96" t="e">
        <f>VLOOKUP($A14,#REF!,4,FALSE)</f>
        <v>#REF!</v>
      </c>
      <c r="F14" s="109">
        <v>65.000000000000014</v>
      </c>
      <c r="G14" s="109">
        <v>67</v>
      </c>
      <c r="H14" s="109">
        <v>0</v>
      </c>
      <c r="I14" s="93" t="e">
        <f t="shared" ref="I14:R20" ca="1" si="28">HLOOKUP(I$3,INDIRECT("'"&amp;$A14&amp;"'!$B$1:$BB$9"),I$1,FALSE)</f>
        <v>#REF!</v>
      </c>
      <c r="J14" s="93" t="e">
        <f t="shared" ca="1" si="28"/>
        <v>#REF!</v>
      </c>
      <c r="K14" s="93" t="e">
        <f t="shared" ca="1" si="28"/>
        <v>#REF!</v>
      </c>
      <c r="L14" s="93" t="e">
        <f t="shared" ca="1" si="28"/>
        <v>#REF!</v>
      </c>
      <c r="M14" s="93" t="e">
        <f t="shared" ca="1" si="28"/>
        <v>#REF!</v>
      </c>
      <c r="N14" s="93" t="e">
        <f t="shared" ca="1" si="28"/>
        <v>#REF!</v>
      </c>
      <c r="O14" s="93" t="e">
        <f t="shared" ca="1" si="28"/>
        <v>#REF!</v>
      </c>
      <c r="P14" s="93" t="e">
        <f t="shared" ca="1" si="28"/>
        <v>#REF!</v>
      </c>
      <c r="Q14" s="93" t="e">
        <f t="shared" ca="1" si="28"/>
        <v>#REF!</v>
      </c>
      <c r="R14" s="93" t="e">
        <f t="shared" ca="1" si="28"/>
        <v>#REF!</v>
      </c>
      <c r="S14" s="93" t="e">
        <f t="shared" ref="S14:AB20" ca="1" si="29">HLOOKUP(S$3,INDIRECT("'"&amp;$A14&amp;"'!$B$1:$BB$9"),S$1,FALSE)</f>
        <v>#REF!</v>
      </c>
      <c r="T14" s="93" t="e">
        <f t="shared" ca="1" si="29"/>
        <v>#REF!</v>
      </c>
      <c r="U14" s="93" t="e">
        <f t="shared" ca="1" si="29"/>
        <v>#REF!</v>
      </c>
      <c r="V14" s="93" t="e">
        <f t="shared" ca="1" si="29"/>
        <v>#REF!</v>
      </c>
      <c r="W14" s="93" t="e">
        <f t="shared" ca="1" si="29"/>
        <v>#REF!</v>
      </c>
      <c r="X14" s="93" t="e">
        <f t="shared" ca="1" si="29"/>
        <v>#REF!</v>
      </c>
      <c r="Y14" s="93" t="e">
        <f t="shared" ca="1" si="29"/>
        <v>#REF!</v>
      </c>
      <c r="Z14" s="93" t="e">
        <f t="shared" ca="1" si="29"/>
        <v>#REF!</v>
      </c>
      <c r="AA14" s="93" t="e">
        <f t="shared" ca="1" si="29"/>
        <v>#REF!</v>
      </c>
      <c r="AB14" s="93" t="e">
        <f t="shared" ca="1" si="29"/>
        <v>#REF!</v>
      </c>
      <c r="AC14" s="93" t="e">
        <f t="shared" ref="AC14:AL20" ca="1" si="30">HLOOKUP(AC$3,INDIRECT("'"&amp;$A14&amp;"'!$B$1:$BB$9"),AC$1,FALSE)</f>
        <v>#REF!</v>
      </c>
      <c r="AD14" s="93" t="e">
        <f t="shared" ca="1" si="30"/>
        <v>#REF!</v>
      </c>
      <c r="AE14" s="93" t="e">
        <f t="shared" ca="1" si="30"/>
        <v>#REF!</v>
      </c>
      <c r="AF14" s="93" t="e">
        <f t="shared" ca="1" si="30"/>
        <v>#REF!</v>
      </c>
      <c r="AG14" s="93" t="e">
        <f t="shared" ca="1" si="30"/>
        <v>#REF!</v>
      </c>
      <c r="AH14" s="93" t="e">
        <f t="shared" ca="1" si="30"/>
        <v>#REF!</v>
      </c>
      <c r="AI14" s="93" t="e">
        <f t="shared" ca="1" si="30"/>
        <v>#REF!</v>
      </c>
      <c r="AJ14" s="93" t="e">
        <f t="shared" ca="1" si="30"/>
        <v>#REF!</v>
      </c>
      <c r="AK14" s="93" t="e">
        <f t="shared" ca="1" si="30"/>
        <v>#REF!</v>
      </c>
      <c r="AL14" s="93" t="e">
        <f t="shared" ca="1" si="30"/>
        <v>#REF!</v>
      </c>
      <c r="AM14" s="138" t="e">
        <f t="shared" ca="1" si="3"/>
        <v>#REF!</v>
      </c>
      <c r="AN14" s="138" t="e">
        <f t="shared" ca="1" si="4"/>
        <v>#REF!</v>
      </c>
      <c r="AO14" s="138" t="e">
        <f t="shared" ca="1" si="5"/>
        <v>#REF!</v>
      </c>
      <c r="AP14" s="138" t="e">
        <f t="shared" ca="1" si="6"/>
        <v>#REF!</v>
      </c>
      <c r="AQ14" s="138" t="e">
        <f t="shared" ca="1" si="7"/>
        <v>#REF!</v>
      </c>
      <c r="AR14" s="138" t="e">
        <f t="shared" ca="1" si="8"/>
        <v>#REF!</v>
      </c>
      <c r="AS14" s="137" t="e">
        <f t="shared" ca="1" si="9"/>
        <v>#REF!</v>
      </c>
      <c r="AT14" s="137" t="e">
        <f t="shared" ca="1" si="10"/>
        <v>#REF!</v>
      </c>
      <c r="AU14" s="137" t="e">
        <f t="shared" ca="1" si="11"/>
        <v>#REF!</v>
      </c>
      <c r="AV14" s="137" t="e">
        <f t="shared" ca="1" si="12"/>
        <v>#REF!</v>
      </c>
      <c r="AW14" s="93" t="e">
        <f t="shared" ref="AW14:BF20" ca="1" si="31">HLOOKUP(AW$3,INDIRECT("'"&amp;$A14&amp;"'!$B$1:$BB$9"),AW$1,FALSE)</f>
        <v>#REF!</v>
      </c>
      <c r="AX14" s="93" t="e">
        <f t="shared" ca="1" si="31"/>
        <v>#REF!</v>
      </c>
      <c r="AY14" s="93" t="e">
        <f t="shared" ca="1" si="31"/>
        <v>#REF!</v>
      </c>
      <c r="AZ14" s="93" t="e">
        <f t="shared" ca="1" si="31"/>
        <v>#REF!</v>
      </c>
      <c r="BA14" s="93" t="e">
        <f t="shared" ca="1" si="31"/>
        <v>#REF!</v>
      </c>
      <c r="BB14" s="93" t="e">
        <f t="shared" ca="1" si="31"/>
        <v>#REF!</v>
      </c>
      <c r="BC14" s="93" t="e">
        <f t="shared" ca="1" si="31"/>
        <v>#REF!</v>
      </c>
      <c r="BD14" s="93" t="e">
        <f t="shared" ca="1" si="31"/>
        <v>#REF!</v>
      </c>
      <c r="BE14" s="93" t="e">
        <f t="shared" ca="1" si="31"/>
        <v>#REF!</v>
      </c>
      <c r="BF14" s="93" t="e">
        <f t="shared" ca="1" si="31"/>
        <v>#REF!</v>
      </c>
      <c r="BG14" s="93" t="e">
        <f t="shared" ref="BG14:BP20" ca="1" si="32">HLOOKUP(BG$3,INDIRECT("'"&amp;$A14&amp;"'!$B$1:$BB$9"),BG$1,FALSE)</f>
        <v>#REF!</v>
      </c>
      <c r="BH14" s="93" t="e">
        <f t="shared" ca="1" si="32"/>
        <v>#REF!</v>
      </c>
      <c r="BI14" s="93" t="e">
        <f t="shared" ca="1" si="32"/>
        <v>#REF!</v>
      </c>
      <c r="BJ14" s="93" t="e">
        <f t="shared" ca="1" si="32"/>
        <v>#REF!</v>
      </c>
      <c r="BK14" s="93" t="e">
        <f t="shared" ca="1" si="32"/>
        <v>#REF!</v>
      </c>
      <c r="BL14" s="93" t="e">
        <f t="shared" ca="1" si="32"/>
        <v>#REF!</v>
      </c>
      <c r="BM14" s="93" t="e">
        <f t="shared" ca="1" si="32"/>
        <v>#REF!</v>
      </c>
      <c r="BN14" s="93" t="e">
        <f t="shared" ca="1" si="32"/>
        <v>#REF!</v>
      </c>
      <c r="BO14" s="93" t="e">
        <f t="shared" ca="1" si="32"/>
        <v>#REF!</v>
      </c>
      <c r="BP14" s="93" t="e">
        <f t="shared" ca="1" si="32"/>
        <v>#REF!</v>
      </c>
      <c r="BQ14" s="93" t="e">
        <f t="shared" ref="BQ14:BZ20" ca="1" si="33">HLOOKUP(BQ$3,INDIRECT("'"&amp;$A14&amp;"'!$B$1:$BB$9"),BQ$1,FALSE)</f>
        <v>#REF!</v>
      </c>
      <c r="BR14" s="93" t="e">
        <f t="shared" ca="1" si="33"/>
        <v>#REF!</v>
      </c>
      <c r="BS14" s="93" t="e">
        <f t="shared" ca="1" si="33"/>
        <v>#REF!</v>
      </c>
      <c r="BT14" s="93" t="e">
        <f t="shared" ca="1" si="33"/>
        <v>#REF!</v>
      </c>
      <c r="BU14" s="93" t="e">
        <f t="shared" ca="1" si="33"/>
        <v>#REF!</v>
      </c>
      <c r="BV14" s="93" t="e">
        <f t="shared" ca="1" si="33"/>
        <v>#REF!</v>
      </c>
      <c r="BW14" s="93" t="e">
        <f t="shared" ca="1" si="33"/>
        <v>#REF!</v>
      </c>
      <c r="BX14" s="93" t="e">
        <f t="shared" ca="1" si="33"/>
        <v>#REF!</v>
      </c>
      <c r="BY14" s="93" t="e">
        <f t="shared" ca="1" si="33"/>
        <v>#REF!</v>
      </c>
      <c r="BZ14" s="93" t="e">
        <f t="shared" ca="1" si="33"/>
        <v>#REF!</v>
      </c>
      <c r="CA14" s="93" t="e">
        <f t="shared" ref="CA14:CJ20" ca="1" si="34">HLOOKUP(CA$3,INDIRECT("'"&amp;$A14&amp;"'!$B$1:$BB$9"),CA$1,FALSE)</f>
        <v>#REF!</v>
      </c>
      <c r="CB14" s="93" t="e">
        <f t="shared" ca="1" si="34"/>
        <v>#REF!</v>
      </c>
      <c r="CC14" s="93" t="e">
        <f t="shared" ca="1" si="34"/>
        <v>#REF!</v>
      </c>
      <c r="CD14" s="93" t="e">
        <f t="shared" ca="1" si="34"/>
        <v>#REF!</v>
      </c>
      <c r="CE14" s="93" t="e">
        <f t="shared" ca="1" si="34"/>
        <v>#REF!</v>
      </c>
      <c r="CF14" s="93" t="e">
        <f t="shared" ca="1" si="34"/>
        <v>#REF!</v>
      </c>
      <c r="CG14" s="93" t="e">
        <f t="shared" ca="1" si="34"/>
        <v>#REF!</v>
      </c>
      <c r="CH14" s="93" t="e">
        <f t="shared" ca="1" si="34"/>
        <v>#REF!</v>
      </c>
      <c r="CI14" s="93" t="e">
        <f t="shared" ca="1" si="34"/>
        <v>#REF!</v>
      </c>
      <c r="CJ14" s="93" t="e">
        <f t="shared" ca="1" si="34"/>
        <v>#REF!</v>
      </c>
      <c r="CK14" s="93" t="e">
        <f t="shared" ca="1" si="17"/>
        <v>#REF!</v>
      </c>
      <c r="CL14" s="93" t="e">
        <f t="shared" ca="1" si="18"/>
        <v>#REF!</v>
      </c>
      <c r="CM14" s="93" t="e">
        <f t="shared" ca="1" si="19"/>
        <v>#REF!</v>
      </c>
      <c r="CN14" s="93" t="e">
        <f t="shared" ca="1" si="20"/>
        <v>#REF!</v>
      </c>
      <c r="CO14" s="93" t="e">
        <f t="shared" ca="1" si="21"/>
        <v>#REF!</v>
      </c>
      <c r="CP14" s="93" t="e">
        <f t="shared" ca="1" si="22"/>
        <v>#REF!</v>
      </c>
      <c r="CQ14" s="93" t="e">
        <f t="shared" ca="1" si="23"/>
        <v>#REF!</v>
      </c>
      <c r="CR14" s="93" t="e">
        <f t="shared" ca="1" si="24"/>
        <v>#REF!</v>
      </c>
      <c r="CS14" s="93" t="e">
        <f t="shared" ca="1" si="25"/>
        <v>#REF!</v>
      </c>
      <c r="CT14" s="93" t="e">
        <f t="shared" ca="1" si="26"/>
        <v>#REF!</v>
      </c>
      <c r="CU14" s="93" t="e">
        <f t="shared" ref="CU14:DD20" ca="1" si="35">HLOOKUP(CU$3,INDIRECT("'"&amp;$A14&amp;"'!$B$1:$BB$9"),CU$1,FALSE)</f>
        <v>#REF!</v>
      </c>
      <c r="CV14" s="93" t="e">
        <f t="shared" ca="1" si="35"/>
        <v>#REF!</v>
      </c>
      <c r="CW14" s="93" t="e">
        <f t="shared" ca="1" si="35"/>
        <v>#REF!</v>
      </c>
      <c r="CX14" s="93" t="e">
        <f t="shared" ca="1" si="35"/>
        <v>#REF!</v>
      </c>
      <c r="CY14" s="93" t="e">
        <f t="shared" ca="1" si="35"/>
        <v>#REF!</v>
      </c>
      <c r="CZ14" s="93" t="e">
        <f t="shared" ca="1" si="35"/>
        <v>#REF!</v>
      </c>
      <c r="DA14" s="93" t="e">
        <f t="shared" ca="1" si="35"/>
        <v>#REF!</v>
      </c>
      <c r="DB14" s="93" t="e">
        <f t="shared" ca="1" si="35"/>
        <v>#REF!</v>
      </c>
      <c r="DC14" s="93" t="e">
        <f t="shared" ca="1" si="35"/>
        <v>#REF!</v>
      </c>
      <c r="DD14" s="136" t="e">
        <f t="shared" ca="1" si="35"/>
        <v>#REF!</v>
      </c>
    </row>
    <row r="15" spans="1:108" s="144" customFormat="1" ht="15.75" thickBot="1">
      <c r="A15" s="108" t="s">
        <v>16</v>
      </c>
      <c r="B15" s="108"/>
      <c r="C15" s="108"/>
      <c r="D15" s="139" t="e">
        <f>VLOOKUP(A15,#REF!,2,FALSE)</f>
        <v>#REF!</v>
      </c>
      <c r="E15" s="106" t="e">
        <f>VLOOKUP($A15,#REF!,4,FALSE)</f>
        <v>#REF!</v>
      </c>
      <c r="F15" s="105">
        <v>65.000000000000014</v>
      </c>
      <c r="G15" s="105">
        <v>67</v>
      </c>
      <c r="H15" s="105">
        <v>1</v>
      </c>
      <c r="I15" s="93" t="e">
        <f t="shared" ca="1" si="28"/>
        <v>#REF!</v>
      </c>
      <c r="J15" s="93" t="e">
        <f t="shared" ca="1" si="28"/>
        <v>#REF!</v>
      </c>
      <c r="K15" s="93" t="e">
        <f t="shared" ca="1" si="28"/>
        <v>#REF!</v>
      </c>
      <c r="L15" s="93" t="e">
        <f t="shared" ca="1" si="28"/>
        <v>#REF!</v>
      </c>
      <c r="M15" s="93" t="e">
        <f t="shared" ca="1" si="28"/>
        <v>#REF!</v>
      </c>
      <c r="N15" s="93" t="e">
        <f t="shared" ca="1" si="28"/>
        <v>#REF!</v>
      </c>
      <c r="O15" s="93" t="e">
        <f t="shared" ca="1" si="28"/>
        <v>#REF!</v>
      </c>
      <c r="P15" s="93" t="e">
        <f t="shared" ca="1" si="28"/>
        <v>#REF!</v>
      </c>
      <c r="Q15" s="93" t="e">
        <f t="shared" ca="1" si="28"/>
        <v>#REF!</v>
      </c>
      <c r="R15" s="93" t="e">
        <f t="shared" ca="1" si="28"/>
        <v>#REF!</v>
      </c>
      <c r="S15" s="93" t="e">
        <f t="shared" ca="1" si="29"/>
        <v>#REF!</v>
      </c>
      <c r="T15" s="93" t="e">
        <f t="shared" ca="1" si="29"/>
        <v>#REF!</v>
      </c>
      <c r="U15" s="93" t="e">
        <f t="shared" ca="1" si="29"/>
        <v>#REF!</v>
      </c>
      <c r="V15" s="93" t="e">
        <f t="shared" ca="1" si="29"/>
        <v>#REF!</v>
      </c>
      <c r="W15" s="93" t="e">
        <f t="shared" ca="1" si="29"/>
        <v>#REF!</v>
      </c>
      <c r="X15" s="93" t="e">
        <f t="shared" ca="1" si="29"/>
        <v>#REF!</v>
      </c>
      <c r="Y15" s="93" t="e">
        <f t="shared" ca="1" si="29"/>
        <v>#REF!</v>
      </c>
      <c r="Z15" s="93" t="e">
        <f t="shared" ca="1" si="29"/>
        <v>#REF!</v>
      </c>
      <c r="AA15" s="93" t="e">
        <f t="shared" ca="1" si="29"/>
        <v>#REF!</v>
      </c>
      <c r="AB15" s="93" t="e">
        <f t="shared" ca="1" si="29"/>
        <v>#REF!</v>
      </c>
      <c r="AC15" s="93" t="e">
        <f t="shared" ca="1" si="30"/>
        <v>#REF!</v>
      </c>
      <c r="AD15" s="93" t="e">
        <f t="shared" ca="1" si="30"/>
        <v>#REF!</v>
      </c>
      <c r="AE15" s="93" t="e">
        <f t="shared" ca="1" si="30"/>
        <v>#REF!</v>
      </c>
      <c r="AF15" s="93" t="e">
        <f t="shared" ca="1" si="30"/>
        <v>#REF!</v>
      </c>
      <c r="AG15" s="93" t="e">
        <f t="shared" ca="1" si="30"/>
        <v>#REF!</v>
      </c>
      <c r="AH15" s="93" t="e">
        <f t="shared" ca="1" si="30"/>
        <v>#REF!</v>
      </c>
      <c r="AI15" s="93" t="e">
        <f t="shared" ca="1" si="30"/>
        <v>#REF!</v>
      </c>
      <c r="AJ15" s="93" t="e">
        <f t="shared" ca="1" si="30"/>
        <v>#REF!</v>
      </c>
      <c r="AK15" s="93" t="e">
        <f t="shared" ca="1" si="30"/>
        <v>#REF!</v>
      </c>
      <c r="AL15" s="93" t="e">
        <f t="shared" ca="1" si="30"/>
        <v>#REF!</v>
      </c>
      <c r="AM15" s="146" t="e">
        <f t="shared" ca="1" si="3"/>
        <v>#REF!</v>
      </c>
      <c r="AN15" s="146" t="e">
        <f t="shared" ca="1" si="4"/>
        <v>#REF!</v>
      </c>
      <c r="AO15" s="146" t="e">
        <f t="shared" ca="1" si="5"/>
        <v>#REF!</v>
      </c>
      <c r="AP15" s="146" t="e">
        <f t="shared" ca="1" si="6"/>
        <v>#REF!</v>
      </c>
      <c r="AQ15" s="146" t="e">
        <f t="shared" ca="1" si="7"/>
        <v>#REF!</v>
      </c>
      <c r="AR15" s="146" t="e">
        <f t="shared" ca="1" si="8"/>
        <v>#REF!</v>
      </c>
      <c r="AS15" s="145" t="e">
        <f t="shared" ca="1" si="9"/>
        <v>#REF!</v>
      </c>
      <c r="AT15" s="145" t="e">
        <f t="shared" ca="1" si="10"/>
        <v>#REF!</v>
      </c>
      <c r="AU15" s="145" t="e">
        <f t="shared" ca="1" si="11"/>
        <v>#REF!</v>
      </c>
      <c r="AV15" s="145" t="e">
        <f t="shared" ca="1" si="12"/>
        <v>#REF!</v>
      </c>
      <c r="AW15" s="93" t="e">
        <f t="shared" ca="1" si="31"/>
        <v>#REF!</v>
      </c>
      <c r="AX15" s="93" t="e">
        <f t="shared" ca="1" si="31"/>
        <v>#REF!</v>
      </c>
      <c r="AY15" s="93" t="e">
        <f t="shared" ca="1" si="31"/>
        <v>#REF!</v>
      </c>
      <c r="AZ15" s="93" t="e">
        <f t="shared" ca="1" si="31"/>
        <v>#REF!</v>
      </c>
      <c r="BA15" s="93" t="e">
        <f t="shared" ca="1" si="31"/>
        <v>#REF!</v>
      </c>
      <c r="BB15" s="93" t="e">
        <f t="shared" ca="1" si="31"/>
        <v>#REF!</v>
      </c>
      <c r="BC15" s="93" t="e">
        <f t="shared" ca="1" si="31"/>
        <v>#REF!</v>
      </c>
      <c r="BD15" s="93" t="e">
        <f t="shared" ca="1" si="31"/>
        <v>#REF!</v>
      </c>
      <c r="BE15" s="93" t="e">
        <f t="shared" ca="1" si="31"/>
        <v>#REF!</v>
      </c>
      <c r="BF15" s="93" t="e">
        <f t="shared" ca="1" si="31"/>
        <v>#REF!</v>
      </c>
      <c r="BG15" s="93" t="e">
        <f t="shared" ca="1" si="32"/>
        <v>#REF!</v>
      </c>
      <c r="BH15" s="93" t="e">
        <f t="shared" ca="1" si="32"/>
        <v>#REF!</v>
      </c>
      <c r="BI15" s="93" t="e">
        <f t="shared" ca="1" si="32"/>
        <v>#REF!</v>
      </c>
      <c r="BJ15" s="93" t="e">
        <f t="shared" ca="1" si="32"/>
        <v>#REF!</v>
      </c>
      <c r="BK15" s="93" t="e">
        <f t="shared" ca="1" si="32"/>
        <v>#REF!</v>
      </c>
      <c r="BL15" s="93" t="e">
        <f t="shared" ca="1" si="32"/>
        <v>#REF!</v>
      </c>
      <c r="BM15" s="93" t="e">
        <f t="shared" ca="1" si="32"/>
        <v>#REF!</v>
      </c>
      <c r="BN15" s="93" t="e">
        <f t="shared" ca="1" si="32"/>
        <v>#REF!</v>
      </c>
      <c r="BO15" s="93" t="e">
        <f t="shared" ca="1" si="32"/>
        <v>#REF!</v>
      </c>
      <c r="BP15" s="93" t="e">
        <f t="shared" ca="1" si="32"/>
        <v>#REF!</v>
      </c>
      <c r="BQ15" s="93" t="e">
        <f t="shared" ca="1" si="33"/>
        <v>#REF!</v>
      </c>
      <c r="BR15" s="93" t="e">
        <f t="shared" ca="1" si="33"/>
        <v>#REF!</v>
      </c>
      <c r="BS15" s="93" t="e">
        <f t="shared" ca="1" si="33"/>
        <v>#REF!</v>
      </c>
      <c r="BT15" s="93" t="e">
        <f t="shared" ca="1" si="33"/>
        <v>#REF!</v>
      </c>
      <c r="BU15" s="93" t="e">
        <f t="shared" ca="1" si="33"/>
        <v>#REF!</v>
      </c>
      <c r="BV15" s="93" t="e">
        <f t="shared" ca="1" si="33"/>
        <v>#REF!</v>
      </c>
      <c r="BW15" s="93" t="e">
        <f t="shared" ca="1" si="33"/>
        <v>#REF!</v>
      </c>
      <c r="BX15" s="93" t="e">
        <f t="shared" ca="1" si="33"/>
        <v>#REF!</v>
      </c>
      <c r="BY15" s="93" t="e">
        <f t="shared" ca="1" si="33"/>
        <v>#REF!</v>
      </c>
      <c r="BZ15" s="93" t="e">
        <f t="shared" ca="1" si="33"/>
        <v>#REF!</v>
      </c>
      <c r="CA15" s="93" t="e">
        <f t="shared" ca="1" si="34"/>
        <v>#REF!</v>
      </c>
      <c r="CB15" s="93" t="e">
        <f t="shared" ca="1" si="34"/>
        <v>#REF!</v>
      </c>
      <c r="CC15" s="93" t="e">
        <f t="shared" ca="1" si="34"/>
        <v>#REF!</v>
      </c>
      <c r="CD15" s="93" t="e">
        <f t="shared" ca="1" si="34"/>
        <v>#REF!</v>
      </c>
      <c r="CE15" s="93" t="e">
        <f t="shared" ca="1" si="34"/>
        <v>#REF!</v>
      </c>
      <c r="CF15" s="93" t="e">
        <f t="shared" ca="1" si="34"/>
        <v>#REF!</v>
      </c>
      <c r="CG15" s="93" t="e">
        <f t="shared" ca="1" si="34"/>
        <v>#REF!</v>
      </c>
      <c r="CH15" s="93" t="e">
        <f t="shared" ca="1" si="34"/>
        <v>#REF!</v>
      </c>
      <c r="CI15" s="93" t="e">
        <f t="shared" ca="1" si="34"/>
        <v>#REF!</v>
      </c>
      <c r="CJ15" s="93" t="e">
        <f t="shared" ca="1" si="34"/>
        <v>#REF!</v>
      </c>
      <c r="CK15" s="93" t="e">
        <f t="shared" ca="1" si="17"/>
        <v>#REF!</v>
      </c>
      <c r="CL15" s="93" t="e">
        <f t="shared" ca="1" si="18"/>
        <v>#REF!</v>
      </c>
      <c r="CM15" s="93" t="e">
        <f t="shared" ca="1" si="19"/>
        <v>#REF!</v>
      </c>
      <c r="CN15" s="93" t="e">
        <f t="shared" ca="1" si="20"/>
        <v>#REF!</v>
      </c>
      <c r="CO15" s="93" t="e">
        <f t="shared" ca="1" si="21"/>
        <v>#REF!</v>
      </c>
      <c r="CP15" s="93" t="e">
        <f t="shared" ca="1" si="22"/>
        <v>#REF!</v>
      </c>
      <c r="CQ15" s="93" t="e">
        <f t="shared" ca="1" si="23"/>
        <v>#REF!</v>
      </c>
      <c r="CR15" s="93" t="e">
        <f t="shared" ca="1" si="24"/>
        <v>#REF!</v>
      </c>
      <c r="CS15" s="93" t="e">
        <f t="shared" ca="1" si="25"/>
        <v>#REF!</v>
      </c>
      <c r="CT15" s="93" t="e">
        <f t="shared" ca="1" si="26"/>
        <v>#REF!</v>
      </c>
      <c r="CU15" s="93" t="e">
        <f t="shared" ca="1" si="35"/>
        <v>#REF!</v>
      </c>
      <c r="CV15" s="93" t="e">
        <f t="shared" ca="1" si="35"/>
        <v>#REF!</v>
      </c>
      <c r="CW15" s="93" t="e">
        <f t="shared" ca="1" si="35"/>
        <v>#REF!</v>
      </c>
      <c r="CX15" s="93" t="e">
        <f t="shared" ca="1" si="35"/>
        <v>#REF!</v>
      </c>
      <c r="CY15" s="93" t="e">
        <f t="shared" ca="1" si="35"/>
        <v>#REF!</v>
      </c>
      <c r="CZ15" s="93" t="e">
        <f t="shared" ca="1" si="35"/>
        <v>#REF!</v>
      </c>
      <c r="DA15" s="93" t="e">
        <f t="shared" ca="1" si="35"/>
        <v>#REF!</v>
      </c>
      <c r="DB15" s="93" t="e">
        <f t="shared" ca="1" si="35"/>
        <v>#REF!</v>
      </c>
      <c r="DC15" s="93" t="e">
        <f t="shared" ca="1" si="35"/>
        <v>#REF!</v>
      </c>
      <c r="DD15" s="136" t="e">
        <f t="shared" ca="1" si="35"/>
        <v>#REF!</v>
      </c>
    </row>
    <row r="16" spans="1:108" ht="15.75" thickBot="1">
      <c r="A16" s="104" t="s">
        <v>14</v>
      </c>
      <c r="B16" s="104"/>
      <c r="C16" s="104"/>
      <c r="D16" s="139" t="e">
        <f>VLOOKUP(A16,#REF!,2,FALSE)</f>
        <v>#REF!</v>
      </c>
      <c r="E16" s="115" t="e">
        <f>VLOOKUP($A16,#REF!,4,FALSE)</f>
        <v>#REF!</v>
      </c>
      <c r="F16" s="103">
        <v>65.000000000000014</v>
      </c>
      <c r="G16" s="103">
        <v>67</v>
      </c>
      <c r="H16" s="103">
        <v>1</v>
      </c>
      <c r="I16" s="93" t="e">
        <f t="shared" ca="1" si="28"/>
        <v>#REF!</v>
      </c>
      <c r="J16" s="93" t="e">
        <f t="shared" ca="1" si="28"/>
        <v>#REF!</v>
      </c>
      <c r="K16" s="93" t="e">
        <f t="shared" ca="1" si="28"/>
        <v>#REF!</v>
      </c>
      <c r="L16" s="93" t="e">
        <f t="shared" ca="1" si="28"/>
        <v>#REF!</v>
      </c>
      <c r="M16" s="93" t="e">
        <f t="shared" ca="1" si="28"/>
        <v>#REF!</v>
      </c>
      <c r="N16" s="93" t="e">
        <f t="shared" ca="1" si="28"/>
        <v>#REF!</v>
      </c>
      <c r="O16" s="93" t="e">
        <f t="shared" ca="1" si="28"/>
        <v>#REF!</v>
      </c>
      <c r="P16" s="93" t="e">
        <f t="shared" ca="1" si="28"/>
        <v>#REF!</v>
      </c>
      <c r="Q16" s="93" t="e">
        <f t="shared" ca="1" si="28"/>
        <v>#REF!</v>
      </c>
      <c r="R16" s="93" t="e">
        <f t="shared" ca="1" si="28"/>
        <v>#REF!</v>
      </c>
      <c r="S16" s="93" t="e">
        <f t="shared" ca="1" si="29"/>
        <v>#REF!</v>
      </c>
      <c r="T16" s="93" t="e">
        <f t="shared" ca="1" si="29"/>
        <v>#REF!</v>
      </c>
      <c r="U16" s="93" t="e">
        <f t="shared" ca="1" si="29"/>
        <v>#REF!</v>
      </c>
      <c r="V16" s="93" t="e">
        <f t="shared" ca="1" si="29"/>
        <v>#REF!</v>
      </c>
      <c r="W16" s="93" t="e">
        <f t="shared" ca="1" si="29"/>
        <v>#REF!</v>
      </c>
      <c r="X16" s="93" t="e">
        <f t="shared" ca="1" si="29"/>
        <v>#REF!</v>
      </c>
      <c r="Y16" s="93" t="e">
        <f t="shared" ca="1" si="29"/>
        <v>#REF!</v>
      </c>
      <c r="Z16" s="93" t="e">
        <f t="shared" ca="1" si="29"/>
        <v>#REF!</v>
      </c>
      <c r="AA16" s="93" t="e">
        <f t="shared" ca="1" si="29"/>
        <v>#REF!</v>
      </c>
      <c r="AB16" s="93" t="e">
        <f t="shared" ca="1" si="29"/>
        <v>#REF!</v>
      </c>
      <c r="AC16" s="93" t="e">
        <f t="shared" ca="1" si="30"/>
        <v>#REF!</v>
      </c>
      <c r="AD16" s="93" t="e">
        <f t="shared" ca="1" si="30"/>
        <v>#REF!</v>
      </c>
      <c r="AE16" s="93" t="e">
        <f t="shared" ca="1" si="30"/>
        <v>#REF!</v>
      </c>
      <c r="AF16" s="93" t="e">
        <f t="shared" ca="1" si="30"/>
        <v>#REF!</v>
      </c>
      <c r="AG16" s="93" t="e">
        <f t="shared" ca="1" si="30"/>
        <v>#REF!</v>
      </c>
      <c r="AH16" s="93" t="e">
        <f t="shared" ca="1" si="30"/>
        <v>#REF!</v>
      </c>
      <c r="AI16" s="93" t="e">
        <f t="shared" ca="1" si="30"/>
        <v>#REF!</v>
      </c>
      <c r="AJ16" s="93" t="e">
        <f t="shared" ca="1" si="30"/>
        <v>#REF!</v>
      </c>
      <c r="AK16" s="93" t="e">
        <f t="shared" ca="1" si="30"/>
        <v>#REF!</v>
      </c>
      <c r="AL16" s="93" t="e">
        <f t="shared" ca="1" si="30"/>
        <v>#REF!</v>
      </c>
      <c r="AM16" s="142" t="e">
        <f t="shared" ca="1" si="3"/>
        <v>#REF!</v>
      </c>
      <c r="AN16" s="142" t="e">
        <f t="shared" ca="1" si="4"/>
        <v>#REF!</v>
      </c>
      <c r="AO16" s="142" t="e">
        <f t="shared" ca="1" si="5"/>
        <v>#REF!</v>
      </c>
      <c r="AP16" s="142" t="e">
        <f t="shared" ca="1" si="6"/>
        <v>#REF!</v>
      </c>
      <c r="AQ16" s="142" t="e">
        <f t="shared" ca="1" si="7"/>
        <v>#REF!</v>
      </c>
      <c r="AR16" s="142" t="e">
        <f t="shared" ca="1" si="8"/>
        <v>#REF!</v>
      </c>
      <c r="AS16" s="141" t="e">
        <f t="shared" ca="1" si="9"/>
        <v>#REF!</v>
      </c>
      <c r="AT16" s="141" t="e">
        <f t="shared" ca="1" si="10"/>
        <v>#REF!</v>
      </c>
      <c r="AU16" s="141" t="e">
        <f t="shared" ca="1" si="11"/>
        <v>#REF!</v>
      </c>
      <c r="AV16" s="141" t="e">
        <f t="shared" ca="1" si="12"/>
        <v>#REF!</v>
      </c>
      <c r="AW16" s="93" t="e">
        <f t="shared" ca="1" si="31"/>
        <v>#REF!</v>
      </c>
      <c r="AX16" s="93" t="e">
        <f t="shared" ca="1" si="31"/>
        <v>#REF!</v>
      </c>
      <c r="AY16" s="93" t="e">
        <f t="shared" ca="1" si="31"/>
        <v>#REF!</v>
      </c>
      <c r="AZ16" s="93" t="e">
        <f t="shared" ca="1" si="31"/>
        <v>#REF!</v>
      </c>
      <c r="BA16" s="93" t="e">
        <f t="shared" ca="1" si="31"/>
        <v>#REF!</v>
      </c>
      <c r="BB16" s="93" t="e">
        <f t="shared" ca="1" si="31"/>
        <v>#REF!</v>
      </c>
      <c r="BC16" s="93" t="e">
        <f t="shared" ca="1" si="31"/>
        <v>#REF!</v>
      </c>
      <c r="BD16" s="93" t="e">
        <f t="shared" ca="1" si="31"/>
        <v>#REF!</v>
      </c>
      <c r="BE16" s="93" t="e">
        <f t="shared" ca="1" si="31"/>
        <v>#REF!</v>
      </c>
      <c r="BF16" s="93" t="e">
        <f t="shared" ca="1" si="31"/>
        <v>#REF!</v>
      </c>
      <c r="BG16" s="93" t="e">
        <f t="shared" ca="1" si="32"/>
        <v>#REF!</v>
      </c>
      <c r="BH16" s="93" t="e">
        <f t="shared" ca="1" si="32"/>
        <v>#REF!</v>
      </c>
      <c r="BI16" s="93" t="e">
        <f t="shared" ca="1" si="32"/>
        <v>#REF!</v>
      </c>
      <c r="BJ16" s="93" t="e">
        <f t="shared" ca="1" si="32"/>
        <v>#REF!</v>
      </c>
      <c r="BK16" s="93" t="e">
        <f t="shared" ca="1" si="32"/>
        <v>#REF!</v>
      </c>
      <c r="BL16" s="93" t="e">
        <f t="shared" ca="1" si="32"/>
        <v>#REF!</v>
      </c>
      <c r="BM16" s="93" t="e">
        <f t="shared" ca="1" si="32"/>
        <v>#REF!</v>
      </c>
      <c r="BN16" s="93" t="e">
        <f t="shared" ca="1" si="32"/>
        <v>#REF!</v>
      </c>
      <c r="BO16" s="93" t="e">
        <f t="shared" ca="1" si="32"/>
        <v>#REF!</v>
      </c>
      <c r="BP16" s="93" t="e">
        <f t="shared" ca="1" si="32"/>
        <v>#REF!</v>
      </c>
      <c r="BQ16" s="93" t="e">
        <f t="shared" ca="1" si="33"/>
        <v>#REF!</v>
      </c>
      <c r="BR16" s="93" t="e">
        <f t="shared" ca="1" si="33"/>
        <v>#REF!</v>
      </c>
      <c r="BS16" s="93" t="e">
        <f t="shared" ca="1" si="33"/>
        <v>#REF!</v>
      </c>
      <c r="BT16" s="93" t="e">
        <f t="shared" ca="1" si="33"/>
        <v>#REF!</v>
      </c>
      <c r="BU16" s="93" t="e">
        <f t="shared" ca="1" si="33"/>
        <v>#REF!</v>
      </c>
      <c r="BV16" s="93" t="e">
        <f t="shared" ca="1" si="33"/>
        <v>#REF!</v>
      </c>
      <c r="BW16" s="93" t="e">
        <f t="shared" ca="1" si="33"/>
        <v>#REF!</v>
      </c>
      <c r="BX16" s="93" t="e">
        <f t="shared" ca="1" si="33"/>
        <v>#REF!</v>
      </c>
      <c r="BY16" s="93" t="e">
        <f t="shared" ca="1" si="33"/>
        <v>#REF!</v>
      </c>
      <c r="BZ16" s="93" t="e">
        <f t="shared" ca="1" si="33"/>
        <v>#REF!</v>
      </c>
      <c r="CA16" s="93" t="e">
        <f t="shared" ca="1" si="34"/>
        <v>#REF!</v>
      </c>
      <c r="CB16" s="93" t="e">
        <f t="shared" ca="1" si="34"/>
        <v>#REF!</v>
      </c>
      <c r="CC16" s="93" t="e">
        <f t="shared" ca="1" si="34"/>
        <v>#REF!</v>
      </c>
      <c r="CD16" s="93" t="e">
        <f t="shared" ca="1" si="34"/>
        <v>#REF!</v>
      </c>
      <c r="CE16" s="93" t="e">
        <f t="shared" ca="1" si="34"/>
        <v>#REF!</v>
      </c>
      <c r="CF16" s="93" t="e">
        <f t="shared" ca="1" si="34"/>
        <v>#REF!</v>
      </c>
      <c r="CG16" s="93" t="e">
        <f t="shared" ca="1" si="34"/>
        <v>#REF!</v>
      </c>
      <c r="CH16" s="93" t="e">
        <f t="shared" ca="1" si="34"/>
        <v>#REF!</v>
      </c>
      <c r="CI16" s="93" t="e">
        <f t="shared" ca="1" si="34"/>
        <v>#REF!</v>
      </c>
      <c r="CJ16" s="93" t="e">
        <f t="shared" ca="1" si="34"/>
        <v>#REF!</v>
      </c>
      <c r="CK16" s="93" t="e">
        <f t="shared" ca="1" si="17"/>
        <v>#REF!</v>
      </c>
      <c r="CL16" s="93" t="e">
        <f t="shared" ca="1" si="18"/>
        <v>#REF!</v>
      </c>
      <c r="CM16" s="93" t="e">
        <f t="shared" ca="1" si="19"/>
        <v>#REF!</v>
      </c>
      <c r="CN16" s="93" t="e">
        <f t="shared" ca="1" si="20"/>
        <v>#REF!</v>
      </c>
      <c r="CO16" s="93" t="e">
        <f t="shared" ca="1" si="21"/>
        <v>#REF!</v>
      </c>
      <c r="CP16" s="93" t="e">
        <f t="shared" ca="1" si="22"/>
        <v>#REF!</v>
      </c>
      <c r="CQ16" s="93" t="e">
        <f t="shared" ca="1" si="23"/>
        <v>#REF!</v>
      </c>
      <c r="CR16" s="93" t="e">
        <f t="shared" ca="1" si="24"/>
        <v>#REF!</v>
      </c>
      <c r="CS16" s="93" t="e">
        <f t="shared" ca="1" si="25"/>
        <v>#REF!</v>
      </c>
      <c r="CT16" s="93" t="e">
        <f t="shared" ca="1" si="26"/>
        <v>#REF!</v>
      </c>
      <c r="CU16" s="93" t="e">
        <f t="shared" ca="1" si="35"/>
        <v>#REF!</v>
      </c>
      <c r="CV16" s="93" t="e">
        <f t="shared" ca="1" si="35"/>
        <v>#REF!</v>
      </c>
      <c r="CW16" s="93" t="e">
        <f t="shared" ca="1" si="35"/>
        <v>#REF!</v>
      </c>
      <c r="CX16" s="93" t="e">
        <f t="shared" ca="1" si="35"/>
        <v>#REF!</v>
      </c>
      <c r="CY16" s="93" t="e">
        <f t="shared" ca="1" si="35"/>
        <v>#REF!</v>
      </c>
      <c r="CZ16" s="93" t="e">
        <f t="shared" ca="1" si="35"/>
        <v>#REF!</v>
      </c>
      <c r="DA16" s="93" t="e">
        <f t="shared" ca="1" si="35"/>
        <v>#REF!</v>
      </c>
      <c r="DB16" s="93" t="e">
        <f t="shared" ca="1" si="35"/>
        <v>#REF!</v>
      </c>
      <c r="DC16" s="93" t="e">
        <f t="shared" ca="1" si="35"/>
        <v>#REF!</v>
      </c>
      <c r="DD16" s="136" t="e">
        <f t="shared" ca="1" si="35"/>
        <v>#REF!</v>
      </c>
    </row>
    <row r="17" spans="1:108" ht="15.75" thickBot="1">
      <c r="A17" s="99" t="s">
        <v>12</v>
      </c>
      <c r="B17" s="99"/>
      <c r="C17" s="140" t="s">
        <v>31</v>
      </c>
      <c r="D17" s="139" t="e">
        <f>VLOOKUP(A17,#REF!,2,FALSE)</f>
        <v>#REF!</v>
      </c>
      <c r="E17" s="96" t="e">
        <f>VLOOKUP($A17,#REF!,4,FALSE)</f>
        <v>#REF!</v>
      </c>
      <c r="F17" s="95">
        <v>65.000000000000014</v>
      </c>
      <c r="G17" s="95">
        <v>67</v>
      </c>
      <c r="H17" s="95">
        <v>0</v>
      </c>
      <c r="I17" s="93" t="e">
        <f t="shared" ca="1" si="28"/>
        <v>#REF!</v>
      </c>
      <c r="J17" s="93" t="e">
        <f t="shared" ca="1" si="28"/>
        <v>#REF!</v>
      </c>
      <c r="K17" s="93" t="e">
        <f t="shared" ca="1" si="28"/>
        <v>#REF!</v>
      </c>
      <c r="L17" s="93" t="e">
        <f t="shared" ca="1" si="28"/>
        <v>#REF!</v>
      </c>
      <c r="M17" s="93" t="e">
        <f t="shared" ca="1" si="28"/>
        <v>#REF!</v>
      </c>
      <c r="N17" s="93" t="e">
        <f t="shared" ca="1" si="28"/>
        <v>#REF!</v>
      </c>
      <c r="O17" s="93" t="e">
        <f t="shared" ca="1" si="28"/>
        <v>#REF!</v>
      </c>
      <c r="P17" s="93" t="e">
        <f t="shared" ca="1" si="28"/>
        <v>#REF!</v>
      </c>
      <c r="Q17" s="93" t="e">
        <f t="shared" ca="1" si="28"/>
        <v>#REF!</v>
      </c>
      <c r="R17" s="93" t="e">
        <f t="shared" ca="1" si="28"/>
        <v>#REF!</v>
      </c>
      <c r="S17" s="93" t="e">
        <f t="shared" ca="1" si="29"/>
        <v>#REF!</v>
      </c>
      <c r="T17" s="93" t="e">
        <f t="shared" ca="1" si="29"/>
        <v>#REF!</v>
      </c>
      <c r="U17" s="93" t="e">
        <f t="shared" ca="1" si="29"/>
        <v>#REF!</v>
      </c>
      <c r="V17" s="93" t="e">
        <f t="shared" ca="1" si="29"/>
        <v>#REF!</v>
      </c>
      <c r="W17" s="93" t="e">
        <f t="shared" ca="1" si="29"/>
        <v>#REF!</v>
      </c>
      <c r="X17" s="93" t="e">
        <f t="shared" ca="1" si="29"/>
        <v>#REF!</v>
      </c>
      <c r="Y17" s="93" t="e">
        <f t="shared" ca="1" si="29"/>
        <v>#REF!</v>
      </c>
      <c r="Z17" s="93" t="e">
        <f t="shared" ca="1" si="29"/>
        <v>#REF!</v>
      </c>
      <c r="AA17" s="93" t="e">
        <f t="shared" ca="1" si="29"/>
        <v>#REF!</v>
      </c>
      <c r="AB17" s="93" t="e">
        <f t="shared" ca="1" si="29"/>
        <v>#REF!</v>
      </c>
      <c r="AC17" s="93" t="e">
        <f t="shared" ca="1" si="30"/>
        <v>#REF!</v>
      </c>
      <c r="AD17" s="93" t="e">
        <f t="shared" ca="1" si="30"/>
        <v>#REF!</v>
      </c>
      <c r="AE17" s="93" t="e">
        <f t="shared" ca="1" si="30"/>
        <v>#REF!</v>
      </c>
      <c r="AF17" s="93" t="e">
        <f t="shared" ca="1" si="30"/>
        <v>#REF!</v>
      </c>
      <c r="AG17" s="93" t="e">
        <f t="shared" ca="1" si="30"/>
        <v>#REF!</v>
      </c>
      <c r="AH17" s="93" t="e">
        <f t="shared" ca="1" si="30"/>
        <v>#REF!</v>
      </c>
      <c r="AI17" s="93" t="e">
        <f t="shared" ca="1" si="30"/>
        <v>#REF!</v>
      </c>
      <c r="AJ17" s="93" t="e">
        <f t="shared" ca="1" si="30"/>
        <v>#REF!</v>
      </c>
      <c r="AK17" s="93" t="e">
        <f t="shared" ca="1" si="30"/>
        <v>#REF!</v>
      </c>
      <c r="AL17" s="93" t="e">
        <f t="shared" ca="1" si="30"/>
        <v>#REF!</v>
      </c>
      <c r="AM17" s="138" t="e">
        <f t="shared" ca="1" si="3"/>
        <v>#REF!</v>
      </c>
      <c r="AN17" s="138" t="e">
        <f t="shared" ca="1" si="4"/>
        <v>#REF!</v>
      </c>
      <c r="AO17" s="138" t="e">
        <f t="shared" ca="1" si="5"/>
        <v>#REF!</v>
      </c>
      <c r="AP17" s="138" t="e">
        <f t="shared" ca="1" si="6"/>
        <v>#REF!</v>
      </c>
      <c r="AQ17" s="138" t="e">
        <f t="shared" ca="1" si="7"/>
        <v>#REF!</v>
      </c>
      <c r="AR17" s="138" t="e">
        <f t="shared" ca="1" si="8"/>
        <v>#REF!</v>
      </c>
      <c r="AS17" s="137" t="e">
        <f t="shared" ca="1" si="9"/>
        <v>#REF!</v>
      </c>
      <c r="AT17" s="137" t="e">
        <f t="shared" ca="1" si="10"/>
        <v>#REF!</v>
      </c>
      <c r="AU17" s="137" t="e">
        <f t="shared" ca="1" si="11"/>
        <v>#REF!</v>
      </c>
      <c r="AV17" s="137" t="e">
        <f t="shared" ca="1" si="12"/>
        <v>#REF!</v>
      </c>
      <c r="AW17" s="93" t="e">
        <f t="shared" ca="1" si="31"/>
        <v>#REF!</v>
      </c>
      <c r="AX17" s="93" t="e">
        <f t="shared" ca="1" si="31"/>
        <v>#REF!</v>
      </c>
      <c r="AY17" s="93" t="e">
        <f t="shared" ca="1" si="31"/>
        <v>#REF!</v>
      </c>
      <c r="AZ17" s="93" t="e">
        <f t="shared" ca="1" si="31"/>
        <v>#REF!</v>
      </c>
      <c r="BA17" s="93" t="e">
        <f t="shared" ca="1" si="31"/>
        <v>#REF!</v>
      </c>
      <c r="BB17" s="93" t="e">
        <f t="shared" ca="1" si="31"/>
        <v>#REF!</v>
      </c>
      <c r="BC17" s="93" t="e">
        <f t="shared" ca="1" si="31"/>
        <v>#REF!</v>
      </c>
      <c r="BD17" s="93" t="e">
        <f t="shared" ca="1" si="31"/>
        <v>#REF!</v>
      </c>
      <c r="BE17" s="93" t="e">
        <f t="shared" ca="1" si="31"/>
        <v>#REF!</v>
      </c>
      <c r="BF17" s="93" t="e">
        <f t="shared" ca="1" si="31"/>
        <v>#REF!</v>
      </c>
      <c r="BG17" s="93" t="e">
        <f t="shared" ca="1" si="32"/>
        <v>#REF!</v>
      </c>
      <c r="BH17" s="93" t="e">
        <f t="shared" ca="1" si="32"/>
        <v>#REF!</v>
      </c>
      <c r="BI17" s="93" t="e">
        <f t="shared" ca="1" si="32"/>
        <v>#REF!</v>
      </c>
      <c r="BJ17" s="93" t="e">
        <f t="shared" ca="1" si="32"/>
        <v>#REF!</v>
      </c>
      <c r="BK17" s="93" t="e">
        <f t="shared" ca="1" si="32"/>
        <v>#REF!</v>
      </c>
      <c r="BL17" s="93" t="e">
        <f t="shared" ca="1" si="32"/>
        <v>#REF!</v>
      </c>
      <c r="BM17" s="93" t="e">
        <f t="shared" ca="1" si="32"/>
        <v>#REF!</v>
      </c>
      <c r="BN17" s="93" t="e">
        <f t="shared" ca="1" si="32"/>
        <v>#REF!</v>
      </c>
      <c r="BO17" s="93" t="e">
        <f t="shared" ca="1" si="32"/>
        <v>#REF!</v>
      </c>
      <c r="BP17" s="93" t="e">
        <f t="shared" ca="1" si="32"/>
        <v>#REF!</v>
      </c>
      <c r="BQ17" s="93" t="e">
        <f t="shared" ca="1" si="33"/>
        <v>#REF!</v>
      </c>
      <c r="BR17" s="93" t="e">
        <f t="shared" ca="1" si="33"/>
        <v>#REF!</v>
      </c>
      <c r="BS17" s="93" t="e">
        <f t="shared" ca="1" si="33"/>
        <v>#REF!</v>
      </c>
      <c r="BT17" s="93" t="e">
        <f t="shared" ca="1" si="33"/>
        <v>#REF!</v>
      </c>
      <c r="BU17" s="93" t="e">
        <f t="shared" ca="1" si="33"/>
        <v>#REF!</v>
      </c>
      <c r="BV17" s="93" t="e">
        <f t="shared" ca="1" si="33"/>
        <v>#REF!</v>
      </c>
      <c r="BW17" s="93" t="e">
        <f t="shared" ca="1" si="33"/>
        <v>#REF!</v>
      </c>
      <c r="BX17" s="93" t="e">
        <f t="shared" ca="1" si="33"/>
        <v>#REF!</v>
      </c>
      <c r="BY17" s="93" t="e">
        <f t="shared" ca="1" si="33"/>
        <v>#REF!</v>
      </c>
      <c r="BZ17" s="93" t="e">
        <f t="shared" ca="1" si="33"/>
        <v>#REF!</v>
      </c>
      <c r="CA17" s="93" t="e">
        <f t="shared" ca="1" si="34"/>
        <v>#REF!</v>
      </c>
      <c r="CB17" s="93" t="e">
        <f t="shared" ca="1" si="34"/>
        <v>#REF!</v>
      </c>
      <c r="CC17" s="93" t="e">
        <f t="shared" ca="1" si="34"/>
        <v>#REF!</v>
      </c>
      <c r="CD17" s="93" t="e">
        <f t="shared" ca="1" si="34"/>
        <v>#REF!</v>
      </c>
      <c r="CE17" s="93" t="e">
        <f t="shared" ca="1" si="34"/>
        <v>#REF!</v>
      </c>
      <c r="CF17" s="93" t="e">
        <f t="shared" ca="1" si="34"/>
        <v>#REF!</v>
      </c>
      <c r="CG17" s="93" t="e">
        <f t="shared" ca="1" si="34"/>
        <v>#REF!</v>
      </c>
      <c r="CH17" s="93" t="e">
        <f t="shared" ca="1" si="34"/>
        <v>#REF!</v>
      </c>
      <c r="CI17" s="93" t="e">
        <f t="shared" ca="1" si="34"/>
        <v>#REF!</v>
      </c>
      <c r="CJ17" s="93" t="e">
        <f t="shared" ca="1" si="34"/>
        <v>#REF!</v>
      </c>
      <c r="CK17" s="93" t="e">
        <f t="shared" ca="1" si="17"/>
        <v>#REF!</v>
      </c>
      <c r="CL17" s="93" t="e">
        <f t="shared" ca="1" si="18"/>
        <v>#REF!</v>
      </c>
      <c r="CM17" s="93" t="e">
        <f t="shared" ca="1" si="19"/>
        <v>#REF!</v>
      </c>
      <c r="CN17" s="93" t="e">
        <f t="shared" ca="1" si="20"/>
        <v>#REF!</v>
      </c>
      <c r="CO17" s="93" t="e">
        <f t="shared" ca="1" si="21"/>
        <v>#REF!</v>
      </c>
      <c r="CP17" s="93" t="e">
        <f t="shared" ca="1" si="22"/>
        <v>#REF!</v>
      </c>
      <c r="CQ17" s="93" t="e">
        <f t="shared" ca="1" si="23"/>
        <v>#REF!</v>
      </c>
      <c r="CR17" s="93" t="e">
        <f t="shared" ca="1" si="24"/>
        <v>#REF!</v>
      </c>
      <c r="CS17" s="93" t="e">
        <f t="shared" ca="1" si="25"/>
        <v>#REF!</v>
      </c>
      <c r="CT17" s="93" t="e">
        <f t="shared" ca="1" si="26"/>
        <v>#REF!</v>
      </c>
      <c r="CU17" s="93" t="e">
        <f t="shared" ca="1" si="35"/>
        <v>#REF!</v>
      </c>
      <c r="CV17" s="93" t="e">
        <f t="shared" ca="1" si="35"/>
        <v>#REF!</v>
      </c>
      <c r="CW17" s="93" t="e">
        <f t="shared" ca="1" si="35"/>
        <v>#REF!</v>
      </c>
      <c r="CX17" s="93" t="e">
        <f t="shared" ca="1" si="35"/>
        <v>#REF!</v>
      </c>
      <c r="CY17" s="93" t="e">
        <f t="shared" ca="1" si="35"/>
        <v>#REF!</v>
      </c>
      <c r="CZ17" s="93" t="e">
        <f t="shared" ca="1" si="35"/>
        <v>#REF!</v>
      </c>
      <c r="DA17" s="93" t="e">
        <f t="shared" ca="1" si="35"/>
        <v>#REF!</v>
      </c>
      <c r="DB17" s="93" t="e">
        <f t="shared" ca="1" si="35"/>
        <v>#REF!</v>
      </c>
      <c r="DC17" s="93" t="e">
        <f t="shared" ca="1" si="35"/>
        <v>#REF!</v>
      </c>
      <c r="DD17" s="136" t="e">
        <f t="shared" ca="1" si="35"/>
        <v>#REF!</v>
      </c>
    </row>
    <row r="18" spans="1:108" ht="15.75" thickBot="1">
      <c r="A18" s="99" t="s">
        <v>9</v>
      </c>
      <c r="B18" s="99"/>
      <c r="C18" s="140" t="s">
        <v>32</v>
      </c>
      <c r="D18" s="139" t="e">
        <f>VLOOKUP(A18,#REF!,2,FALSE)</f>
        <v>#REF!</v>
      </c>
      <c r="E18" s="96" t="e">
        <f>VLOOKUP($A18,#REF!,4,FALSE)</f>
        <v>#REF!</v>
      </c>
      <c r="F18" s="95">
        <v>65.000000000000014</v>
      </c>
      <c r="G18" s="95">
        <v>67</v>
      </c>
      <c r="H18" s="95">
        <v>1</v>
      </c>
      <c r="I18" s="93" t="e">
        <f t="shared" ca="1" si="28"/>
        <v>#REF!</v>
      </c>
      <c r="J18" s="93" t="e">
        <f t="shared" ca="1" si="28"/>
        <v>#REF!</v>
      </c>
      <c r="K18" s="93" t="e">
        <f t="shared" ca="1" si="28"/>
        <v>#REF!</v>
      </c>
      <c r="L18" s="93" t="e">
        <f t="shared" ca="1" si="28"/>
        <v>#REF!</v>
      </c>
      <c r="M18" s="93" t="e">
        <f t="shared" ca="1" si="28"/>
        <v>#REF!</v>
      </c>
      <c r="N18" s="93" t="e">
        <f t="shared" ca="1" si="28"/>
        <v>#REF!</v>
      </c>
      <c r="O18" s="93" t="e">
        <f t="shared" ca="1" si="28"/>
        <v>#REF!</v>
      </c>
      <c r="P18" s="93" t="e">
        <f t="shared" ca="1" si="28"/>
        <v>#REF!</v>
      </c>
      <c r="Q18" s="93" t="e">
        <f t="shared" ca="1" si="28"/>
        <v>#REF!</v>
      </c>
      <c r="R18" s="93" t="e">
        <f t="shared" ca="1" si="28"/>
        <v>#REF!</v>
      </c>
      <c r="S18" s="93" t="e">
        <f t="shared" ca="1" si="29"/>
        <v>#REF!</v>
      </c>
      <c r="T18" s="93" t="e">
        <f t="shared" ca="1" si="29"/>
        <v>#REF!</v>
      </c>
      <c r="U18" s="93" t="e">
        <f t="shared" ca="1" si="29"/>
        <v>#REF!</v>
      </c>
      <c r="V18" s="93" t="e">
        <f t="shared" ca="1" si="29"/>
        <v>#REF!</v>
      </c>
      <c r="W18" s="93" t="e">
        <f t="shared" ca="1" si="29"/>
        <v>#REF!</v>
      </c>
      <c r="X18" s="93" t="e">
        <f t="shared" ca="1" si="29"/>
        <v>#REF!</v>
      </c>
      <c r="Y18" s="93" t="e">
        <f t="shared" ca="1" si="29"/>
        <v>#REF!</v>
      </c>
      <c r="Z18" s="93" t="e">
        <f t="shared" ca="1" si="29"/>
        <v>#REF!</v>
      </c>
      <c r="AA18" s="93" t="e">
        <f t="shared" ca="1" si="29"/>
        <v>#REF!</v>
      </c>
      <c r="AB18" s="93" t="e">
        <f t="shared" ca="1" si="29"/>
        <v>#REF!</v>
      </c>
      <c r="AC18" s="93" t="e">
        <f t="shared" ca="1" si="30"/>
        <v>#REF!</v>
      </c>
      <c r="AD18" s="93" t="e">
        <f t="shared" ca="1" si="30"/>
        <v>#REF!</v>
      </c>
      <c r="AE18" s="93" t="e">
        <f t="shared" ca="1" si="30"/>
        <v>#REF!</v>
      </c>
      <c r="AF18" s="93" t="e">
        <f t="shared" ca="1" si="30"/>
        <v>#REF!</v>
      </c>
      <c r="AG18" s="93" t="e">
        <f t="shared" ca="1" si="30"/>
        <v>#REF!</v>
      </c>
      <c r="AH18" s="93" t="e">
        <f t="shared" ca="1" si="30"/>
        <v>#REF!</v>
      </c>
      <c r="AI18" s="93" t="e">
        <f t="shared" ca="1" si="30"/>
        <v>#REF!</v>
      </c>
      <c r="AJ18" s="93" t="e">
        <f t="shared" ca="1" si="30"/>
        <v>#REF!</v>
      </c>
      <c r="AK18" s="93" t="e">
        <f t="shared" ca="1" si="30"/>
        <v>#REF!</v>
      </c>
      <c r="AL18" s="93" t="e">
        <f t="shared" ca="1" si="30"/>
        <v>#REF!</v>
      </c>
      <c r="AM18" s="138" t="e">
        <f t="shared" ca="1" si="3"/>
        <v>#REF!</v>
      </c>
      <c r="AN18" s="138" t="e">
        <f t="shared" ca="1" si="4"/>
        <v>#REF!</v>
      </c>
      <c r="AO18" s="138" t="e">
        <f t="shared" ca="1" si="5"/>
        <v>#REF!</v>
      </c>
      <c r="AP18" s="138" t="e">
        <f t="shared" ca="1" si="6"/>
        <v>#REF!</v>
      </c>
      <c r="AQ18" s="138" t="e">
        <f t="shared" ca="1" si="7"/>
        <v>#REF!</v>
      </c>
      <c r="AR18" s="138" t="e">
        <f t="shared" ca="1" si="8"/>
        <v>#REF!</v>
      </c>
      <c r="AS18" s="137" t="e">
        <f t="shared" ca="1" si="9"/>
        <v>#REF!</v>
      </c>
      <c r="AT18" s="137" t="e">
        <f t="shared" ca="1" si="10"/>
        <v>#REF!</v>
      </c>
      <c r="AU18" s="137" t="e">
        <f t="shared" ca="1" si="11"/>
        <v>#REF!</v>
      </c>
      <c r="AV18" s="137" t="e">
        <f t="shared" ca="1" si="12"/>
        <v>#REF!</v>
      </c>
      <c r="AW18" s="93" t="e">
        <f t="shared" ca="1" si="31"/>
        <v>#REF!</v>
      </c>
      <c r="AX18" s="93" t="e">
        <f t="shared" ca="1" si="31"/>
        <v>#REF!</v>
      </c>
      <c r="AY18" s="93" t="e">
        <f t="shared" ca="1" si="31"/>
        <v>#REF!</v>
      </c>
      <c r="AZ18" s="93" t="e">
        <f t="shared" ca="1" si="31"/>
        <v>#REF!</v>
      </c>
      <c r="BA18" s="93" t="e">
        <f t="shared" ca="1" si="31"/>
        <v>#REF!</v>
      </c>
      <c r="BB18" s="93" t="e">
        <f t="shared" ca="1" si="31"/>
        <v>#REF!</v>
      </c>
      <c r="BC18" s="93" t="e">
        <f t="shared" ca="1" si="31"/>
        <v>#REF!</v>
      </c>
      <c r="BD18" s="93" t="e">
        <f t="shared" ca="1" si="31"/>
        <v>#REF!</v>
      </c>
      <c r="BE18" s="93" t="e">
        <f t="shared" ca="1" si="31"/>
        <v>#REF!</v>
      </c>
      <c r="BF18" s="93" t="e">
        <f t="shared" ca="1" si="31"/>
        <v>#REF!</v>
      </c>
      <c r="BG18" s="93" t="e">
        <f t="shared" ca="1" si="32"/>
        <v>#REF!</v>
      </c>
      <c r="BH18" s="93" t="e">
        <f t="shared" ca="1" si="32"/>
        <v>#REF!</v>
      </c>
      <c r="BI18" s="93" t="e">
        <f t="shared" ca="1" si="32"/>
        <v>#REF!</v>
      </c>
      <c r="BJ18" s="93" t="e">
        <f t="shared" ca="1" si="32"/>
        <v>#REF!</v>
      </c>
      <c r="BK18" s="93" t="e">
        <f t="shared" ca="1" si="32"/>
        <v>#REF!</v>
      </c>
      <c r="BL18" s="93" t="e">
        <f t="shared" ca="1" si="32"/>
        <v>#REF!</v>
      </c>
      <c r="BM18" s="93" t="e">
        <f t="shared" ca="1" si="32"/>
        <v>#REF!</v>
      </c>
      <c r="BN18" s="93" t="e">
        <f t="shared" ca="1" si="32"/>
        <v>#REF!</v>
      </c>
      <c r="BO18" s="93" t="e">
        <f t="shared" ca="1" si="32"/>
        <v>#REF!</v>
      </c>
      <c r="BP18" s="93" t="e">
        <f t="shared" ca="1" si="32"/>
        <v>#REF!</v>
      </c>
      <c r="BQ18" s="93" t="e">
        <f t="shared" ca="1" si="33"/>
        <v>#REF!</v>
      </c>
      <c r="BR18" s="93" t="e">
        <f t="shared" ca="1" si="33"/>
        <v>#REF!</v>
      </c>
      <c r="BS18" s="93" t="e">
        <f t="shared" ca="1" si="33"/>
        <v>#REF!</v>
      </c>
      <c r="BT18" s="93" t="e">
        <f t="shared" ca="1" si="33"/>
        <v>#REF!</v>
      </c>
      <c r="BU18" s="93" t="e">
        <f t="shared" ca="1" si="33"/>
        <v>#REF!</v>
      </c>
      <c r="BV18" s="93" t="e">
        <f t="shared" ca="1" si="33"/>
        <v>#REF!</v>
      </c>
      <c r="BW18" s="93" t="e">
        <f t="shared" ca="1" si="33"/>
        <v>#REF!</v>
      </c>
      <c r="BX18" s="93" t="e">
        <f t="shared" ca="1" si="33"/>
        <v>#REF!</v>
      </c>
      <c r="BY18" s="93" t="e">
        <f t="shared" ca="1" si="33"/>
        <v>#REF!</v>
      </c>
      <c r="BZ18" s="93" t="e">
        <f t="shared" ca="1" si="33"/>
        <v>#REF!</v>
      </c>
      <c r="CA18" s="93" t="e">
        <f t="shared" ca="1" si="34"/>
        <v>#REF!</v>
      </c>
      <c r="CB18" s="93" t="e">
        <f t="shared" ca="1" si="34"/>
        <v>#REF!</v>
      </c>
      <c r="CC18" s="93" t="e">
        <f t="shared" ca="1" si="34"/>
        <v>#REF!</v>
      </c>
      <c r="CD18" s="93" t="e">
        <f t="shared" ca="1" si="34"/>
        <v>#REF!</v>
      </c>
      <c r="CE18" s="93" t="e">
        <f t="shared" ca="1" si="34"/>
        <v>#REF!</v>
      </c>
      <c r="CF18" s="93" t="e">
        <f t="shared" ca="1" si="34"/>
        <v>#REF!</v>
      </c>
      <c r="CG18" s="93" t="e">
        <f t="shared" ca="1" si="34"/>
        <v>#REF!</v>
      </c>
      <c r="CH18" s="93" t="e">
        <f t="shared" ca="1" si="34"/>
        <v>#REF!</v>
      </c>
      <c r="CI18" s="93" t="e">
        <f t="shared" ca="1" si="34"/>
        <v>#REF!</v>
      </c>
      <c r="CJ18" s="93" t="e">
        <f t="shared" ca="1" si="34"/>
        <v>#REF!</v>
      </c>
      <c r="CK18" s="93" t="e">
        <f t="shared" ca="1" si="17"/>
        <v>#REF!</v>
      </c>
      <c r="CL18" s="93" t="e">
        <f t="shared" ca="1" si="18"/>
        <v>#REF!</v>
      </c>
      <c r="CM18" s="93" t="e">
        <f t="shared" ca="1" si="19"/>
        <v>#REF!</v>
      </c>
      <c r="CN18" s="93" t="e">
        <f t="shared" ca="1" si="20"/>
        <v>#REF!</v>
      </c>
      <c r="CO18" s="93" t="e">
        <f t="shared" ca="1" si="21"/>
        <v>#REF!</v>
      </c>
      <c r="CP18" s="93" t="e">
        <f t="shared" ca="1" si="22"/>
        <v>#REF!</v>
      </c>
      <c r="CQ18" s="93" t="e">
        <f t="shared" ca="1" si="23"/>
        <v>#REF!</v>
      </c>
      <c r="CR18" s="93" t="e">
        <f t="shared" ca="1" si="24"/>
        <v>#REF!</v>
      </c>
      <c r="CS18" s="93" t="e">
        <f t="shared" ca="1" si="25"/>
        <v>#REF!</v>
      </c>
      <c r="CT18" s="93" t="e">
        <f t="shared" ca="1" si="26"/>
        <v>#REF!</v>
      </c>
      <c r="CU18" s="93" t="e">
        <f t="shared" ca="1" si="35"/>
        <v>#REF!</v>
      </c>
      <c r="CV18" s="93" t="e">
        <f t="shared" ca="1" si="35"/>
        <v>#REF!</v>
      </c>
      <c r="CW18" s="93" t="e">
        <f t="shared" ca="1" si="35"/>
        <v>#REF!</v>
      </c>
      <c r="CX18" s="93" t="e">
        <f t="shared" ca="1" si="35"/>
        <v>#REF!</v>
      </c>
      <c r="CY18" s="93" t="e">
        <f t="shared" ca="1" si="35"/>
        <v>#REF!</v>
      </c>
      <c r="CZ18" s="93" t="e">
        <f t="shared" ca="1" si="35"/>
        <v>#REF!</v>
      </c>
      <c r="DA18" s="93" t="e">
        <f t="shared" ca="1" si="35"/>
        <v>#REF!</v>
      </c>
      <c r="DB18" s="93" t="e">
        <f t="shared" ca="1" si="35"/>
        <v>#REF!</v>
      </c>
      <c r="DC18" s="93" t="e">
        <f t="shared" ca="1" si="35"/>
        <v>#REF!</v>
      </c>
      <c r="DD18" s="136" t="e">
        <f t="shared" ca="1" si="35"/>
        <v>#REF!</v>
      </c>
    </row>
    <row r="19" spans="1:108" ht="15.75" thickBot="1">
      <c r="A19" s="101" t="s">
        <v>8</v>
      </c>
      <c r="B19" s="101"/>
      <c r="C19" s="143"/>
      <c r="D19" s="139" t="e">
        <f>VLOOKUP(A19,#REF!,2,FALSE)</f>
        <v>#REF!</v>
      </c>
      <c r="E19" s="115" t="e">
        <f>VLOOKUP($A19,#REF!,4,FALSE)</f>
        <v>#REF!</v>
      </c>
      <c r="F19" s="100">
        <v>66.000000000000057</v>
      </c>
      <c r="G19" s="100">
        <v>67.999999999999943</v>
      </c>
      <c r="H19" s="100">
        <v>1</v>
      </c>
      <c r="I19" s="93" t="e">
        <f t="shared" ca="1" si="28"/>
        <v>#REF!</v>
      </c>
      <c r="J19" s="93" t="e">
        <f t="shared" ca="1" si="28"/>
        <v>#REF!</v>
      </c>
      <c r="K19" s="93" t="e">
        <f t="shared" ca="1" si="28"/>
        <v>#REF!</v>
      </c>
      <c r="L19" s="93" t="e">
        <f t="shared" ca="1" si="28"/>
        <v>#REF!</v>
      </c>
      <c r="M19" s="93" t="e">
        <f t="shared" ca="1" si="28"/>
        <v>#REF!</v>
      </c>
      <c r="N19" s="93" t="e">
        <f t="shared" ca="1" si="28"/>
        <v>#REF!</v>
      </c>
      <c r="O19" s="93" t="e">
        <f t="shared" ca="1" si="28"/>
        <v>#REF!</v>
      </c>
      <c r="P19" s="93" t="e">
        <f t="shared" ca="1" si="28"/>
        <v>#REF!</v>
      </c>
      <c r="Q19" s="93" t="e">
        <f t="shared" ca="1" si="28"/>
        <v>#REF!</v>
      </c>
      <c r="R19" s="93" t="e">
        <f t="shared" ca="1" si="28"/>
        <v>#REF!</v>
      </c>
      <c r="S19" s="93" t="e">
        <f t="shared" ca="1" si="29"/>
        <v>#REF!</v>
      </c>
      <c r="T19" s="93" t="e">
        <f t="shared" ca="1" si="29"/>
        <v>#REF!</v>
      </c>
      <c r="U19" s="93" t="e">
        <f t="shared" ca="1" si="29"/>
        <v>#REF!</v>
      </c>
      <c r="V19" s="93" t="e">
        <f t="shared" ca="1" si="29"/>
        <v>#REF!</v>
      </c>
      <c r="W19" s="93" t="e">
        <f t="shared" ca="1" si="29"/>
        <v>#REF!</v>
      </c>
      <c r="X19" s="93" t="e">
        <f t="shared" ca="1" si="29"/>
        <v>#REF!</v>
      </c>
      <c r="Y19" s="93" t="e">
        <f t="shared" ca="1" si="29"/>
        <v>#REF!</v>
      </c>
      <c r="Z19" s="93" t="e">
        <f t="shared" ca="1" si="29"/>
        <v>#REF!</v>
      </c>
      <c r="AA19" s="93" t="e">
        <f t="shared" ca="1" si="29"/>
        <v>#REF!</v>
      </c>
      <c r="AB19" s="93" t="e">
        <f t="shared" ca="1" si="29"/>
        <v>#REF!</v>
      </c>
      <c r="AC19" s="93" t="e">
        <f t="shared" ca="1" si="30"/>
        <v>#REF!</v>
      </c>
      <c r="AD19" s="93" t="e">
        <f t="shared" ca="1" si="30"/>
        <v>#REF!</v>
      </c>
      <c r="AE19" s="93" t="e">
        <f t="shared" ca="1" si="30"/>
        <v>#REF!</v>
      </c>
      <c r="AF19" s="93" t="e">
        <f t="shared" ca="1" si="30"/>
        <v>#REF!</v>
      </c>
      <c r="AG19" s="93" t="e">
        <f t="shared" ca="1" si="30"/>
        <v>#REF!</v>
      </c>
      <c r="AH19" s="93" t="e">
        <f t="shared" ca="1" si="30"/>
        <v>#REF!</v>
      </c>
      <c r="AI19" s="93" t="e">
        <f t="shared" ca="1" si="30"/>
        <v>#REF!</v>
      </c>
      <c r="AJ19" s="93" t="e">
        <f t="shared" ca="1" si="30"/>
        <v>#REF!</v>
      </c>
      <c r="AK19" s="93" t="e">
        <f t="shared" ca="1" si="30"/>
        <v>#REF!</v>
      </c>
      <c r="AL19" s="93" t="e">
        <f t="shared" ca="1" si="30"/>
        <v>#REF!</v>
      </c>
      <c r="AM19" s="142" t="e">
        <f t="shared" ca="1" si="3"/>
        <v>#REF!</v>
      </c>
      <c r="AN19" s="142" t="e">
        <f t="shared" ca="1" si="4"/>
        <v>#REF!</v>
      </c>
      <c r="AO19" s="142" t="e">
        <f t="shared" ca="1" si="5"/>
        <v>#REF!</v>
      </c>
      <c r="AP19" s="142" t="e">
        <f t="shared" ca="1" si="6"/>
        <v>#REF!</v>
      </c>
      <c r="AQ19" s="142" t="e">
        <f t="shared" ca="1" si="7"/>
        <v>#REF!</v>
      </c>
      <c r="AR19" s="142" t="e">
        <f t="shared" ca="1" si="8"/>
        <v>#REF!</v>
      </c>
      <c r="AS19" s="141" t="e">
        <f t="shared" ca="1" si="9"/>
        <v>#REF!</v>
      </c>
      <c r="AT19" s="141" t="e">
        <f t="shared" ca="1" si="10"/>
        <v>#REF!</v>
      </c>
      <c r="AU19" s="141" t="e">
        <f t="shared" ca="1" si="11"/>
        <v>#REF!</v>
      </c>
      <c r="AV19" s="141" t="e">
        <f t="shared" ca="1" si="12"/>
        <v>#REF!</v>
      </c>
      <c r="AW19" s="93" t="e">
        <f t="shared" ca="1" si="31"/>
        <v>#REF!</v>
      </c>
      <c r="AX19" s="93" t="e">
        <f t="shared" ca="1" si="31"/>
        <v>#REF!</v>
      </c>
      <c r="AY19" s="93" t="e">
        <f t="shared" ca="1" si="31"/>
        <v>#REF!</v>
      </c>
      <c r="AZ19" s="93" t="e">
        <f t="shared" ca="1" si="31"/>
        <v>#REF!</v>
      </c>
      <c r="BA19" s="93" t="e">
        <f t="shared" ca="1" si="31"/>
        <v>#REF!</v>
      </c>
      <c r="BB19" s="93" t="e">
        <f t="shared" ca="1" si="31"/>
        <v>#REF!</v>
      </c>
      <c r="BC19" s="93" t="e">
        <f t="shared" ca="1" si="31"/>
        <v>#REF!</v>
      </c>
      <c r="BD19" s="93" t="e">
        <f t="shared" ca="1" si="31"/>
        <v>#REF!</v>
      </c>
      <c r="BE19" s="93" t="e">
        <f t="shared" ca="1" si="31"/>
        <v>#REF!</v>
      </c>
      <c r="BF19" s="93" t="e">
        <f t="shared" ca="1" si="31"/>
        <v>#REF!</v>
      </c>
      <c r="BG19" s="93" t="e">
        <f t="shared" ca="1" si="32"/>
        <v>#REF!</v>
      </c>
      <c r="BH19" s="93" t="e">
        <f t="shared" ca="1" si="32"/>
        <v>#REF!</v>
      </c>
      <c r="BI19" s="93" t="e">
        <f t="shared" ca="1" si="32"/>
        <v>#REF!</v>
      </c>
      <c r="BJ19" s="93" t="e">
        <f t="shared" ca="1" si="32"/>
        <v>#REF!</v>
      </c>
      <c r="BK19" s="93" t="e">
        <f t="shared" ca="1" si="32"/>
        <v>#REF!</v>
      </c>
      <c r="BL19" s="93" t="e">
        <f t="shared" ca="1" si="32"/>
        <v>#REF!</v>
      </c>
      <c r="BM19" s="93" t="e">
        <f t="shared" ca="1" si="32"/>
        <v>#REF!</v>
      </c>
      <c r="BN19" s="93" t="e">
        <f t="shared" ca="1" si="32"/>
        <v>#REF!</v>
      </c>
      <c r="BO19" s="93" t="e">
        <f t="shared" ca="1" si="32"/>
        <v>#REF!</v>
      </c>
      <c r="BP19" s="93" t="e">
        <f t="shared" ca="1" si="32"/>
        <v>#REF!</v>
      </c>
      <c r="BQ19" s="93" t="e">
        <f t="shared" ca="1" si="33"/>
        <v>#REF!</v>
      </c>
      <c r="BR19" s="93" t="e">
        <f t="shared" ca="1" si="33"/>
        <v>#REF!</v>
      </c>
      <c r="BS19" s="93" t="e">
        <f t="shared" ca="1" si="33"/>
        <v>#REF!</v>
      </c>
      <c r="BT19" s="93" t="e">
        <f t="shared" ca="1" si="33"/>
        <v>#REF!</v>
      </c>
      <c r="BU19" s="93" t="e">
        <f t="shared" ca="1" si="33"/>
        <v>#REF!</v>
      </c>
      <c r="BV19" s="93" t="e">
        <f t="shared" ca="1" si="33"/>
        <v>#REF!</v>
      </c>
      <c r="BW19" s="93" t="e">
        <f t="shared" ca="1" si="33"/>
        <v>#REF!</v>
      </c>
      <c r="BX19" s="93" t="e">
        <f t="shared" ca="1" si="33"/>
        <v>#REF!</v>
      </c>
      <c r="BY19" s="93" t="e">
        <f t="shared" ca="1" si="33"/>
        <v>#REF!</v>
      </c>
      <c r="BZ19" s="93" t="e">
        <f t="shared" ca="1" si="33"/>
        <v>#REF!</v>
      </c>
      <c r="CA19" s="93" t="e">
        <f t="shared" ca="1" si="34"/>
        <v>#REF!</v>
      </c>
      <c r="CB19" s="93" t="e">
        <f t="shared" ca="1" si="34"/>
        <v>#REF!</v>
      </c>
      <c r="CC19" s="93" t="e">
        <f t="shared" ca="1" si="34"/>
        <v>#REF!</v>
      </c>
      <c r="CD19" s="93" t="e">
        <f t="shared" ca="1" si="34"/>
        <v>#REF!</v>
      </c>
      <c r="CE19" s="93" t="e">
        <f t="shared" ca="1" si="34"/>
        <v>#REF!</v>
      </c>
      <c r="CF19" s="93" t="e">
        <f t="shared" ca="1" si="34"/>
        <v>#REF!</v>
      </c>
      <c r="CG19" s="93" t="e">
        <f t="shared" ca="1" si="34"/>
        <v>#REF!</v>
      </c>
      <c r="CH19" s="93" t="e">
        <f t="shared" ca="1" si="34"/>
        <v>#REF!</v>
      </c>
      <c r="CI19" s="93" t="e">
        <f t="shared" ca="1" si="34"/>
        <v>#REF!</v>
      </c>
      <c r="CJ19" s="93" t="e">
        <f t="shared" ca="1" si="34"/>
        <v>#REF!</v>
      </c>
      <c r="CK19" s="93" t="e">
        <f t="shared" ca="1" si="17"/>
        <v>#REF!</v>
      </c>
      <c r="CL19" s="93" t="e">
        <f t="shared" ca="1" si="18"/>
        <v>#REF!</v>
      </c>
      <c r="CM19" s="93" t="e">
        <f t="shared" ca="1" si="19"/>
        <v>#REF!</v>
      </c>
      <c r="CN19" s="93" t="e">
        <f t="shared" ca="1" si="20"/>
        <v>#REF!</v>
      </c>
      <c r="CO19" s="93" t="e">
        <f t="shared" ca="1" si="21"/>
        <v>#REF!</v>
      </c>
      <c r="CP19" s="93" t="e">
        <f t="shared" ca="1" si="22"/>
        <v>#REF!</v>
      </c>
      <c r="CQ19" s="93" t="e">
        <f t="shared" ca="1" si="23"/>
        <v>#REF!</v>
      </c>
      <c r="CR19" s="93" t="e">
        <f t="shared" ca="1" si="24"/>
        <v>#REF!</v>
      </c>
      <c r="CS19" s="93" t="e">
        <f t="shared" ca="1" si="25"/>
        <v>#REF!</v>
      </c>
      <c r="CT19" s="93" t="e">
        <f t="shared" ca="1" si="26"/>
        <v>#REF!</v>
      </c>
      <c r="CU19" s="93" t="e">
        <f t="shared" ca="1" si="35"/>
        <v>#REF!</v>
      </c>
      <c r="CV19" s="93" t="e">
        <f t="shared" ca="1" si="35"/>
        <v>#REF!</v>
      </c>
      <c r="CW19" s="93" t="e">
        <f t="shared" ca="1" si="35"/>
        <v>#REF!</v>
      </c>
      <c r="CX19" s="93" t="e">
        <f t="shared" ca="1" si="35"/>
        <v>#REF!</v>
      </c>
      <c r="CY19" s="93" t="e">
        <f t="shared" ca="1" si="35"/>
        <v>#REF!</v>
      </c>
      <c r="CZ19" s="93" t="e">
        <f t="shared" ca="1" si="35"/>
        <v>#REF!</v>
      </c>
      <c r="DA19" s="93" t="e">
        <f t="shared" ca="1" si="35"/>
        <v>#REF!</v>
      </c>
      <c r="DB19" s="93" t="e">
        <f t="shared" ca="1" si="35"/>
        <v>#REF!</v>
      </c>
      <c r="DC19" s="93" t="e">
        <f t="shared" ca="1" si="35"/>
        <v>#REF!</v>
      </c>
      <c r="DD19" s="136" t="e">
        <f t="shared" ca="1" si="35"/>
        <v>#REF!</v>
      </c>
    </row>
    <row r="20" spans="1:108" ht="15.75" thickBot="1">
      <c r="A20" s="99" t="s">
        <v>6</v>
      </c>
      <c r="B20" s="99"/>
      <c r="C20" s="140" t="s">
        <v>33</v>
      </c>
      <c r="D20" s="139" t="e">
        <f>VLOOKUP(A20,#REF!,2,FALSE)</f>
        <v>#REF!</v>
      </c>
      <c r="E20" s="96" t="e">
        <f>VLOOKUP($A20,#REF!,4,FALSE)</f>
        <v>#REF!</v>
      </c>
      <c r="F20" s="95">
        <v>65.000000000000014</v>
      </c>
      <c r="G20" s="95">
        <v>67</v>
      </c>
      <c r="H20" s="95">
        <v>1</v>
      </c>
      <c r="I20" s="93" t="e">
        <f t="shared" ca="1" si="28"/>
        <v>#REF!</v>
      </c>
      <c r="J20" s="93" t="e">
        <f t="shared" ca="1" si="28"/>
        <v>#REF!</v>
      </c>
      <c r="K20" s="93" t="e">
        <f t="shared" ca="1" si="28"/>
        <v>#REF!</v>
      </c>
      <c r="L20" s="93" t="e">
        <f t="shared" ca="1" si="28"/>
        <v>#REF!</v>
      </c>
      <c r="M20" s="93" t="e">
        <f t="shared" ca="1" si="28"/>
        <v>#REF!</v>
      </c>
      <c r="N20" s="93" t="e">
        <f t="shared" ca="1" si="28"/>
        <v>#REF!</v>
      </c>
      <c r="O20" s="93" t="e">
        <f t="shared" ca="1" si="28"/>
        <v>#REF!</v>
      </c>
      <c r="P20" s="93" t="e">
        <f t="shared" ca="1" si="28"/>
        <v>#REF!</v>
      </c>
      <c r="Q20" s="93" t="e">
        <f t="shared" ca="1" si="28"/>
        <v>#REF!</v>
      </c>
      <c r="R20" s="93" t="e">
        <f t="shared" ca="1" si="28"/>
        <v>#REF!</v>
      </c>
      <c r="S20" s="93" t="e">
        <f t="shared" ca="1" si="29"/>
        <v>#REF!</v>
      </c>
      <c r="T20" s="93" t="e">
        <f t="shared" ca="1" si="29"/>
        <v>#REF!</v>
      </c>
      <c r="U20" s="93" t="e">
        <f t="shared" ca="1" si="29"/>
        <v>#REF!</v>
      </c>
      <c r="V20" s="93" t="e">
        <f t="shared" ca="1" si="29"/>
        <v>#REF!</v>
      </c>
      <c r="W20" s="93" t="e">
        <f t="shared" ca="1" si="29"/>
        <v>#REF!</v>
      </c>
      <c r="X20" s="93" t="e">
        <f t="shared" ca="1" si="29"/>
        <v>#REF!</v>
      </c>
      <c r="Y20" s="93" t="e">
        <f t="shared" ca="1" si="29"/>
        <v>#REF!</v>
      </c>
      <c r="Z20" s="93" t="e">
        <f t="shared" ca="1" si="29"/>
        <v>#REF!</v>
      </c>
      <c r="AA20" s="93" t="e">
        <f t="shared" ca="1" si="29"/>
        <v>#REF!</v>
      </c>
      <c r="AB20" s="93" t="e">
        <f t="shared" ca="1" si="29"/>
        <v>#REF!</v>
      </c>
      <c r="AC20" s="93" t="e">
        <f t="shared" ca="1" si="30"/>
        <v>#REF!</v>
      </c>
      <c r="AD20" s="93" t="e">
        <f t="shared" ca="1" si="30"/>
        <v>#REF!</v>
      </c>
      <c r="AE20" s="93" t="e">
        <f t="shared" ca="1" si="30"/>
        <v>#REF!</v>
      </c>
      <c r="AF20" s="93" t="e">
        <f t="shared" ca="1" si="30"/>
        <v>#REF!</v>
      </c>
      <c r="AG20" s="93" t="e">
        <f t="shared" ca="1" si="30"/>
        <v>#REF!</v>
      </c>
      <c r="AH20" s="93" t="e">
        <f t="shared" ca="1" si="30"/>
        <v>#REF!</v>
      </c>
      <c r="AI20" s="93" t="e">
        <f t="shared" ca="1" si="30"/>
        <v>#REF!</v>
      </c>
      <c r="AJ20" s="93" t="e">
        <f t="shared" ca="1" si="30"/>
        <v>#REF!</v>
      </c>
      <c r="AK20" s="93" t="e">
        <f t="shared" ca="1" si="30"/>
        <v>#REF!</v>
      </c>
      <c r="AL20" s="93" t="e">
        <f t="shared" ca="1" si="30"/>
        <v>#REF!</v>
      </c>
      <c r="AM20" s="138" t="e">
        <f t="shared" ca="1" si="3"/>
        <v>#REF!</v>
      </c>
      <c r="AN20" s="138" t="e">
        <f t="shared" ca="1" si="4"/>
        <v>#REF!</v>
      </c>
      <c r="AO20" s="138" t="e">
        <f t="shared" ca="1" si="5"/>
        <v>#REF!</v>
      </c>
      <c r="AP20" s="138" t="e">
        <f t="shared" ca="1" si="6"/>
        <v>#REF!</v>
      </c>
      <c r="AQ20" s="138" t="e">
        <f t="shared" ca="1" si="7"/>
        <v>#REF!</v>
      </c>
      <c r="AR20" s="138" t="e">
        <f t="shared" ca="1" si="8"/>
        <v>#REF!</v>
      </c>
      <c r="AS20" s="137" t="e">
        <f t="shared" ca="1" si="9"/>
        <v>#REF!</v>
      </c>
      <c r="AT20" s="137" t="e">
        <f t="shared" ca="1" si="10"/>
        <v>#REF!</v>
      </c>
      <c r="AU20" s="137" t="e">
        <f t="shared" ca="1" si="11"/>
        <v>#REF!</v>
      </c>
      <c r="AV20" s="137" t="e">
        <f t="shared" ca="1" si="12"/>
        <v>#REF!</v>
      </c>
      <c r="AW20" s="93" t="e">
        <f t="shared" ca="1" si="31"/>
        <v>#REF!</v>
      </c>
      <c r="AX20" s="93" t="e">
        <f t="shared" ca="1" si="31"/>
        <v>#REF!</v>
      </c>
      <c r="AY20" s="93" t="e">
        <f t="shared" ca="1" si="31"/>
        <v>#REF!</v>
      </c>
      <c r="AZ20" s="93" t="e">
        <f t="shared" ca="1" si="31"/>
        <v>#REF!</v>
      </c>
      <c r="BA20" s="93" t="e">
        <f t="shared" ca="1" si="31"/>
        <v>#REF!</v>
      </c>
      <c r="BB20" s="93" t="e">
        <f t="shared" ca="1" si="31"/>
        <v>#REF!</v>
      </c>
      <c r="BC20" s="93" t="e">
        <f t="shared" ca="1" si="31"/>
        <v>#REF!</v>
      </c>
      <c r="BD20" s="93" t="e">
        <f t="shared" ca="1" si="31"/>
        <v>#REF!</v>
      </c>
      <c r="BE20" s="93" t="e">
        <f t="shared" ca="1" si="31"/>
        <v>#REF!</v>
      </c>
      <c r="BF20" s="93" t="e">
        <f t="shared" ca="1" si="31"/>
        <v>#REF!</v>
      </c>
      <c r="BG20" s="93" t="e">
        <f t="shared" ca="1" si="32"/>
        <v>#REF!</v>
      </c>
      <c r="BH20" s="93" t="e">
        <f t="shared" ca="1" si="32"/>
        <v>#REF!</v>
      </c>
      <c r="BI20" s="93" t="e">
        <f t="shared" ca="1" si="32"/>
        <v>#REF!</v>
      </c>
      <c r="BJ20" s="93" t="e">
        <f t="shared" ca="1" si="32"/>
        <v>#REF!</v>
      </c>
      <c r="BK20" s="93" t="e">
        <f t="shared" ca="1" si="32"/>
        <v>#REF!</v>
      </c>
      <c r="BL20" s="93" t="e">
        <f t="shared" ca="1" si="32"/>
        <v>#REF!</v>
      </c>
      <c r="BM20" s="93" t="e">
        <f t="shared" ca="1" si="32"/>
        <v>#REF!</v>
      </c>
      <c r="BN20" s="93" t="e">
        <f t="shared" ca="1" si="32"/>
        <v>#REF!</v>
      </c>
      <c r="BO20" s="93" t="e">
        <f t="shared" ca="1" si="32"/>
        <v>#REF!</v>
      </c>
      <c r="BP20" s="93" t="e">
        <f t="shared" ca="1" si="32"/>
        <v>#REF!</v>
      </c>
      <c r="BQ20" s="93" t="e">
        <f t="shared" ca="1" si="33"/>
        <v>#REF!</v>
      </c>
      <c r="BR20" s="93" t="e">
        <f t="shared" ca="1" si="33"/>
        <v>#REF!</v>
      </c>
      <c r="BS20" s="93" t="e">
        <f t="shared" ca="1" si="33"/>
        <v>#REF!</v>
      </c>
      <c r="BT20" s="93" t="e">
        <f t="shared" ca="1" si="33"/>
        <v>#REF!</v>
      </c>
      <c r="BU20" s="93" t="e">
        <f t="shared" ca="1" si="33"/>
        <v>#REF!</v>
      </c>
      <c r="BV20" s="93" t="e">
        <f t="shared" ca="1" si="33"/>
        <v>#REF!</v>
      </c>
      <c r="BW20" s="93" t="e">
        <f t="shared" ca="1" si="33"/>
        <v>#REF!</v>
      </c>
      <c r="BX20" s="93" t="e">
        <f t="shared" ca="1" si="33"/>
        <v>#REF!</v>
      </c>
      <c r="BY20" s="93" t="e">
        <f t="shared" ca="1" si="33"/>
        <v>#REF!</v>
      </c>
      <c r="BZ20" s="93" t="e">
        <f t="shared" ca="1" si="33"/>
        <v>#REF!</v>
      </c>
      <c r="CA20" s="93" t="e">
        <f t="shared" ca="1" si="34"/>
        <v>#REF!</v>
      </c>
      <c r="CB20" s="93" t="e">
        <f t="shared" ca="1" si="34"/>
        <v>#REF!</v>
      </c>
      <c r="CC20" s="93" t="e">
        <f t="shared" ca="1" si="34"/>
        <v>#REF!</v>
      </c>
      <c r="CD20" s="93" t="e">
        <f t="shared" ca="1" si="34"/>
        <v>#REF!</v>
      </c>
      <c r="CE20" s="93" t="e">
        <f t="shared" ca="1" si="34"/>
        <v>#REF!</v>
      </c>
      <c r="CF20" s="93" t="e">
        <f t="shared" ca="1" si="34"/>
        <v>#REF!</v>
      </c>
      <c r="CG20" s="93" t="e">
        <f t="shared" ca="1" si="34"/>
        <v>#REF!</v>
      </c>
      <c r="CH20" s="93" t="e">
        <f t="shared" ca="1" si="34"/>
        <v>#REF!</v>
      </c>
      <c r="CI20" s="93" t="e">
        <f t="shared" ca="1" si="34"/>
        <v>#REF!</v>
      </c>
      <c r="CJ20" s="93" t="e">
        <f t="shared" ca="1" si="34"/>
        <v>#REF!</v>
      </c>
      <c r="CK20" s="93" t="e">
        <f t="shared" ca="1" si="17"/>
        <v>#REF!</v>
      </c>
      <c r="CL20" s="93" t="e">
        <f t="shared" ca="1" si="18"/>
        <v>#REF!</v>
      </c>
      <c r="CM20" s="93" t="e">
        <f t="shared" ca="1" si="19"/>
        <v>#REF!</v>
      </c>
      <c r="CN20" s="93" t="e">
        <f t="shared" ca="1" si="20"/>
        <v>#REF!</v>
      </c>
      <c r="CO20" s="93" t="e">
        <f t="shared" ca="1" si="21"/>
        <v>#REF!</v>
      </c>
      <c r="CP20" s="93" t="e">
        <f t="shared" ca="1" si="22"/>
        <v>#REF!</v>
      </c>
      <c r="CQ20" s="93" t="e">
        <f t="shared" ca="1" si="23"/>
        <v>#REF!</v>
      </c>
      <c r="CR20" s="93" t="e">
        <f t="shared" ca="1" si="24"/>
        <v>#REF!</v>
      </c>
      <c r="CS20" s="93" t="e">
        <f t="shared" ca="1" si="25"/>
        <v>#REF!</v>
      </c>
      <c r="CT20" s="93" t="e">
        <f t="shared" ca="1" si="26"/>
        <v>#REF!</v>
      </c>
      <c r="CU20" s="93" t="e">
        <f t="shared" ca="1" si="35"/>
        <v>#REF!</v>
      </c>
      <c r="CV20" s="93" t="e">
        <f t="shared" ca="1" si="35"/>
        <v>#REF!</v>
      </c>
      <c r="CW20" s="93" t="e">
        <f t="shared" ca="1" si="35"/>
        <v>#REF!</v>
      </c>
      <c r="CX20" s="93" t="e">
        <f t="shared" ca="1" si="35"/>
        <v>#REF!</v>
      </c>
      <c r="CY20" s="93" t="e">
        <f t="shared" ca="1" si="35"/>
        <v>#REF!</v>
      </c>
      <c r="CZ20" s="93" t="e">
        <f t="shared" ca="1" si="35"/>
        <v>#REF!</v>
      </c>
      <c r="DA20" s="93" t="e">
        <f t="shared" ca="1" si="35"/>
        <v>#REF!</v>
      </c>
      <c r="DB20" s="93" t="e">
        <f t="shared" ca="1" si="35"/>
        <v>#REF!</v>
      </c>
      <c r="DC20" s="93" t="e">
        <f t="shared" ca="1" si="35"/>
        <v>#REF!</v>
      </c>
      <c r="DD20" s="136" t="e">
        <f t="shared" ca="1" si="35"/>
        <v>#REF!</v>
      </c>
    </row>
    <row r="21" spans="1:108" ht="13.5" thickBot="1">
      <c r="H21" s="135"/>
      <c r="I21" s="135">
        <f>I1+8</f>
        <v>14</v>
      </c>
      <c r="J21" s="135">
        <v>14</v>
      </c>
      <c r="K21" s="135">
        <f t="shared" ref="K21:S21" si="36">K1+8</f>
        <v>14</v>
      </c>
      <c r="L21" s="135">
        <f t="shared" si="36"/>
        <v>14</v>
      </c>
      <c r="M21" s="135">
        <f t="shared" si="36"/>
        <v>14</v>
      </c>
      <c r="N21" s="135">
        <f t="shared" si="36"/>
        <v>14</v>
      </c>
      <c r="O21" s="135">
        <f t="shared" si="36"/>
        <v>14</v>
      </c>
      <c r="P21" s="135">
        <f t="shared" si="36"/>
        <v>14</v>
      </c>
      <c r="Q21" s="135">
        <f t="shared" si="36"/>
        <v>14</v>
      </c>
      <c r="R21" s="135">
        <f t="shared" si="36"/>
        <v>14</v>
      </c>
      <c r="S21" s="135">
        <f t="shared" si="36"/>
        <v>13</v>
      </c>
      <c r="T21" s="135">
        <v>13</v>
      </c>
      <c r="U21" s="135">
        <f t="shared" ref="U21:AC21" si="37">U1+8</f>
        <v>13</v>
      </c>
      <c r="V21" s="135">
        <f t="shared" si="37"/>
        <v>13</v>
      </c>
      <c r="W21" s="135">
        <f t="shared" si="37"/>
        <v>13</v>
      </c>
      <c r="X21" s="135">
        <f t="shared" si="37"/>
        <v>13</v>
      </c>
      <c r="Y21" s="135">
        <f t="shared" si="37"/>
        <v>13</v>
      </c>
      <c r="Z21" s="135">
        <f t="shared" si="37"/>
        <v>13</v>
      </c>
      <c r="AA21" s="135">
        <f t="shared" si="37"/>
        <v>13</v>
      </c>
      <c r="AB21" s="135">
        <f t="shared" si="37"/>
        <v>13</v>
      </c>
      <c r="AC21" s="135">
        <f t="shared" si="37"/>
        <v>12</v>
      </c>
      <c r="AD21" s="135">
        <v>12</v>
      </c>
      <c r="AE21" s="135">
        <f t="shared" ref="AE21:AL21" si="38">AE1+8</f>
        <v>12</v>
      </c>
      <c r="AF21" s="135">
        <f t="shared" si="38"/>
        <v>12</v>
      </c>
      <c r="AG21" s="135">
        <f t="shared" si="38"/>
        <v>12</v>
      </c>
      <c r="AH21" s="135">
        <f t="shared" si="38"/>
        <v>12</v>
      </c>
      <c r="AI21" s="135">
        <f t="shared" si="38"/>
        <v>12</v>
      </c>
      <c r="AJ21" s="135">
        <f t="shared" si="38"/>
        <v>12</v>
      </c>
      <c r="AK21" s="135">
        <f t="shared" si="38"/>
        <v>12</v>
      </c>
      <c r="AL21" s="135">
        <f t="shared" si="38"/>
        <v>12</v>
      </c>
      <c r="AM21" s="135"/>
      <c r="AN21" s="135"/>
      <c r="AO21" s="135"/>
      <c r="AP21" s="135"/>
      <c r="AQ21" s="135"/>
      <c r="AR21" s="135"/>
      <c r="AS21" s="135"/>
      <c r="AT21" s="135"/>
      <c r="AU21" s="135"/>
      <c r="AV21" s="135"/>
      <c r="AW21" s="135">
        <f>AW1+8</f>
        <v>11</v>
      </c>
      <c r="AX21" s="135">
        <v>11</v>
      </c>
      <c r="AY21" s="135">
        <f t="shared" ref="AY21:BG21" si="39">AY1+8</f>
        <v>11</v>
      </c>
      <c r="AZ21" s="135">
        <f t="shared" si="39"/>
        <v>11</v>
      </c>
      <c r="BA21" s="135">
        <f t="shared" si="39"/>
        <v>11</v>
      </c>
      <c r="BB21" s="135">
        <f t="shared" si="39"/>
        <v>11</v>
      </c>
      <c r="BC21" s="135">
        <f t="shared" si="39"/>
        <v>11</v>
      </c>
      <c r="BD21" s="135">
        <f t="shared" si="39"/>
        <v>11</v>
      </c>
      <c r="BE21" s="135">
        <f t="shared" si="39"/>
        <v>11</v>
      </c>
      <c r="BF21" s="135">
        <f t="shared" si="39"/>
        <v>11</v>
      </c>
      <c r="BG21" s="135">
        <f t="shared" si="39"/>
        <v>10</v>
      </c>
      <c r="BH21" s="135">
        <v>10</v>
      </c>
      <c r="BI21" s="135">
        <f t="shared" ref="BI21:BQ21" si="40">BI1+8</f>
        <v>10</v>
      </c>
      <c r="BJ21" s="135">
        <f t="shared" si="40"/>
        <v>10</v>
      </c>
      <c r="BK21" s="135">
        <f t="shared" si="40"/>
        <v>10</v>
      </c>
      <c r="BL21" s="135">
        <f t="shared" si="40"/>
        <v>10</v>
      </c>
      <c r="BM21" s="135">
        <f t="shared" si="40"/>
        <v>10</v>
      </c>
      <c r="BN21" s="135">
        <f t="shared" si="40"/>
        <v>10</v>
      </c>
      <c r="BO21" s="135">
        <f t="shared" si="40"/>
        <v>10</v>
      </c>
      <c r="BP21" s="135">
        <f t="shared" si="40"/>
        <v>10</v>
      </c>
      <c r="BQ21" s="135">
        <f t="shared" si="40"/>
        <v>15</v>
      </c>
      <c r="BR21" s="135">
        <v>15</v>
      </c>
      <c r="BS21" s="135">
        <f t="shared" ref="BS21:CA21" si="41">BS1+8</f>
        <v>15</v>
      </c>
      <c r="BT21" s="135">
        <f t="shared" si="41"/>
        <v>15</v>
      </c>
      <c r="BU21" s="135">
        <f t="shared" si="41"/>
        <v>15</v>
      </c>
      <c r="BV21" s="135">
        <f t="shared" si="41"/>
        <v>15</v>
      </c>
      <c r="BW21" s="135">
        <f t="shared" si="41"/>
        <v>15</v>
      </c>
      <c r="BX21" s="135">
        <f t="shared" si="41"/>
        <v>15</v>
      </c>
      <c r="BY21" s="135">
        <f t="shared" si="41"/>
        <v>15</v>
      </c>
      <c r="BZ21" s="135">
        <f t="shared" si="41"/>
        <v>15</v>
      </c>
      <c r="CA21" s="135">
        <f t="shared" si="41"/>
        <v>17</v>
      </c>
      <c r="CB21" s="135">
        <v>17</v>
      </c>
      <c r="CC21" s="135">
        <f t="shared" ref="CC21:CJ21" si="42">CC1+8</f>
        <v>17</v>
      </c>
      <c r="CD21" s="135">
        <f t="shared" si="42"/>
        <v>17</v>
      </c>
      <c r="CE21" s="135">
        <f t="shared" si="42"/>
        <v>17</v>
      </c>
      <c r="CF21" s="135">
        <f t="shared" si="42"/>
        <v>17</v>
      </c>
      <c r="CG21" s="135">
        <f t="shared" si="42"/>
        <v>17</v>
      </c>
      <c r="CH21" s="135">
        <f t="shared" si="42"/>
        <v>17</v>
      </c>
      <c r="CI21" s="135">
        <f t="shared" si="42"/>
        <v>17</v>
      </c>
      <c r="CJ21" s="135">
        <f t="shared" si="42"/>
        <v>17</v>
      </c>
      <c r="CU21" s="135">
        <f t="shared" ref="CU21:DD21" si="43">CU1+8</f>
        <v>16</v>
      </c>
      <c r="CV21" s="135">
        <f t="shared" si="43"/>
        <v>16</v>
      </c>
      <c r="CW21" s="135">
        <f t="shared" si="43"/>
        <v>16</v>
      </c>
      <c r="CX21" s="135">
        <f t="shared" si="43"/>
        <v>16</v>
      </c>
      <c r="CY21" s="135">
        <f t="shared" si="43"/>
        <v>16</v>
      </c>
      <c r="CZ21" s="135">
        <f t="shared" si="43"/>
        <v>16</v>
      </c>
      <c r="DA21" s="135">
        <f t="shared" si="43"/>
        <v>16</v>
      </c>
      <c r="DB21" s="135">
        <f t="shared" si="43"/>
        <v>16</v>
      </c>
      <c r="DC21" s="135">
        <f t="shared" si="43"/>
        <v>16</v>
      </c>
      <c r="DD21" s="135">
        <f t="shared" si="43"/>
        <v>16</v>
      </c>
    </row>
    <row r="22" spans="1:108" ht="75" customHeight="1" thickBot="1">
      <c r="A22" s="134"/>
      <c r="B22" s="133"/>
      <c r="C22" s="132" t="s">
        <v>40</v>
      </c>
      <c r="D22" s="131" t="s">
        <v>49</v>
      </c>
      <c r="E22" s="131" t="s">
        <v>41</v>
      </c>
      <c r="F22" s="131" t="s">
        <v>22</v>
      </c>
      <c r="G22" s="131" t="s">
        <v>20</v>
      </c>
      <c r="H22" s="130" t="s">
        <v>21</v>
      </c>
      <c r="I22" s="203" t="s">
        <v>73</v>
      </c>
      <c r="J22" s="204"/>
      <c r="K22" s="204"/>
      <c r="L22" s="204"/>
      <c r="M22" s="204"/>
      <c r="N22" s="204"/>
      <c r="O22" s="204"/>
      <c r="P22" s="204"/>
      <c r="Q22" s="204"/>
      <c r="R22" s="205"/>
      <c r="S22" s="203" t="s">
        <v>27</v>
      </c>
      <c r="T22" s="204"/>
      <c r="U22" s="204"/>
      <c r="V22" s="204"/>
      <c r="W22" s="204"/>
      <c r="X22" s="204"/>
      <c r="Y22" s="204"/>
      <c r="Z22" s="204"/>
      <c r="AA22" s="204"/>
      <c r="AB22" s="204"/>
      <c r="AC22" s="204" t="s">
        <v>26</v>
      </c>
      <c r="AD22" s="204"/>
      <c r="AE22" s="204"/>
      <c r="AF22" s="204"/>
      <c r="AG22" s="204"/>
      <c r="AH22" s="204"/>
      <c r="AI22" s="204"/>
      <c r="AJ22" s="204"/>
      <c r="AK22" s="204"/>
      <c r="AL22" s="205"/>
      <c r="AM22" s="203" t="s">
        <v>36</v>
      </c>
      <c r="AN22" s="204"/>
      <c r="AO22" s="204"/>
      <c r="AP22" s="204"/>
      <c r="AQ22" s="204"/>
      <c r="AR22" s="204"/>
      <c r="AS22" s="204"/>
      <c r="AT22" s="204"/>
      <c r="AU22" s="204"/>
      <c r="AV22" s="205"/>
      <c r="AW22" s="203" t="s">
        <v>28</v>
      </c>
      <c r="AX22" s="204"/>
      <c r="AY22" s="204"/>
      <c r="AZ22" s="204"/>
      <c r="BA22" s="204"/>
      <c r="BB22" s="204"/>
      <c r="BC22" s="204"/>
      <c r="BD22" s="204"/>
      <c r="BE22" s="204"/>
      <c r="BF22" s="205"/>
      <c r="BG22" s="203" t="s">
        <v>29</v>
      </c>
      <c r="BH22" s="204"/>
      <c r="BI22" s="204"/>
      <c r="BJ22" s="204"/>
      <c r="BK22" s="204"/>
      <c r="BL22" s="204"/>
      <c r="BM22" s="204"/>
      <c r="BN22" s="204"/>
      <c r="BO22" s="204"/>
      <c r="BP22" s="205"/>
      <c r="BQ22" s="203" t="s">
        <v>50</v>
      </c>
      <c r="BR22" s="204"/>
      <c r="BS22" s="204"/>
      <c r="BT22" s="204"/>
      <c r="BU22" s="204"/>
      <c r="BV22" s="204"/>
      <c r="BW22" s="204"/>
      <c r="BX22" s="204"/>
      <c r="BY22" s="204"/>
      <c r="BZ22" s="205"/>
      <c r="CA22" s="203" t="s">
        <v>62</v>
      </c>
      <c r="CB22" s="204"/>
      <c r="CC22" s="204"/>
      <c r="CD22" s="204"/>
      <c r="CE22" s="204"/>
      <c r="CF22" s="204"/>
      <c r="CG22" s="204"/>
      <c r="CH22" s="204"/>
      <c r="CI22" s="204"/>
      <c r="CJ22" s="205"/>
      <c r="CK22" s="203" t="s">
        <v>55</v>
      </c>
      <c r="CL22" s="204"/>
      <c r="CM22" s="204"/>
      <c r="CN22" s="204"/>
      <c r="CO22" s="204"/>
      <c r="CP22" s="204"/>
      <c r="CQ22" s="204"/>
      <c r="CR22" s="204"/>
      <c r="CS22" s="204"/>
      <c r="CT22" s="205"/>
      <c r="CU22" s="209" t="e">
        <f>#REF!</f>
        <v>#REF!</v>
      </c>
      <c r="CV22" s="210"/>
      <c r="CW22" s="210"/>
      <c r="CX22" s="210"/>
      <c r="CY22" s="210"/>
      <c r="CZ22" s="210"/>
      <c r="DA22" s="210"/>
      <c r="DB22" s="210"/>
      <c r="DC22" s="210"/>
      <c r="DD22" s="211"/>
    </row>
    <row r="23" spans="1:108" ht="13.5" thickBot="1">
      <c r="A23" s="129"/>
      <c r="B23" s="129"/>
      <c r="C23" s="129"/>
      <c r="D23" s="201" t="s">
        <v>23</v>
      </c>
      <c r="E23" s="201"/>
      <c r="F23" s="201"/>
      <c r="G23" s="201"/>
      <c r="H23" s="202"/>
      <c r="I23" s="125">
        <v>2019</v>
      </c>
      <c r="J23" s="124">
        <v>2025</v>
      </c>
      <c r="K23" s="124">
        <v>2030</v>
      </c>
      <c r="L23" s="124">
        <v>2035</v>
      </c>
      <c r="M23" s="124">
        <v>2040</v>
      </c>
      <c r="N23" s="124">
        <v>2045</v>
      </c>
      <c r="O23" s="123">
        <v>2050</v>
      </c>
      <c r="P23" s="124">
        <v>2055</v>
      </c>
      <c r="Q23" s="124">
        <v>2060</v>
      </c>
      <c r="R23" s="123">
        <v>2065</v>
      </c>
      <c r="S23" s="125">
        <v>2019</v>
      </c>
      <c r="T23" s="124">
        <v>2025</v>
      </c>
      <c r="U23" s="124">
        <v>2030</v>
      </c>
      <c r="V23" s="124">
        <v>2035</v>
      </c>
      <c r="W23" s="124">
        <v>2040</v>
      </c>
      <c r="X23" s="124">
        <v>2045</v>
      </c>
      <c r="Y23" s="123">
        <v>2050</v>
      </c>
      <c r="Z23" s="124">
        <v>2055</v>
      </c>
      <c r="AA23" s="124">
        <v>2060</v>
      </c>
      <c r="AB23" s="123">
        <v>2065</v>
      </c>
      <c r="AC23" s="125">
        <v>2019</v>
      </c>
      <c r="AD23" s="124">
        <v>2025</v>
      </c>
      <c r="AE23" s="124">
        <v>2030</v>
      </c>
      <c r="AF23" s="124">
        <v>2035</v>
      </c>
      <c r="AG23" s="124">
        <v>2040</v>
      </c>
      <c r="AH23" s="124">
        <v>2045</v>
      </c>
      <c r="AI23" s="123">
        <v>2050</v>
      </c>
      <c r="AJ23" s="124">
        <v>2055</v>
      </c>
      <c r="AK23" s="124">
        <v>2060</v>
      </c>
      <c r="AL23" s="123">
        <v>2065</v>
      </c>
      <c r="AM23" s="128">
        <v>2019</v>
      </c>
      <c r="AN23" s="124">
        <v>2025</v>
      </c>
      <c r="AO23" s="127">
        <v>2030</v>
      </c>
      <c r="AP23" s="127">
        <v>2035</v>
      </c>
      <c r="AQ23" s="127">
        <v>2040</v>
      </c>
      <c r="AR23" s="127">
        <v>2045</v>
      </c>
      <c r="AS23" s="126">
        <v>2050</v>
      </c>
      <c r="AT23" s="124">
        <v>2055</v>
      </c>
      <c r="AU23" s="124">
        <v>2060</v>
      </c>
      <c r="AV23" s="123">
        <v>2065</v>
      </c>
      <c r="AW23" s="125">
        <v>2019</v>
      </c>
      <c r="AX23" s="124">
        <v>2025</v>
      </c>
      <c r="AY23" s="124">
        <v>2030</v>
      </c>
      <c r="AZ23" s="124">
        <v>2035</v>
      </c>
      <c r="BA23" s="124">
        <v>2040</v>
      </c>
      <c r="BB23" s="124">
        <v>2045</v>
      </c>
      <c r="BC23" s="123">
        <v>2050</v>
      </c>
      <c r="BD23" s="124">
        <v>2055</v>
      </c>
      <c r="BE23" s="124">
        <v>2060</v>
      </c>
      <c r="BF23" s="123">
        <v>2065</v>
      </c>
      <c r="BG23" s="125">
        <v>2019</v>
      </c>
      <c r="BH23" s="124">
        <v>2025</v>
      </c>
      <c r="BI23" s="124">
        <v>2030</v>
      </c>
      <c r="BJ23" s="124">
        <v>2035</v>
      </c>
      <c r="BK23" s="124">
        <v>2040</v>
      </c>
      <c r="BL23" s="124">
        <v>2045</v>
      </c>
      <c r="BM23" s="123">
        <v>2050</v>
      </c>
      <c r="BN23" s="124">
        <v>2055</v>
      </c>
      <c r="BO23" s="124">
        <v>2060</v>
      </c>
      <c r="BP23" s="123">
        <v>2065</v>
      </c>
      <c r="BQ23" s="125">
        <v>2019</v>
      </c>
      <c r="BR23" s="124">
        <v>2025</v>
      </c>
      <c r="BS23" s="124">
        <v>2030</v>
      </c>
      <c r="BT23" s="124">
        <v>2035</v>
      </c>
      <c r="BU23" s="124">
        <v>2040</v>
      </c>
      <c r="BV23" s="124">
        <v>2045</v>
      </c>
      <c r="BW23" s="123">
        <v>2050</v>
      </c>
      <c r="BX23" s="124">
        <v>2055</v>
      </c>
      <c r="BY23" s="124">
        <v>2060</v>
      </c>
      <c r="BZ23" s="123">
        <v>2065</v>
      </c>
      <c r="CA23" s="125">
        <v>2019</v>
      </c>
      <c r="CB23" s="124">
        <v>2025</v>
      </c>
      <c r="CC23" s="124">
        <v>2030</v>
      </c>
      <c r="CD23" s="124">
        <v>2035</v>
      </c>
      <c r="CE23" s="124">
        <v>2040</v>
      </c>
      <c r="CF23" s="124">
        <v>2045</v>
      </c>
      <c r="CG23" s="123">
        <v>2050</v>
      </c>
      <c r="CH23" s="124">
        <v>2055</v>
      </c>
      <c r="CI23" s="124">
        <v>2060</v>
      </c>
      <c r="CJ23" s="123">
        <v>2065</v>
      </c>
      <c r="CK23" s="125">
        <v>2019</v>
      </c>
      <c r="CL23" s="124">
        <v>2025</v>
      </c>
      <c r="CM23" s="124">
        <v>2030</v>
      </c>
      <c r="CN23" s="124">
        <v>2035</v>
      </c>
      <c r="CO23" s="124">
        <v>2040</v>
      </c>
      <c r="CP23" s="124">
        <v>2045</v>
      </c>
      <c r="CQ23" s="123">
        <v>2050</v>
      </c>
      <c r="CR23" s="124">
        <v>2055</v>
      </c>
      <c r="CS23" s="124">
        <v>2060</v>
      </c>
      <c r="CT23" s="123">
        <v>2065</v>
      </c>
      <c r="CU23" s="125">
        <v>2019</v>
      </c>
      <c r="CV23" s="124">
        <v>2025</v>
      </c>
      <c r="CW23" s="124">
        <v>2030</v>
      </c>
      <c r="CX23" s="124">
        <v>2035</v>
      </c>
      <c r="CY23" s="124">
        <v>2040</v>
      </c>
      <c r="CZ23" s="124">
        <v>2045</v>
      </c>
      <c r="DA23" s="123">
        <v>2050</v>
      </c>
      <c r="DB23" s="124">
        <v>2055</v>
      </c>
      <c r="DC23" s="124">
        <v>2060</v>
      </c>
      <c r="DD23" s="123">
        <v>2065</v>
      </c>
    </row>
    <row r="24" spans="1:108" ht="15.75" hidden="1" thickBot="1">
      <c r="A24" s="121" t="s">
        <v>74</v>
      </c>
      <c r="B24" s="122"/>
      <c r="C24" s="122"/>
      <c r="D24" s="107" t="e">
        <f t="shared" ref="D24:E40" si="44">D4</f>
        <v>#REF!</v>
      </c>
      <c r="E24" s="106" t="e">
        <f t="shared" si="44"/>
        <v>#REF!</v>
      </c>
      <c r="F24" s="120">
        <v>62</v>
      </c>
      <c r="G24" s="120">
        <v>67</v>
      </c>
      <c r="H24" s="120">
        <v>1</v>
      </c>
      <c r="I24" s="92" t="e">
        <f t="shared" ref="I24:R33" ca="1" si="45">HLOOKUP(I$3,INDIRECT("'"&amp;$A24&amp;"'!$B$1:$BB$17"),I$21,FALSE)*100</f>
        <v>#REF!</v>
      </c>
      <c r="J24" s="92" t="e">
        <f t="shared" ca="1" si="45"/>
        <v>#REF!</v>
      </c>
      <c r="K24" s="92" t="e">
        <f t="shared" ca="1" si="45"/>
        <v>#REF!</v>
      </c>
      <c r="L24" s="92" t="e">
        <f t="shared" ca="1" si="45"/>
        <v>#REF!</v>
      </c>
      <c r="M24" s="92" t="e">
        <f t="shared" ca="1" si="45"/>
        <v>#REF!</v>
      </c>
      <c r="N24" s="92" t="e">
        <f t="shared" ca="1" si="45"/>
        <v>#REF!</v>
      </c>
      <c r="O24" s="92" t="e">
        <f t="shared" ca="1" si="45"/>
        <v>#REF!</v>
      </c>
      <c r="P24" s="92" t="e">
        <f t="shared" ca="1" si="45"/>
        <v>#REF!</v>
      </c>
      <c r="Q24" s="92" t="e">
        <f t="shared" ca="1" si="45"/>
        <v>#REF!</v>
      </c>
      <c r="R24" s="92" t="e">
        <f t="shared" ca="1" si="45"/>
        <v>#REF!</v>
      </c>
      <c r="S24" s="92" t="e">
        <f t="shared" ref="S24:AB33" ca="1" si="46">HLOOKUP(S$3,INDIRECT("'"&amp;$A24&amp;"'!$B$1:$BB$17"),S$21,FALSE)*100</f>
        <v>#REF!</v>
      </c>
      <c r="T24" s="92" t="e">
        <f t="shared" ca="1" si="46"/>
        <v>#REF!</v>
      </c>
      <c r="U24" s="92" t="e">
        <f t="shared" ca="1" si="46"/>
        <v>#REF!</v>
      </c>
      <c r="V24" s="92" t="e">
        <f t="shared" ca="1" si="46"/>
        <v>#REF!</v>
      </c>
      <c r="W24" s="92" t="e">
        <f t="shared" ca="1" si="46"/>
        <v>#REF!</v>
      </c>
      <c r="X24" s="92" t="e">
        <f t="shared" ca="1" si="46"/>
        <v>#REF!</v>
      </c>
      <c r="Y24" s="92" t="e">
        <f t="shared" ca="1" si="46"/>
        <v>#REF!</v>
      </c>
      <c r="Z24" s="92" t="e">
        <f t="shared" ca="1" si="46"/>
        <v>#REF!</v>
      </c>
      <c r="AA24" s="92" t="e">
        <f t="shared" ca="1" si="46"/>
        <v>#REF!</v>
      </c>
      <c r="AB24" s="92" t="e">
        <f t="shared" ca="1" si="46"/>
        <v>#REF!</v>
      </c>
      <c r="AC24" s="92" t="e">
        <f t="shared" ref="AC24:AL33" ca="1" si="47">HLOOKUP(AC$3,INDIRECT("'"&amp;$A24&amp;"'!$B$1:$BB$17"),AC$21,FALSE)*100</f>
        <v>#REF!</v>
      </c>
      <c r="AD24" s="92" t="e">
        <f t="shared" ca="1" si="47"/>
        <v>#REF!</v>
      </c>
      <c r="AE24" s="92" t="e">
        <f t="shared" ca="1" si="47"/>
        <v>#REF!</v>
      </c>
      <c r="AF24" s="92" t="e">
        <f t="shared" ca="1" si="47"/>
        <v>#REF!</v>
      </c>
      <c r="AG24" s="92" t="e">
        <f t="shared" ca="1" si="47"/>
        <v>#REF!</v>
      </c>
      <c r="AH24" s="92" t="e">
        <f t="shared" ca="1" si="47"/>
        <v>#REF!</v>
      </c>
      <c r="AI24" s="92" t="e">
        <f t="shared" ca="1" si="47"/>
        <v>#REF!</v>
      </c>
      <c r="AJ24" s="92" t="e">
        <f t="shared" ca="1" si="47"/>
        <v>#REF!</v>
      </c>
      <c r="AK24" s="92" t="e">
        <f t="shared" ca="1" si="47"/>
        <v>#REF!</v>
      </c>
      <c r="AL24" s="92" t="e">
        <f t="shared" ca="1" si="47"/>
        <v>#REF!</v>
      </c>
      <c r="AM24" s="94" t="e">
        <f t="shared" ref="AM24:AM40" ca="1" si="48">AC24+S24</f>
        <v>#REF!</v>
      </c>
      <c r="AN24" s="94" t="e">
        <f t="shared" ref="AN24:AN40" ca="1" si="49">AD24+T24</f>
        <v>#REF!</v>
      </c>
      <c r="AO24" s="94" t="e">
        <f t="shared" ref="AO24:AO40" ca="1" si="50">AE24+U24</f>
        <v>#REF!</v>
      </c>
      <c r="AP24" s="94" t="e">
        <f t="shared" ref="AP24:AP40" ca="1" si="51">AF24+V24</f>
        <v>#REF!</v>
      </c>
      <c r="AQ24" s="94" t="e">
        <f t="shared" ref="AQ24:AQ40" ca="1" si="52">AG24+W24</f>
        <v>#REF!</v>
      </c>
      <c r="AR24" s="94" t="e">
        <f t="shared" ref="AR24:AR40" ca="1" si="53">AH24+X24</f>
        <v>#REF!</v>
      </c>
      <c r="AS24" s="94" t="e">
        <f t="shared" ref="AS24:AS40" ca="1" si="54">AI24+Y24</f>
        <v>#REF!</v>
      </c>
      <c r="AT24" s="94" t="e">
        <f t="shared" ref="AT24:AT40" ca="1" si="55">AJ24+Z24</f>
        <v>#REF!</v>
      </c>
      <c r="AU24" s="94" t="e">
        <f t="shared" ref="AU24:AU40" ca="1" si="56">AK24+AA24</f>
        <v>#REF!</v>
      </c>
      <c r="AV24" s="94" t="e">
        <f t="shared" ref="AV24:AV40" ca="1" si="57">AL24+AB24</f>
        <v>#REF!</v>
      </c>
      <c r="AW24" s="92" t="e">
        <f t="shared" ref="AW24:BF33" ca="1" si="58">HLOOKUP(AW$3,INDIRECT("'"&amp;$A24&amp;"'!$B$1:$BB$17"),AW$21,FALSE)*100</f>
        <v>#REF!</v>
      </c>
      <c r="AX24" s="92" t="e">
        <f t="shared" ca="1" si="58"/>
        <v>#REF!</v>
      </c>
      <c r="AY24" s="92" t="e">
        <f t="shared" ca="1" si="58"/>
        <v>#REF!</v>
      </c>
      <c r="AZ24" s="92" t="e">
        <f t="shared" ca="1" si="58"/>
        <v>#REF!</v>
      </c>
      <c r="BA24" s="92" t="e">
        <f t="shared" ca="1" si="58"/>
        <v>#REF!</v>
      </c>
      <c r="BB24" s="92" t="e">
        <f t="shared" ca="1" si="58"/>
        <v>#REF!</v>
      </c>
      <c r="BC24" s="92" t="e">
        <f t="shared" ca="1" si="58"/>
        <v>#REF!</v>
      </c>
      <c r="BD24" s="92" t="e">
        <f t="shared" ca="1" si="58"/>
        <v>#REF!</v>
      </c>
      <c r="BE24" s="92" t="e">
        <f t="shared" ca="1" si="58"/>
        <v>#REF!</v>
      </c>
      <c r="BF24" s="92" t="e">
        <f t="shared" ca="1" si="58"/>
        <v>#REF!</v>
      </c>
      <c r="BG24" s="92" t="e">
        <f t="shared" ref="BG24:BP33" ca="1" si="59">HLOOKUP(BG$3,INDIRECT("'"&amp;$A24&amp;"'!$B$1:$BB$17"),BG$21,FALSE)*100</f>
        <v>#REF!</v>
      </c>
      <c r="BH24" s="92" t="e">
        <f t="shared" ca="1" si="59"/>
        <v>#REF!</v>
      </c>
      <c r="BI24" s="92" t="e">
        <f t="shared" ca="1" si="59"/>
        <v>#REF!</v>
      </c>
      <c r="BJ24" s="92" t="e">
        <f t="shared" ca="1" si="59"/>
        <v>#REF!</v>
      </c>
      <c r="BK24" s="92" t="e">
        <f t="shared" ca="1" si="59"/>
        <v>#REF!</v>
      </c>
      <c r="BL24" s="92" t="e">
        <f t="shared" ca="1" si="59"/>
        <v>#REF!</v>
      </c>
      <c r="BM24" s="92" t="e">
        <f t="shared" ca="1" si="59"/>
        <v>#REF!</v>
      </c>
      <c r="BN24" s="92" t="e">
        <f t="shared" ca="1" si="59"/>
        <v>#REF!</v>
      </c>
      <c r="BO24" s="92" t="e">
        <f t="shared" ca="1" si="59"/>
        <v>#REF!</v>
      </c>
      <c r="BP24" s="92" t="e">
        <f t="shared" ca="1" si="59"/>
        <v>#REF!</v>
      </c>
      <c r="BQ24" s="92" t="e">
        <f t="shared" ref="BQ24:BZ33" ca="1" si="60">HLOOKUP(BQ$3,INDIRECT("'"&amp;$A24&amp;"'!$B$1:$BB$17"),BQ$21,FALSE)*100</f>
        <v>#REF!</v>
      </c>
      <c r="BR24" s="92" t="e">
        <f t="shared" ca="1" si="60"/>
        <v>#REF!</v>
      </c>
      <c r="BS24" s="92" t="e">
        <f t="shared" ca="1" si="60"/>
        <v>#REF!</v>
      </c>
      <c r="BT24" s="92" t="e">
        <f t="shared" ca="1" si="60"/>
        <v>#REF!</v>
      </c>
      <c r="BU24" s="92" t="e">
        <f t="shared" ca="1" si="60"/>
        <v>#REF!</v>
      </c>
      <c r="BV24" s="92" t="e">
        <f t="shared" ca="1" si="60"/>
        <v>#REF!</v>
      </c>
      <c r="BW24" s="92" t="e">
        <f t="shared" ca="1" si="60"/>
        <v>#REF!</v>
      </c>
      <c r="BX24" s="92" t="e">
        <f t="shared" ca="1" si="60"/>
        <v>#REF!</v>
      </c>
      <c r="BY24" s="92" t="e">
        <f t="shared" ca="1" si="60"/>
        <v>#REF!</v>
      </c>
      <c r="BZ24" s="92" t="e">
        <f t="shared" ca="1" si="60"/>
        <v>#REF!</v>
      </c>
      <c r="CA24" s="92" t="e">
        <f t="shared" ref="CA24:CJ33" ca="1" si="61">HLOOKUP(CA$3,INDIRECT("'"&amp;$A24&amp;"'!$B$1:$BB$17"),CA$21,FALSE)*100</f>
        <v>#REF!</v>
      </c>
      <c r="CB24" s="92" t="e">
        <f t="shared" ca="1" si="61"/>
        <v>#REF!</v>
      </c>
      <c r="CC24" s="92" t="e">
        <f t="shared" ca="1" si="61"/>
        <v>#REF!</v>
      </c>
      <c r="CD24" s="92" t="e">
        <f t="shared" ca="1" si="61"/>
        <v>#REF!</v>
      </c>
      <c r="CE24" s="92" t="e">
        <f t="shared" ca="1" si="61"/>
        <v>#REF!</v>
      </c>
      <c r="CF24" s="92" t="e">
        <f t="shared" ca="1" si="61"/>
        <v>#REF!</v>
      </c>
      <c r="CG24" s="92" t="e">
        <f t="shared" ca="1" si="61"/>
        <v>#REF!</v>
      </c>
      <c r="CH24" s="92" t="e">
        <f t="shared" ca="1" si="61"/>
        <v>#REF!</v>
      </c>
      <c r="CI24" s="92" t="e">
        <f t="shared" ca="1" si="61"/>
        <v>#REF!</v>
      </c>
      <c r="CJ24" s="92" t="e">
        <f t="shared" ca="1" si="61"/>
        <v>#REF!</v>
      </c>
      <c r="CK24" s="93" t="e">
        <f t="shared" ref="CK24:CK40" ca="1" si="62">I24+AC24+AW24</f>
        <v>#REF!</v>
      </c>
      <c r="CL24" s="93" t="e">
        <f t="shared" ref="CL24:CL40" ca="1" si="63">J24+AD24+AX24</f>
        <v>#REF!</v>
      </c>
      <c r="CM24" s="93" t="e">
        <f t="shared" ref="CM24:CM40" ca="1" si="64">K24+AE24+AY24</f>
        <v>#REF!</v>
      </c>
      <c r="CN24" s="93" t="e">
        <f t="shared" ref="CN24:CN40" ca="1" si="65">L24+AF24+AZ24</f>
        <v>#REF!</v>
      </c>
      <c r="CO24" s="93" t="e">
        <f t="shared" ref="CO24:CO40" ca="1" si="66">M24+AG24+BA24</f>
        <v>#REF!</v>
      </c>
      <c r="CP24" s="93" t="e">
        <f t="shared" ref="CP24:CP40" ca="1" si="67">N24+AH24+BB24</f>
        <v>#REF!</v>
      </c>
      <c r="CQ24" s="93" t="e">
        <f t="shared" ref="CQ24:CQ40" ca="1" si="68">O24+AI24+BC24</f>
        <v>#REF!</v>
      </c>
      <c r="CR24" s="93" t="e">
        <f t="shared" ref="CR24:CR40" ca="1" si="69">P24+AJ24+BD24</f>
        <v>#REF!</v>
      </c>
      <c r="CS24" s="93" t="e">
        <f t="shared" ref="CS24:CS40" ca="1" si="70">Q24+AK24+BE24</f>
        <v>#REF!</v>
      </c>
      <c r="CT24" s="93" t="e">
        <f t="shared" ref="CT24:CT40" ca="1" si="71">R24+AL24+BF24</f>
        <v>#REF!</v>
      </c>
      <c r="CU24" s="92" t="e">
        <f t="shared" ref="CU24:DD33" ca="1" si="72">HLOOKUP(CU$3,INDIRECT("'"&amp;$A24&amp;"'!$B$1:$BB$17"),CU$21,FALSE)*100</f>
        <v>#REF!</v>
      </c>
      <c r="CV24" s="92" t="e">
        <f t="shared" ca="1" si="72"/>
        <v>#REF!</v>
      </c>
      <c r="CW24" s="92" t="e">
        <f t="shared" ca="1" si="72"/>
        <v>#REF!</v>
      </c>
      <c r="CX24" s="92" t="e">
        <f t="shared" ca="1" si="72"/>
        <v>#REF!</v>
      </c>
      <c r="CY24" s="92" t="e">
        <f t="shared" ca="1" si="72"/>
        <v>#REF!</v>
      </c>
      <c r="CZ24" s="92" t="e">
        <f t="shared" ca="1" si="72"/>
        <v>#REF!</v>
      </c>
      <c r="DA24" s="92" t="e">
        <f t="shared" ca="1" si="72"/>
        <v>#REF!</v>
      </c>
      <c r="DB24" s="92" t="e">
        <f t="shared" ca="1" si="72"/>
        <v>#REF!</v>
      </c>
      <c r="DC24" s="92" t="e">
        <f t="shared" ca="1" si="72"/>
        <v>#REF!</v>
      </c>
      <c r="DD24" s="91" t="e">
        <f t="shared" ca="1" si="72"/>
        <v>#REF!</v>
      </c>
    </row>
    <row r="25" spans="1:108" ht="15.75" thickBot="1">
      <c r="A25" s="121" t="s">
        <v>10</v>
      </c>
      <c r="B25" s="121" t="s">
        <v>37</v>
      </c>
      <c r="C25" s="98"/>
      <c r="D25" s="107" t="e">
        <f t="shared" si="44"/>
        <v>#REF!</v>
      </c>
      <c r="E25" s="106" t="e">
        <f t="shared" si="44"/>
        <v>#REF!</v>
      </c>
      <c r="F25" s="120">
        <v>62</v>
      </c>
      <c r="G25" s="120">
        <v>67</v>
      </c>
      <c r="H25" s="120">
        <v>1</v>
      </c>
      <c r="I25" s="92" t="e">
        <f t="shared" ca="1" si="45"/>
        <v>#REF!</v>
      </c>
      <c r="J25" s="92" t="e">
        <f t="shared" ca="1" si="45"/>
        <v>#REF!</v>
      </c>
      <c r="K25" s="92" t="e">
        <f t="shared" ca="1" si="45"/>
        <v>#REF!</v>
      </c>
      <c r="L25" s="92" t="e">
        <f t="shared" ca="1" si="45"/>
        <v>#REF!</v>
      </c>
      <c r="M25" s="92" t="e">
        <f t="shared" ca="1" si="45"/>
        <v>#REF!</v>
      </c>
      <c r="N25" s="92" t="e">
        <f t="shared" ca="1" si="45"/>
        <v>#REF!</v>
      </c>
      <c r="O25" s="92" t="e">
        <f t="shared" ca="1" si="45"/>
        <v>#REF!</v>
      </c>
      <c r="P25" s="92" t="e">
        <f t="shared" ca="1" si="45"/>
        <v>#REF!</v>
      </c>
      <c r="Q25" s="92" t="e">
        <f t="shared" ca="1" si="45"/>
        <v>#REF!</v>
      </c>
      <c r="R25" s="92" t="e">
        <f t="shared" ca="1" si="45"/>
        <v>#REF!</v>
      </c>
      <c r="S25" s="92" t="e">
        <f t="shared" ca="1" si="46"/>
        <v>#REF!</v>
      </c>
      <c r="T25" s="92" t="e">
        <f t="shared" ca="1" si="46"/>
        <v>#REF!</v>
      </c>
      <c r="U25" s="92" t="e">
        <f t="shared" ca="1" si="46"/>
        <v>#REF!</v>
      </c>
      <c r="V25" s="92" t="e">
        <f t="shared" ca="1" si="46"/>
        <v>#REF!</v>
      </c>
      <c r="W25" s="92" t="e">
        <f t="shared" ca="1" si="46"/>
        <v>#REF!</v>
      </c>
      <c r="X25" s="92" t="e">
        <f t="shared" ca="1" si="46"/>
        <v>#REF!</v>
      </c>
      <c r="Y25" s="92" t="e">
        <f t="shared" ca="1" si="46"/>
        <v>#REF!</v>
      </c>
      <c r="Z25" s="92" t="e">
        <f t="shared" ca="1" si="46"/>
        <v>#REF!</v>
      </c>
      <c r="AA25" s="92" t="e">
        <f t="shared" ca="1" si="46"/>
        <v>#REF!</v>
      </c>
      <c r="AB25" s="92" t="e">
        <f t="shared" ca="1" si="46"/>
        <v>#REF!</v>
      </c>
      <c r="AC25" s="92" t="e">
        <f t="shared" ca="1" si="47"/>
        <v>#REF!</v>
      </c>
      <c r="AD25" s="92" t="e">
        <f t="shared" ca="1" si="47"/>
        <v>#REF!</v>
      </c>
      <c r="AE25" s="92" t="e">
        <f t="shared" ca="1" si="47"/>
        <v>#REF!</v>
      </c>
      <c r="AF25" s="92" t="e">
        <f t="shared" ca="1" si="47"/>
        <v>#REF!</v>
      </c>
      <c r="AG25" s="92" t="e">
        <f t="shared" ca="1" si="47"/>
        <v>#REF!</v>
      </c>
      <c r="AH25" s="92" t="e">
        <f t="shared" ca="1" si="47"/>
        <v>#REF!</v>
      </c>
      <c r="AI25" s="92" t="e">
        <f t="shared" ca="1" si="47"/>
        <v>#REF!</v>
      </c>
      <c r="AJ25" s="92" t="e">
        <f t="shared" ca="1" si="47"/>
        <v>#REF!</v>
      </c>
      <c r="AK25" s="92" t="e">
        <f t="shared" ca="1" si="47"/>
        <v>#REF!</v>
      </c>
      <c r="AL25" s="92" t="e">
        <f t="shared" ca="1" si="47"/>
        <v>#REF!</v>
      </c>
      <c r="AM25" s="94" t="e">
        <f t="shared" ca="1" si="48"/>
        <v>#REF!</v>
      </c>
      <c r="AN25" s="94" t="e">
        <f t="shared" ca="1" si="49"/>
        <v>#REF!</v>
      </c>
      <c r="AO25" s="94" t="e">
        <f t="shared" ca="1" si="50"/>
        <v>#REF!</v>
      </c>
      <c r="AP25" s="94" t="e">
        <f t="shared" ca="1" si="51"/>
        <v>#REF!</v>
      </c>
      <c r="AQ25" s="94" t="e">
        <f t="shared" ca="1" si="52"/>
        <v>#REF!</v>
      </c>
      <c r="AR25" s="94" t="e">
        <f t="shared" ca="1" si="53"/>
        <v>#REF!</v>
      </c>
      <c r="AS25" s="94" t="e">
        <f t="shared" ca="1" si="54"/>
        <v>#REF!</v>
      </c>
      <c r="AT25" s="94" t="e">
        <f t="shared" ca="1" si="55"/>
        <v>#REF!</v>
      </c>
      <c r="AU25" s="94" t="e">
        <f t="shared" ca="1" si="56"/>
        <v>#REF!</v>
      </c>
      <c r="AV25" s="94" t="e">
        <f t="shared" ca="1" si="57"/>
        <v>#REF!</v>
      </c>
      <c r="AW25" s="92" t="e">
        <f t="shared" ca="1" si="58"/>
        <v>#REF!</v>
      </c>
      <c r="AX25" s="92" t="e">
        <f t="shared" ca="1" si="58"/>
        <v>#REF!</v>
      </c>
      <c r="AY25" s="92" t="e">
        <f t="shared" ca="1" si="58"/>
        <v>#REF!</v>
      </c>
      <c r="AZ25" s="92" t="e">
        <f t="shared" ca="1" si="58"/>
        <v>#REF!</v>
      </c>
      <c r="BA25" s="92" t="e">
        <f t="shared" ca="1" si="58"/>
        <v>#REF!</v>
      </c>
      <c r="BB25" s="92" t="e">
        <f t="shared" ca="1" si="58"/>
        <v>#REF!</v>
      </c>
      <c r="BC25" s="92" t="e">
        <f t="shared" ca="1" si="58"/>
        <v>#REF!</v>
      </c>
      <c r="BD25" s="92" t="e">
        <f t="shared" ca="1" si="58"/>
        <v>#REF!</v>
      </c>
      <c r="BE25" s="92" t="e">
        <f t="shared" ca="1" si="58"/>
        <v>#REF!</v>
      </c>
      <c r="BF25" s="92" t="e">
        <f t="shared" ca="1" si="58"/>
        <v>#REF!</v>
      </c>
      <c r="BG25" s="92" t="e">
        <f t="shared" ca="1" si="59"/>
        <v>#REF!</v>
      </c>
      <c r="BH25" s="92" t="e">
        <f t="shared" ca="1" si="59"/>
        <v>#REF!</v>
      </c>
      <c r="BI25" s="92" t="e">
        <f t="shared" ca="1" si="59"/>
        <v>#REF!</v>
      </c>
      <c r="BJ25" s="92" t="e">
        <f t="shared" ca="1" si="59"/>
        <v>#REF!</v>
      </c>
      <c r="BK25" s="92" t="e">
        <f t="shared" ca="1" si="59"/>
        <v>#REF!</v>
      </c>
      <c r="BL25" s="92" t="e">
        <f t="shared" ca="1" si="59"/>
        <v>#REF!</v>
      </c>
      <c r="BM25" s="92" t="e">
        <f t="shared" ca="1" si="59"/>
        <v>#REF!</v>
      </c>
      <c r="BN25" s="92" t="e">
        <f t="shared" ca="1" si="59"/>
        <v>#REF!</v>
      </c>
      <c r="BO25" s="92" t="e">
        <f t="shared" ca="1" si="59"/>
        <v>#REF!</v>
      </c>
      <c r="BP25" s="92" t="e">
        <f t="shared" ca="1" si="59"/>
        <v>#REF!</v>
      </c>
      <c r="BQ25" s="92" t="e">
        <f t="shared" ca="1" si="60"/>
        <v>#REF!</v>
      </c>
      <c r="BR25" s="92" t="e">
        <f t="shared" ca="1" si="60"/>
        <v>#REF!</v>
      </c>
      <c r="BS25" s="92" t="e">
        <f t="shared" ca="1" si="60"/>
        <v>#REF!</v>
      </c>
      <c r="BT25" s="92" t="e">
        <f t="shared" ca="1" si="60"/>
        <v>#REF!</v>
      </c>
      <c r="BU25" s="92" t="e">
        <f t="shared" ca="1" si="60"/>
        <v>#REF!</v>
      </c>
      <c r="BV25" s="92" t="e">
        <f t="shared" ca="1" si="60"/>
        <v>#REF!</v>
      </c>
      <c r="BW25" s="92" t="e">
        <f t="shared" ca="1" si="60"/>
        <v>#REF!</v>
      </c>
      <c r="BX25" s="92" t="e">
        <f t="shared" ca="1" si="60"/>
        <v>#REF!</v>
      </c>
      <c r="BY25" s="92" t="e">
        <f t="shared" ca="1" si="60"/>
        <v>#REF!</v>
      </c>
      <c r="BZ25" s="92" t="e">
        <f t="shared" ca="1" si="60"/>
        <v>#REF!</v>
      </c>
      <c r="CA25" s="92" t="e">
        <f t="shared" ca="1" si="61"/>
        <v>#REF!</v>
      </c>
      <c r="CB25" s="92" t="e">
        <f t="shared" ca="1" si="61"/>
        <v>#REF!</v>
      </c>
      <c r="CC25" s="92" t="e">
        <f t="shared" ca="1" si="61"/>
        <v>#REF!</v>
      </c>
      <c r="CD25" s="92" t="e">
        <f t="shared" ca="1" si="61"/>
        <v>#REF!</v>
      </c>
      <c r="CE25" s="92" t="e">
        <f t="shared" ca="1" si="61"/>
        <v>#REF!</v>
      </c>
      <c r="CF25" s="92" t="e">
        <f t="shared" ca="1" si="61"/>
        <v>#REF!</v>
      </c>
      <c r="CG25" s="92" t="e">
        <f t="shared" ca="1" si="61"/>
        <v>#REF!</v>
      </c>
      <c r="CH25" s="92" t="e">
        <f t="shared" ca="1" si="61"/>
        <v>#REF!</v>
      </c>
      <c r="CI25" s="92" t="e">
        <f t="shared" ca="1" si="61"/>
        <v>#REF!</v>
      </c>
      <c r="CJ25" s="92" t="e">
        <f t="shared" ca="1" si="61"/>
        <v>#REF!</v>
      </c>
      <c r="CK25" s="93" t="e">
        <f t="shared" ca="1" si="62"/>
        <v>#REF!</v>
      </c>
      <c r="CL25" s="93" t="e">
        <f t="shared" ca="1" si="63"/>
        <v>#REF!</v>
      </c>
      <c r="CM25" s="93" t="e">
        <f t="shared" ca="1" si="64"/>
        <v>#REF!</v>
      </c>
      <c r="CN25" s="93" t="e">
        <f t="shared" ca="1" si="65"/>
        <v>#REF!</v>
      </c>
      <c r="CO25" s="93" t="e">
        <f t="shared" ca="1" si="66"/>
        <v>#REF!</v>
      </c>
      <c r="CP25" s="93" t="e">
        <f t="shared" ca="1" si="67"/>
        <v>#REF!</v>
      </c>
      <c r="CQ25" s="93" t="e">
        <f t="shared" ca="1" si="68"/>
        <v>#REF!</v>
      </c>
      <c r="CR25" s="93" t="e">
        <f t="shared" ca="1" si="69"/>
        <v>#REF!</v>
      </c>
      <c r="CS25" s="93" t="e">
        <f t="shared" ca="1" si="70"/>
        <v>#REF!</v>
      </c>
      <c r="CT25" s="93" t="e">
        <f t="shared" ca="1" si="71"/>
        <v>#REF!</v>
      </c>
      <c r="CU25" s="92" t="e">
        <f t="shared" ca="1" si="72"/>
        <v>#REF!</v>
      </c>
      <c r="CV25" s="92" t="e">
        <f t="shared" ca="1" si="72"/>
        <v>#REF!</v>
      </c>
      <c r="CW25" s="92" t="e">
        <f t="shared" ca="1" si="72"/>
        <v>#REF!</v>
      </c>
      <c r="CX25" s="92" t="e">
        <f t="shared" ca="1" si="72"/>
        <v>#REF!</v>
      </c>
      <c r="CY25" s="92" t="e">
        <f t="shared" ca="1" si="72"/>
        <v>#REF!</v>
      </c>
      <c r="CZ25" s="92" t="e">
        <f t="shared" ca="1" si="72"/>
        <v>#REF!</v>
      </c>
      <c r="DA25" s="92" t="e">
        <f t="shared" ca="1" si="72"/>
        <v>#REF!</v>
      </c>
      <c r="DB25" s="92" t="e">
        <f t="shared" ca="1" si="72"/>
        <v>#REF!</v>
      </c>
      <c r="DC25" s="92" t="e">
        <f t="shared" ca="1" si="72"/>
        <v>#REF!</v>
      </c>
      <c r="DD25" s="91" t="e">
        <f t="shared" ca="1" si="72"/>
        <v>#REF!</v>
      </c>
    </row>
    <row r="26" spans="1:108" ht="15.75" hidden="1" thickBot="1">
      <c r="A26" s="121" t="s">
        <v>7</v>
      </c>
      <c r="B26" s="121" t="s">
        <v>46</v>
      </c>
      <c r="C26" s="98"/>
      <c r="D26" s="107" t="e">
        <f t="shared" si="44"/>
        <v>#REF!</v>
      </c>
      <c r="E26" s="106" t="e">
        <f t="shared" si="44"/>
        <v>#REF!</v>
      </c>
      <c r="F26" s="120">
        <v>65.000000000000014</v>
      </c>
      <c r="G26" s="120">
        <v>67</v>
      </c>
      <c r="H26" s="120">
        <v>1</v>
      </c>
      <c r="I26" s="92" t="e">
        <f t="shared" ca="1" si="45"/>
        <v>#REF!</v>
      </c>
      <c r="J26" s="92" t="e">
        <f t="shared" ca="1" si="45"/>
        <v>#REF!</v>
      </c>
      <c r="K26" s="92" t="e">
        <f t="shared" ca="1" si="45"/>
        <v>#REF!</v>
      </c>
      <c r="L26" s="92" t="e">
        <f t="shared" ca="1" si="45"/>
        <v>#REF!</v>
      </c>
      <c r="M26" s="92" t="e">
        <f t="shared" ca="1" si="45"/>
        <v>#REF!</v>
      </c>
      <c r="N26" s="92" t="e">
        <f t="shared" ca="1" si="45"/>
        <v>#REF!</v>
      </c>
      <c r="O26" s="92" t="e">
        <f t="shared" ca="1" si="45"/>
        <v>#REF!</v>
      </c>
      <c r="P26" s="92" t="e">
        <f t="shared" ca="1" si="45"/>
        <v>#REF!</v>
      </c>
      <c r="Q26" s="92" t="e">
        <f t="shared" ca="1" si="45"/>
        <v>#REF!</v>
      </c>
      <c r="R26" s="92" t="e">
        <f t="shared" ca="1" si="45"/>
        <v>#REF!</v>
      </c>
      <c r="S26" s="92" t="e">
        <f t="shared" ca="1" si="46"/>
        <v>#REF!</v>
      </c>
      <c r="T26" s="92" t="e">
        <f t="shared" ca="1" si="46"/>
        <v>#REF!</v>
      </c>
      <c r="U26" s="92" t="e">
        <f t="shared" ca="1" si="46"/>
        <v>#REF!</v>
      </c>
      <c r="V26" s="92" t="e">
        <f t="shared" ca="1" si="46"/>
        <v>#REF!</v>
      </c>
      <c r="W26" s="92" t="e">
        <f t="shared" ca="1" si="46"/>
        <v>#REF!</v>
      </c>
      <c r="X26" s="92" t="e">
        <f t="shared" ca="1" si="46"/>
        <v>#REF!</v>
      </c>
      <c r="Y26" s="92" t="e">
        <f t="shared" ca="1" si="46"/>
        <v>#REF!</v>
      </c>
      <c r="Z26" s="92" t="e">
        <f t="shared" ca="1" si="46"/>
        <v>#REF!</v>
      </c>
      <c r="AA26" s="92" t="e">
        <f t="shared" ca="1" si="46"/>
        <v>#REF!</v>
      </c>
      <c r="AB26" s="92" t="e">
        <f t="shared" ca="1" si="46"/>
        <v>#REF!</v>
      </c>
      <c r="AC26" s="92" t="e">
        <f t="shared" ca="1" si="47"/>
        <v>#REF!</v>
      </c>
      <c r="AD26" s="92" t="e">
        <f t="shared" ca="1" si="47"/>
        <v>#REF!</v>
      </c>
      <c r="AE26" s="92" t="e">
        <f t="shared" ca="1" si="47"/>
        <v>#REF!</v>
      </c>
      <c r="AF26" s="92" t="e">
        <f t="shared" ca="1" si="47"/>
        <v>#REF!</v>
      </c>
      <c r="AG26" s="92" t="e">
        <f t="shared" ca="1" si="47"/>
        <v>#REF!</v>
      </c>
      <c r="AH26" s="92" t="e">
        <f t="shared" ca="1" si="47"/>
        <v>#REF!</v>
      </c>
      <c r="AI26" s="92" t="e">
        <f t="shared" ca="1" si="47"/>
        <v>#REF!</v>
      </c>
      <c r="AJ26" s="92" t="e">
        <f t="shared" ca="1" si="47"/>
        <v>#REF!</v>
      </c>
      <c r="AK26" s="92" t="e">
        <f t="shared" ca="1" si="47"/>
        <v>#REF!</v>
      </c>
      <c r="AL26" s="92" t="e">
        <f t="shared" ca="1" si="47"/>
        <v>#REF!</v>
      </c>
      <c r="AM26" s="94" t="e">
        <f t="shared" ca="1" si="48"/>
        <v>#REF!</v>
      </c>
      <c r="AN26" s="94" t="e">
        <f t="shared" ca="1" si="49"/>
        <v>#REF!</v>
      </c>
      <c r="AO26" s="94" t="e">
        <f t="shared" ca="1" si="50"/>
        <v>#REF!</v>
      </c>
      <c r="AP26" s="94" t="e">
        <f t="shared" ca="1" si="51"/>
        <v>#REF!</v>
      </c>
      <c r="AQ26" s="94" t="e">
        <f t="shared" ca="1" si="52"/>
        <v>#REF!</v>
      </c>
      <c r="AR26" s="94" t="e">
        <f t="shared" ca="1" si="53"/>
        <v>#REF!</v>
      </c>
      <c r="AS26" s="94" t="e">
        <f t="shared" ca="1" si="54"/>
        <v>#REF!</v>
      </c>
      <c r="AT26" s="94" t="e">
        <f t="shared" ca="1" si="55"/>
        <v>#REF!</v>
      </c>
      <c r="AU26" s="94" t="e">
        <f t="shared" ca="1" si="56"/>
        <v>#REF!</v>
      </c>
      <c r="AV26" s="94" t="e">
        <f t="shared" ca="1" si="57"/>
        <v>#REF!</v>
      </c>
      <c r="AW26" s="92" t="e">
        <f t="shared" ca="1" si="58"/>
        <v>#REF!</v>
      </c>
      <c r="AX26" s="92" t="e">
        <f t="shared" ca="1" si="58"/>
        <v>#REF!</v>
      </c>
      <c r="AY26" s="92" t="e">
        <f t="shared" ca="1" si="58"/>
        <v>#REF!</v>
      </c>
      <c r="AZ26" s="92" t="e">
        <f t="shared" ca="1" si="58"/>
        <v>#REF!</v>
      </c>
      <c r="BA26" s="92" t="e">
        <f t="shared" ca="1" si="58"/>
        <v>#REF!</v>
      </c>
      <c r="BB26" s="92" t="e">
        <f t="shared" ca="1" si="58"/>
        <v>#REF!</v>
      </c>
      <c r="BC26" s="92" t="e">
        <f t="shared" ca="1" si="58"/>
        <v>#REF!</v>
      </c>
      <c r="BD26" s="92" t="e">
        <f t="shared" ca="1" si="58"/>
        <v>#REF!</v>
      </c>
      <c r="BE26" s="92" t="e">
        <f t="shared" ca="1" si="58"/>
        <v>#REF!</v>
      </c>
      <c r="BF26" s="92" t="e">
        <f t="shared" ca="1" si="58"/>
        <v>#REF!</v>
      </c>
      <c r="BG26" s="92" t="e">
        <f t="shared" ca="1" si="59"/>
        <v>#REF!</v>
      </c>
      <c r="BH26" s="92" t="e">
        <f t="shared" ca="1" si="59"/>
        <v>#REF!</v>
      </c>
      <c r="BI26" s="92" t="e">
        <f t="shared" ca="1" si="59"/>
        <v>#REF!</v>
      </c>
      <c r="BJ26" s="92" t="e">
        <f t="shared" ca="1" si="59"/>
        <v>#REF!</v>
      </c>
      <c r="BK26" s="92" t="e">
        <f t="shared" ca="1" si="59"/>
        <v>#REF!</v>
      </c>
      <c r="BL26" s="92" t="e">
        <f t="shared" ca="1" si="59"/>
        <v>#REF!</v>
      </c>
      <c r="BM26" s="92" t="e">
        <f t="shared" ca="1" si="59"/>
        <v>#REF!</v>
      </c>
      <c r="BN26" s="92" t="e">
        <f t="shared" ca="1" si="59"/>
        <v>#REF!</v>
      </c>
      <c r="BO26" s="92" t="e">
        <f t="shared" ca="1" si="59"/>
        <v>#REF!</v>
      </c>
      <c r="BP26" s="92" t="e">
        <f t="shared" ca="1" si="59"/>
        <v>#REF!</v>
      </c>
      <c r="BQ26" s="92" t="e">
        <f t="shared" ca="1" si="60"/>
        <v>#REF!</v>
      </c>
      <c r="BR26" s="92" t="e">
        <f t="shared" ca="1" si="60"/>
        <v>#REF!</v>
      </c>
      <c r="BS26" s="92" t="e">
        <f t="shared" ca="1" si="60"/>
        <v>#REF!</v>
      </c>
      <c r="BT26" s="92" t="e">
        <f t="shared" ca="1" si="60"/>
        <v>#REF!</v>
      </c>
      <c r="BU26" s="92" t="e">
        <f t="shared" ca="1" si="60"/>
        <v>#REF!</v>
      </c>
      <c r="BV26" s="92" t="e">
        <f t="shared" ca="1" si="60"/>
        <v>#REF!</v>
      </c>
      <c r="BW26" s="92" t="e">
        <f t="shared" ca="1" si="60"/>
        <v>#REF!</v>
      </c>
      <c r="BX26" s="92" t="e">
        <f t="shared" ca="1" si="60"/>
        <v>#REF!</v>
      </c>
      <c r="BY26" s="92" t="e">
        <f t="shared" ca="1" si="60"/>
        <v>#REF!</v>
      </c>
      <c r="BZ26" s="92" t="e">
        <f t="shared" ca="1" si="60"/>
        <v>#REF!</v>
      </c>
      <c r="CA26" s="92" t="e">
        <f t="shared" ca="1" si="61"/>
        <v>#REF!</v>
      </c>
      <c r="CB26" s="92" t="e">
        <f t="shared" ca="1" si="61"/>
        <v>#REF!</v>
      </c>
      <c r="CC26" s="92" t="e">
        <f t="shared" ca="1" si="61"/>
        <v>#REF!</v>
      </c>
      <c r="CD26" s="92" t="e">
        <f t="shared" ca="1" si="61"/>
        <v>#REF!</v>
      </c>
      <c r="CE26" s="92" t="e">
        <f t="shared" ca="1" si="61"/>
        <v>#REF!</v>
      </c>
      <c r="CF26" s="92" t="e">
        <f t="shared" ca="1" si="61"/>
        <v>#REF!</v>
      </c>
      <c r="CG26" s="92" t="e">
        <f t="shared" ca="1" si="61"/>
        <v>#REF!</v>
      </c>
      <c r="CH26" s="92" t="e">
        <f t="shared" ca="1" si="61"/>
        <v>#REF!</v>
      </c>
      <c r="CI26" s="92" t="e">
        <f t="shared" ca="1" si="61"/>
        <v>#REF!</v>
      </c>
      <c r="CJ26" s="92" t="e">
        <f t="shared" ca="1" si="61"/>
        <v>#REF!</v>
      </c>
      <c r="CK26" s="93" t="e">
        <f t="shared" ca="1" si="62"/>
        <v>#REF!</v>
      </c>
      <c r="CL26" s="93" t="e">
        <f t="shared" ca="1" si="63"/>
        <v>#REF!</v>
      </c>
      <c r="CM26" s="93" t="e">
        <f t="shared" ca="1" si="64"/>
        <v>#REF!</v>
      </c>
      <c r="CN26" s="93" t="e">
        <f t="shared" ca="1" si="65"/>
        <v>#REF!</v>
      </c>
      <c r="CO26" s="93" t="e">
        <f t="shared" ca="1" si="66"/>
        <v>#REF!</v>
      </c>
      <c r="CP26" s="93" t="e">
        <f t="shared" ca="1" si="67"/>
        <v>#REF!</v>
      </c>
      <c r="CQ26" s="93" t="e">
        <f t="shared" ca="1" si="68"/>
        <v>#REF!</v>
      </c>
      <c r="CR26" s="93" t="e">
        <f t="shared" ca="1" si="69"/>
        <v>#REF!</v>
      </c>
      <c r="CS26" s="93" t="e">
        <f t="shared" ca="1" si="70"/>
        <v>#REF!</v>
      </c>
      <c r="CT26" s="93" t="e">
        <f t="shared" ca="1" si="71"/>
        <v>#REF!</v>
      </c>
      <c r="CU26" s="92" t="e">
        <f t="shared" ca="1" si="72"/>
        <v>#REF!</v>
      </c>
      <c r="CV26" s="92" t="e">
        <f t="shared" ca="1" si="72"/>
        <v>#REF!</v>
      </c>
      <c r="CW26" s="92" t="e">
        <f t="shared" ca="1" si="72"/>
        <v>#REF!</v>
      </c>
      <c r="CX26" s="92" t="e">
        <f t="shared" ca="1" si="72"/>
        <v>#REF!</v>
      </c>
      <c r="CY26" s="92" t="e">
        <f t="shared" ca="1" si="72"/>
        <v>#REF!</v>
      </c>
      <c r="CZ26" s="92" t="e">
        <f t="shared" ca="1" si="72"/>
        <v>#REF!</v>
      </c>
      <c r="DA26" s="92" t="e">
        <f t="shared" ca="1" si="72"/>
        <v>#REF!</v>
      </c>
      <c r="DB26" s="92" t="e">
        <f t="shared" ca="1" si="72"/>
        <v>#REF!</v>
      </c>
      <c r="DC26" s="92" t="e">
        <f t="shared" ca="1" si="72"/>
        <v>#REF!</v>
      </c>
      <c r="DD26" s="91" t="e">
        <f t="shared" ca="1" si="72"/>
        <v>#REF!</v>
      </c>
    </row>
    <row r="27" spans="1:108" ht="15.75" thickBot="1">
      <c r="A27" s="119" t="s">
        <v>15</v>
      </c>
      <c r="B27" s="119" t="s">
        <v>34</v>
      </c>
      <c r="C27" s="98"/>
      <c r="D27" s="102" t="e">
        <f t="shared" si="44"/>
        <v>#REF!</v>
      </c>
      <c r="E27" s="96" t="e">
        <f t="shared" si="44"/>
        <v>#REF!</v>
      </c>
      <c r="F27" s="109">
        <v>65.000000000000014</v>
      </c>
      <c r="G27" s="109">
        <v>67</v>
      </c>
      <c r="H27" s="109">
        <v>1</v>
      </c>
      <c r="I27" s="92" t="e">
        <f t="shared" ca="1" si="45"/>
        <v>#REF!</v>
      </c>
      <c r="J27" s="92" t="e">
        <f t="shared" ca="1" si="45"/>
        <v>#REF!</v>
      </c>
      <c r="K27" s="92" t="e">
        <f t="shared" ca="1" si="45"/>
        <v>#REF!</v>
      </c>
      <c r="L27" s="92" t="e">
        <f t="shared" ca="1" si="45"/>
        <v>#REF!</v>
      </c>
      <c r="M27" s="92" t="e">
        <f t="shared" ca="1" si="45"/>
        <v>#REF!</v>
      </c>
      <c r="N27" s="92" t="e">
        <f t="shared" ca="1" si="45"/>
        <v>#REF!</v>
      </c>
      <c r="O27" s="92" t="e">
        <f t="shared" ca="1" si="45"/>
        <v>#REF!</v>
      </c>
      <c r="P27" s="92" t="e">
        <f t="shared" ca="1" si="45"/>
        <v>#REF!</v>
      </c>
      <c r="Q27" s="92" t="e">
        <f t="shared" ca="1" si="45"/>
        <v>#REF!</v>
      </c>
      <c r="R27" s="92" t="e">
        <f t="shared" ca="1" si="45"/>
        <v>#REF!</v>
      </c>
      <c r="S27" s="92" t="e">
        <f t="shared" ca="1" si="46"/>
        <v>#REF!</v>
      </c>
      <c r="T27" s="92" t="e">
        <f t="shared" ca="1" si="46"/>
        <v>#REF!</v>
      </c>
      <c r="U27" s="92" t="e">
        <f t="shared" ca="1" si="46"/>
        <v>#REF!</v>
      </c>
      <c r="V27" s="92" t="e">
        <f t="shared" ca="1" si="46"/>
        <v>#REF!</v>
      </c>
      <c r="W27" s="92" t="e">
        <f t="shared" ca="1" si="46"/>
        <v>#REF!</v>
      </c>
      <c r="X27" s="92" t="e">
        <f t="shared" ca="1" si="46"/>
        <v>#REF!</v>
      </c>
      <c r="Y27" s="92" t="e">
        <f t="shared" ca="1" si="46"/>
        <v>#REF!</v>
      </c>
      <c r="Z27" s="92" t="e">
        <f t="shared" ca="1" si="46"/>
        <v>#REF!</v>
      </c>
      <c r="AA27" s="92" t="e">
        <f t="shared" ca="1" si="46"/>
        <v>#REF!</v>
      </c>
      <c r="AB27" s="92" t="e">
        <f t="shared" ca="1" si="46"/>
        <v>#REF!</v>
      </c>
      <c r="AC27" s="92" t="e">
        <f t="shared" ca="1" si="47"/>
        <v>#REF!</v>
      </c>
      <c r="AD27" s="92" t="e">
        <f t="shared" ca="1" si="47"/>
        <v>#REF!</v>
      </c>
      <c r="AE27" s="92" t="e">
        <f t="shared" ca="1" si="47"/>
        <v>#REF!</v>
      </c>
      <c r="AF27" s="92" t="e">
        <f t="shared" ca="1" si="47"/>
        <v>#REF!</v>
      </c>
      <c r="AG27" s="92" t="e">
        <f t="shared" ca="1" si="47"/>
        <v>#REF!</v>
      </c>
      <c r="AH27" s="92" t="e">
        <f t="shared" ca="1" si="47"/>
        <v>#REF!</v>
      </c>
      <c r="AI27" s="92" t="e">
        <f t="shared" ca="1" si="47"/>
        <v>#REF!</v>
      </c>
      <c r="AJ27" s="92" t="e">
        <f t="shared" ca="1" si="47"/>
        <v>#REF!</v>
      </c>
      <c r="AK27" s="92" t="e">
        <f t="shared" ca="1" si="47"/>
        <v>#REF!</v>
      </c>
      <c r="AL27" s="92" t="e">
        <f t="shared" ca="1" si="47"/>
        <v>#REF!</v>
      </c>
      <c r="AM27" s="94" t="e">
        <f t="shared" ca="1" si="48"/>
        <v>#REF!</v>
      </c>
      <c r="AN27" s="94" t="e">
        <f t="shared" ca="1" si="49"/>
        <v>#REF!</v>
      </c>
      <c r="AO27" s="94" t="e">
        <f t="shared" ca="1" si="50"/>
        <v>#REF!</v>
      </c>
      <c r="AP27" s="94" t="e">
        <f t="shared" ca="1" si="51"/>
        <v>#REF!</v>
      </c>
      <c r="AQ27" s="94" t="e">
        <f t="shared" ca="1" si="52"/>
        <v>#REF!</v>
      </c>
      <c r="AR27" s="94" t="e">
        <f t="shared" ca="1" si="53"/>
        <v>#REF!</v>
      </c>
      <c r="AS27" s="94" t="e">
        <f t="shared" ca="1" si="54"/>
        <v>#REF!</v>
      </c>
      <c r="AT27" s="94" t="e">
        <f t="shared" ca="1" si="55"/>
        <v>#REF!</v>
      </c>
      <c r="AU27" s="94" t="e">
        <f t="shared" ca="1" si="56"/>
        <v>#REF!</v>
      </c>
      <c r="AV27" s="94" t="e">
        <f t="shared" ca="1" si="57"/>
        <v>#REF!</v>
      </c>
      <c r="AW27" s="92" t="e">
        <f t="shared" ca="1" si="58"/>
        <v>#REF!</v>
      </c>
      <c r="AX27" s="92" t="e">
        <f t="shared" ca="1" si="58"/>
        <v>#REF!</v>
      </c>
      <c r="AY27" s="92" t="e">
        <f t="shared" ca="1" si="58"/>
        <v>#REF!</v>
      </c>
      <c r="AZ27" s="92" t="e">
        <f t="shared" ca="1" si="58"/>
        <v>#REF!</v>
      </c>
      <c r="BA27" s="92" t="e">
        <f t="shared" ca="1" si="58"/>
        <v>#REF!</v>
      </c>
      <c r="BB27" s="92" t="e">
        <f t="shared" ca="1" si="58"/>
        <v>#REF!</v>
      </c>
      <c r="BC27" s="92" t="e">
        <f t="shared" ca="1" si="58"/>
        <v>#REF!</v>
      </c>
      <c r="BD27" s="92" t="e">
        <f t="shared" ca="1" si="58"/>
        <v>#REF!</v>
      </c>
      <c r="BE27" s="92" t="e">
        <f t="shared" ca="1" si="58"/>
        <v>#REF!</v>
      </c>
      <c r="BF27" s="92" t="e">
        <f t="shared" ca="1" si="58"/>
        <v>#REF!</v>
      </c>
      <c r="BG27" s="92" t="e">
        <f t="shared" ca="1" si="59"/>
        <v>#REF!</v>
      </c>
      <c r="BH27" s="92" t="e">
        <f t="shared" ca="1" si="59"/>
        <v>#REF!</v>
      </c>
      <c r="BI27" s="92" t="e">
        <f t="shared" ca="1" si="59"/>
        <v>#REF!</v>
      </c>
      <c r="BJ27" s="92" t="e">
        <f t="shared" ca="1" si="59"/>
        <v>#REF!</v>
      </c>
      <c r="BK27" s="92" t="e">
        <f t="shared" ca="1" si="59"/>
        <v>#REF!</v>
      </c>
      <c r="BL27" s="92" t="e">
        <f t="shared" ca="1" si="59"/>
        <v>#REF!</v>
      </c>
      <c r="BM27" s="92" t="e">
        <f t="shared" ca="1" si="59"/>
        <v>#REF!</v>
      </c>
      <c r="BN27" s="92" t="e">
        <f t="shared" ca="1" si="59"/>
        <v>#REF!</v>
      </c>
      <c r="BO27" s="92" t="e">
        <f t="shared" ca="1" si="59"/>
        <v>#REF!</v>
      </c>
      <c r="BP27" s="92" t="e">
        <f t="shared" ca="1" si="59"/>
        <v>#REF!</v>
      </c>
      <c r="BQ27" s="92" t="e">
        <f t="shared" ca="1" si="60"/>
        <v>#REF!</v>
      </c>
      <c r="BR27" s="92" t="e">
        <f t="shared" ca="1" si="60"/>
        <v>#REF!</v>
      </c>
      <c r="BS27" s="92" t="e">
        <f t="shared" ca="1" si="60"/>
        <v>#REF!</v>
      </c>
      <c r="BT27" s="92" t="e">
        <f t="shared" ca="1" si="60"/>
        <v>#REF!</v>
      </c>
      <c r="BU27" s="92" t="e">
        <f t="shared" ca="1" si="60"/>
        <v>#REF!</v>
      </c>
      <c r="BV27" s="92" t="e">
        <f t="shared" ca="1" si="60"/>
        <v>#REF!</v>
      </c>
      <c r="BW27" s="92" t="e">
        <f t="shared" ca="1" si="60"/>
        <v>#REF!</v>
      </c>
      <c r="BX27" s="92" t="e">
        <f t="shared" ca="1" si="60"/>
        <v>#REF!</v>
      </c>
      <c r="BY27" s="92" t="e">
        <f t="shared" ca="1" si="60"/>
        <v>#REF!</v>
      </c>
      <c r="BZ27" s="92" t="e">
        <f t="shared" ca="1" si="60"/>
        <v>#REF!</v>
      </c>
      <c r="CA27" s="92" t="e">
        <f t="shared" ca="1" si="61"/>
        <v>#REF!</v>
      </c>
      <c r="CB27" s="92" t="e">
        <f t="shared" ca="1" si="61"/>
        <v>#REF!</v>
      </c>
      <c r="CC27" s="92" t="e">
        <f t="shared" ca="1" si="61"/>
        <v>#REF!</v>
      </c>
      <c r="CD27" s="92" t="e">
        <f t="shared" ca="1" si="61"/>
        <v>#REF!</v>
      </c>
      <c r="CE27" s="92" t="e">
        <f t="shared" ca="1" si="61"/>
        <v>#REF!</v>
      </c>
      <c r="CF27" s="92" t="e">
        <f t="shared" ca="1" si="61"/>
        <v>#REF!</v>
      </c>
      <c r="CG27" s="92" t="e">
        <f t="shared" ca="1" si="61"/>
        <v>#REF!</v>
      </c>
      <c r="CH27" s="92" t="e">
        <f t="shared" ca="1" si="61"/>
        <v>#REF!</v>
      </c>
      <c r="CI27" s="92" t="e">
        <f t="shared" ca="1" si="61"/>
        <v>#REF!</v>
      </c>
      <c r="CJ27" s="92" t="e">
        <f t="shared" ca="1" si="61"/>
        <v>#REF!</v>
      </c>
      <c r="CK27" s="93" t="e">
        <f t="shared" ca="1" si="62"/>
        <v>#REF!</v>
      </c>
      <c r="CL27" s="93" t="e">
        <f t="shared" ca="1" si="63"/>
        <v>#REF!</v>
      </c>
      <c r="CM27" s="93" t="e">
        <f t="shared" ca="1" si="64"/>
        <v>#REF!</v>
      </c>
      <c r="CN27" s="93" t="e">
        <f t="shared" ca="1" si="65"/>
        <v>#REF!</v>
      </c>
      <c r="CO27" s="93" t="e">
        <f t="shared" ca="1" si="66"/>
        <v>#REF!</v>
      </c>
      <c r="CP27" s="93" t="e">
        <f t="shared" ca="1" si="67"/>
        <v>#REF!</v>
      </c>
      <c r="CQ27" s="93" t="e">
        <f t="shared" ca="1" si="68"/>
        <v>#REF!</v>
      </c>
      <c r="CR27" s="93" t="e">
        <f t="shared" ca="1" si="69"/>
        <v>#REF!</v>
      </c>
      <c r="CS27" s="93" t="e">
        <f t="shared" ca="1" si="70"/>
        <v>#REF!</v>
      </c>
      <c r="CT27" s="93" t="e">
        <f t="shared" ca="1" si="71"/>
        <v>#REF!</v>
      </c>
      <c r="CU27" s="92" t="e">
        <f t="shared" ca="1" si="72"/>
        <v>#REF!</v>
      </c>
      <c r="CV27" s="92" t="e">
        <f t="shared" ca="1" si="72"/>
        <v>#REF!</v>
      </c>
      <c r="CW27" s="92" t="e">
        <f t="shared" ca="1" si="72"/>
        <v>#REF!</v>
      </c>
      <c r="CX27" s="92" t="e">
        <f t="shared" ca="1" si="72"/>
        <v>#REF!</v>
      </c>
      <c r="CY27" s="92" t="e">
        <f t="shared" ca="1" si="72"/>
        <v>#REF!</v>
      </c>
      <c r="CZ27" s="92" t="e">
        <f t="shared" ca="1" si="72"/>
        <v>#REF!</v>
      </c>
      <c r="DA27" s="92" t="e">
        <f t="shared" ca="1" si="72"/>
        <v>#REF!</v>
      </c>
      <c r="DB27" s="92" t="e">
        <f t="shared" ca="1" si="72"/>
        <v>#REF!</v>
      </c>
      <c r="DC27" s="92" t="e">
        <f t="shared" ca="1" si="72"/>
        <v>#REF!</v>
      </c>
      <c r="DD27" s="91" t="e">
        <f t="shared" ca="1" si="72"/>
        <v>#REF!</v>
      </c>
    </row>
    <row r="28" spans="1:108" ht="15.75" hidden="1" thickBot="1">
      <c r="A28" s="108" t="s">
        <v>25</v>
      </c>
      <c r="B28" s="108" t="s">
        <v>58</v>
      </c>
      <c r="C28" s="98"/>
      <c r="D28" s="118" t="e">
        <f t="shared" si="44"/>
        <v>#REF!</v>
      </c>
      <c r="E28" s="111" t="e">
        <f t="shared" si="44"/>
        <v>#REF!</v>
      </c>
      <c r="F28" s="114">
        <v>62</v>
      </c>
      <c r="G28" s="114">
        <v>67</v>
      </c>
      <c r="H28" s="113">
        <v>0</v>
      </c>
      <c r="I28" s="92" t="e">
        <f t="shared" ca="1" si="45"/>
        <v>#REF!</v>
      </c>
      <c r="J28" s="92" t="e">
        <f t="shared" ca="1" si="45"/>
        <v>#REF!</v>
      </c>
      <c r="K28" s="92" t="e">
        <f t="shared" ca="1" si="45"/>
        <v>#REF!</v>
      </c>
      <c r="L28" s="92" t="e">
        <f t="shared" ca="1" si="45"/>
        <v>#REF!</v>
      </c>
      <c r="M28" s="92" t="e">
        <f t="shared" ca="1" si="45"/>
        <v>#REF!</v>
      </c>
      <c r="N28" s="92" t="e">
        <f t="shared" ca="1" si="45"/>
        <v>#REF!</v>
      </c>
      <c r="O28" s="92" t="e">
        <f t="shared" ca="1" si="45"/>
        <v>#REF!</v>
      </c>
      <c r="P28" s="92" t="e">
        <f t="shared" ca="1" si="45"/>
        <v>#REF!</v>
      </c>
      <c r="Q28" s="92" t="e">
        <f t="shared" ca="1" si="45"/>
        <v>#REF!</v>
      </c>
      <c r="R28" s="92" t="e">
        <f t="shared" ca="1" si="45"/>
        <v>#REF!</v>
      </c>
      <c r="S28" s="92" t="e">
        <f t="shared" ca="1" si="46"/>
        <v>#REF!</v>
      </c>
      <c r="T28" s="92" t="e">
        <f t="shared" ca="1" si="46"/>
        <v>#REF!</v>
      </c>
      <c r="U28" s="92" t="e">
        <f t="shared" ca="1" si="46"/>
        <v>#REF!</v>
      </c>
      <c r="V28" s="92" t="e">
        <f t="shared" ca="1" si="46"/>
        <v>#REF!</v>
      </c>
      <c r="W28" s="92" t="e">
        <f t="shared" ca="1" si="46"/>
        <v>#REF!</v>
      </c>
      <c r="X28" s="92" t="e">
        <f t="shared" ca="1" si="46"/>
        <v>#REF!</v>
      </c>
      <c r="Y28" s="92" t="e">
        <f t="shared" ca="1" si="46"/>
        <v>#REF!</v>
      </c>
      <c r="Z28" s="92" t="e">
        <f t="shared" ca="1" si="46"/>
        <v>#REF!</v>
      </c>
      <c r="AA28" s="92" t="e">
        <f t="shared" ca="1" si="46"/>
        <v>#REF!</v>
      </c>
      <c r="AB28" s="92" t="e">
        <f t="shared" ca="1" si="46"/>
        <v>#REF!</v>
      </c>
      <c r="AC28" s="92" t="e">
        <f t="shared" ca="1" si="47"/>
        <v>#REF!</v>
      </c>
      <c r="AD28" s="92" t="e">
        <f t="shared" ca="1" si="47"/>
        <v>#REF!</v>
      </c>
      <c r="AE28" s="92" t="e">
        <f t="shared" ca="1" si="47"/>
        <v>#REF!</v>
      </c>
      <c r="AF28" s="92" t="e">
        <f t="shared" ca="1" si="47"/>
        <v>#REF!</v>
      </c>
      <c r="AG28" s="92" t="e">
        <f t="shared" ca="1" si="47"/>
        <v>#REF!</v>
      </c>
      <c r="AH28" s="92" t="e">
        <f t="shared" ca="1" si="47"/>
        <v>#REF!</v>
      </c>
      <c r="AI28" s="92" t="e">
        <f t="shared" ca="1" si="47"/>
        <v>#REF!</v>
      </c>
      <c r="AJ28" s="92" t="e">
        <f t="shared" ca="1" si="47"/>
        <v>#REF!</v>
      </c>
      <c r="AK28" s="92" t="e">
        <f t="shared" ca="1" si="47"/>
        <v>#REF!</v>
      </c>
      <c r="AL28" s="92" t="e">
        <f t="shared" ca="1" si="47"/>
        <v>#REF!</v>
      </c>
      <c r="AM28" s="94" t="e">
        <f t="shared" ca="1" si="48"/>
        <v>#REF!</v>
      </c>
      <c r="AN28" s="94" t="e">
        <f t="shared" ca="1" si="49"/>
        <v>#REF!</v>
      </c>
      <c r="AO28" s="94" t="e">
        <f t="shared" ca="1" si="50"/>
        <v>#REF!</v>
      </c>
      <c r="AP28" s="94" t="e">
        <f t="shared" ca="1" si="51"/>
        <v>#REF!</v>
      </c>
      <c r="AQ28" s="94" t="e">
        <f t="shared" ca="1" si="52"/>
        <v>#REF!</v>
      </c>
      <c r="AR28" s="94" t="e">
        <f t="shared" ca="1" si="53"/>
        <v>#REF!</v>
      </c>
      <c r="AS28" s="94" t="e">
        <f t="shared" ca="1" si="54"/>
        <v>#REF!</v>
      </c>
      <c r="AT28" s="94" t="e">
        <f t="shared" ca="1" si="55"/>
        <v>#REF!</v>
      </c>
      <c r="AU28" s="94" t="e">
        <f t="shared" ca="1" si="56"/>
        <v>#REF!</v>
      </c>
      <c r="AV28" s="94" t="e">
        <f t="shared" ca="1" si="57"/>
        <v>#REF!</v>
      </c>
      <c r="AW28" s="92" t="e">
        <f t="shared" ca="1" si="58"/>
        <v>#REF!</v>
      </c>
      <c r="AX28" s="92" t="e">
        <f t="shared" ca="1" si="58"/>
        <v>#REF!</v>
      </c>
      <c r="AY28" s="92" t="e">
        <f t="shared" ca="1" si="58"/>
        <v>#REF!</v>
      </c>
      <c r="AZ28" s="92" t="e">
        <f t="shared" ca="1" si="58"/>
        <v>#REF!</v>
      </c>
      <c r="BA28" s="92" t="e">
        <f t="shared" ca="1" si="58"/>
        <v>#REF!</v>
      </c>
      <c r="BB28" s="92" t="e">
        <f t="shared" ca="1" si="58"/>
        <v>#REF!</v>
      </c>
      <c r="BC28" s="92" t="e">
        <f t="shared" ca="1" si="58"/>
        <v>#REF!</v>
      </c>
      <c r="BD28" s="92" t="e">
        <f t="shared" ca="1" si="58"/>
        <v>#REF!</v>
      </c>
      <c r="BE28" s="92" t="e">
        <f t="shared" ca="1" si="58"/>
        <v>#REF!</v>
      </c>
      <c r="BF28" s="92" t="e">
        <f t="shared" ca="1" si="58"/>
        <v>#REF!</v>
      </c>
      <c r="BG28" s="92" t="e">
        <f t="shared" ca="1" si="59"/>
        <v>#REF!</v>
      </c>
      <c r="BH28" s="92" t="e">
        <f t="shared" ca="1" si="59"/>
        <v>#REF!</v>
      </c>
      <c r="BI28" s="92" t="e">
        <f t="shared" ca="1" si="59"/>
        <v>#REF!</v>
      </c>
      <c r="BJ28" s="92" t="e">
        <f t="shared" ca="1" si="59"/>
        <v>#REF!</v>
      </c>
      <c r="BK28" s="92" t="e">
        <f t="shared" ca="1" si="59"/>
        <v>#REF!</v>
      </c>
      <c r="BL28" s="92" t="e">
        <f t="shared" ca="1" si="59"/>
        <v>#REF!</v>
      </c>
      <c r="BM28" s="92" t="e">
        <f t="shared" ca="1" si="59"/>
        <v>#REF!</v>
      </c>
      <c r="BN28" s="92" t="e">
        <f t="shared" ca="1" si="59"/>
        <v>#REF!</v>
      </c>
      <c r="BO28" s="92" t="e">
        <f t="shared" ca="1" si="59"/>
        <v>#REF!</v>
      </c>
      <c r="BP28" s="92" t="e">
        <f t="shared" ca="1" si="59"/>
        <v>#REF!</v>
      </c>
      <c r="BQ28" s="92" t="e">
        <f t="shared" ca="1" si="60"/>
        <v>#REF!</v>
      </c>
      <c r="BR28" s="92" t="e">
        <f t="shared" ca="1" si="60"/>
        <v>#REF!</v>
      </c>
      <c r="BS28" s="92" t="e">
        <f t="shared" ca="1" si="60"/>
        <v>#REF!</v>
      </c>
      <c r="BT28" s="92" t="e">
        <f t="shared" ca="1" si="60"/>
        <v>#REF!</v>
      </c>
      <c r="BU28" s="92" t="e">
        <f t="shared" ca="1" si="60"/>
        <v>#REF!</v>
      </c>
      <c r="BV28" s="92" t="e">
        <f t="shared" ca="1" si="60"/>
        <v>#REF!</v>
      </c>
      <c r="BW28" s="92" t="e">
        <f t="shared" ca="1" si="60"/>
        <v>#REF!</v>
      </c>
      <c r="BX28" s="92" t="e">
        <f t="shared" ca="1" si="60"/>
        <v>#REF!</v>
      </c>
      <c r="BY28" s="92" t="e">
        <f t="shared" ca="1" si="60"/>
        <v>#REF!</v>
      </c>
      <c r="BZ28" s="92" t="e">
        <f t="shared" ca="1" si="60"/>
        <v>#REF!</v>
      </c>
      <c r="CA28" s="92" t="e">
        <f t="shared" ca="1" si="61"/>
        <v>#REF!</v>
      </c>
      <c r="CB28" s="92" t="e">
        <f t="shared" ca="1" si="61"/>
        <v>#REF!</v>
      </c>
      <c r="CC28" s="92" t="e">
        <f t="shared" ca="1" si="61"/>
        <v>#REF!</v>
      </c>
      <c r="CD28" s="92" t="e">
        <f t="shared" ca="1" si="61"/>
        <v>#REF!</v>
      </c>
      <c r="CE28" s="92" t="e">
        <f t="shared" ca="1" si="61"/>
        <v>#REF!</v>
      </c>
      <c r="CF28" s="92" t="e">
        <f t="shared" ca="1" si="61"/>
        <v>#REF!</v>
      </c>
      <c r="CG28" s="92" t="e">
        <f t="shared" ca="1" si="61"/>
        <v>#REF!</v>
      </c>
      <c r="CH28" s="92" t="e">
        <f t="shared" ca="1" si="61"/>
        <v>#REF!</v>
      </c>
      <c r="CI28" s="92" t="e">
        <f t="shared" ca="1" si="61"/>
        <v>#REF!</v>
      </c>
      <c r="CJ28" s="92" t="e">
        <f t="shared" ca="1" si="61"/>
        <v>#REF!</v>
      </c>
      <c r="CK28" s="93" t="e">
        <f t="shared" ca="1" si="62"/>
        <v>#REF!</v>
      </c>
      <c r="CL28" s="93" t="e">
        <f t="shared" ca="1" si="63"/>
        <v>#REF!</v>
      </c>
      <c r="CM28" s="93" t="e">
        <f t="shared" ca="1" si="64"/>
        <v>#REF!</v>
      </c>
      <c r="CN28" s="93" t="e">
        <f t="shared" ca="1" si="65"/>
        <v>#REF!</v>
      </c>
      <c r="CO28" s="93" t="e">
        <f t="shared" ca="1" si="66"/>
        <v>#REF!</v>
      </c>
      <c r="CP28" s="93" t="e">
        <f t="shared" ca="1" si="67"/>
        <v>#REF!</v>
      </c>
      <c r="CQ28" s="93" t="e">
        <f t="shared" ca="1" si="68"/>
        <v>#REF!</v>
      </c>
      <c r="CR28" s="93" t="e">
        <f t="shared" ca="1" si="69"/>
        <v>#REF!</v>
      </c>
      <c r="CS28" s="93" t="e">
        <f t="shared" ca="1" si="70"/>
        <v>#REF!</v>
      </c>
      <c r="CT28" s="93" t="e">
        <f t="shared" ca="1" si="71"/>
        <v>#REF!</v>
      </c>
      <c r="CU28" s="92" t="e">
        <f t="shared" ca="1" si="72"/>
        <v>#REF!</v>
      </c>
      <c r="CV28" s="92" t="e">
        <f t="shared" ca="1" si="72"/>
        <v>#REF!</v>
      </c>
      <c r="CW28" s="92" t="e">
        <f t="shared" ca="1" si="72"/>
        <v>#REF!</v>
      </c>
      <c r="CX28" s="92" t="e">
        <f t="shared" ca="1" si="72"/>
        <v>#REF!</v>
      </c>
      <c r="CY28" s="92" t="e">
        <f t="shared" ca="1" si="72"/>
        <v>#REF!</v>
      </c>
      <c r="CZ28" s="92" t="e">
        <f t="shared" ca="1" si="72"/>
        <v>#REF!</v>
      </c>
      <c r="DA28" s="92" t="e">
        <f t="shared" ca="1" si="72"/>
        <v>#REF!</v>
      </c>
      <c r="DB28" s="92" t="e">
        <f t="shared" ca="1" si="72"/>
        <v>#REF!</v>
      </c>
      <c r="DC28" s="92" t="e">
        <f t="shared" ca="1" si="72"/>
        <v>#REF!</v>
      </c>
      <c r="DD28" s="91" t="e">
        <f t="shared" ca="1" si="72"/>
        <v>#REF!</v>
      </c>
    </row>
    <row r="29" spans="1:108" ht="15.75" thickBot="1">
      <c r="A29" s="117" t="s">
        <v>13</v>
      </c>
      <c r="B29" s="117" t="s">
        <v>39</v>
      </c>
      <c r="C29" s="98"/>
      <c r="D29" s="107" t="e">
        <f t="shared" si="44"/>
        <v>#REF!</v>
      </c>
      <c r="E29" s="106" t="e">
        <f t="shared" si="44"/>
        <v>#REF!</v>
      </c>
      <c r="F29" s="105">
        <v>62</v>
      </c>
      <c r="G29" s="105">
        <v>67</v>
      </c>
      <c r="H29" s="105">
        <v>0</v>
      </c>
      <c r="I29" s="92" t="e">
        <f t="shared" ca="1" si="45"/>
        <v>#REF!</v>
      </c>
      <c r="J29" s="92" t="e">
        <f t="shared" ca="1" si="45"/>
        <v>#REF!</v>
      </c>
      <c r="K29" s="92" t="e">
        <f t="shared" ca="1" si="45"/>
        <v>#REF!</v>
      </c>
      <c r="L29" s="92" t="e">
        <f t="shared" ca="1" si="45"/>
        <v>#REF!</v>
      </c>
      <c r="M29" s="92" t="e">
        <f t="shared" ca="1" si="45"/>
        <v>#REF!</v>
      </c>
      <c r="N29" s="92" t="e">
        <f t="shared" ca="1" si="45"/>
        <v>#REF!</v>
      </c>
      <c r="O29" s="92" t="e">
        <f t="shared" ca="1" si="45"/>
        <v>#REF!</v>
      </c>
      <c r="P29" s="92" t="e">
        <f t="shared" ca="1" si="45"/>
        <v>#REF!</v>
      </c>
      <c r="Q29" s="92" t="e">
        <f t="shared" ca="1" si="45"/>
        <v>#REF!</v>
      </c>
      <c r="R29" s="92" t="e">
        <f t="shared" ca="1" si="45"/>
        <v>#REF!</v>
      </c>
      <c r="S29" s="92" t="e">
        <f t="shared" ca="1" si="46"/>
        <v>#REF!</v>
      </c>
      <c r="T29" s="92" t="e">
        <f t="shared" ca="1" si="46"/>
        <v>#REF!</v>
      </c>
      <c r="U29" s="92" t="e">
        <f t="shared" ca="1" si="46"/>
        <v>#REF!</v>
      </c>
      <c r="V29" s="92" t="e">
        <f t="shared" ca="1" si="46"/>
        <v>#REF!</v>
      </c>
      <c r="W29" s="92" t="e">
        <f t="shared" ca="1" si="46"/>
        <v>#REF!</v>
      </c>
      <c r="X29" s="92" t="e">
        <f t="shared" ca="1" si="46"/>
        <v>#REF!</v>
      </c>
      <c r="Y29" s="92" t="e">
        <f t="shared" ca="1" si="46"/>
        <v>#REF!</v>
      </c>
      <c r="Z29" s="92" t="e">
        <f t="shared" ca="1" si="46"/>
        <v>#REF!</v>
      </c>
      <c r="AA29" s="92" t="e">
        <f t="shared" ca="1" si="46"/>
        <v>#REF!</v>
      </c>
      <c r="AB29" s="92" t="e">
        <f t="shared" ca="1" si="46"/>
        <v>#REF!</v>
      </c>
      <c r="AC29" s="92" t="e">
        <f t="shared" ca="1" si="47"/>
        <v>#REF!</v>
      </c>
      <c r="AD29" s="92" t="e">
        <f t="shared" ca="1" si="47"/>
        <v>#REF!</v>
      </c>
      <c r="AE29" s="92" t="e">
        <f t="shared" ca="1" si="47"/>
        <v>#REF!</v>
      </c>
      <c r="AF29" s="92" t="e">
        <f t="shared" ca="1" si="47"/>
        <v>#REF!</v>
      </c>
      <c r="AG29" s="92" t="e">
        <f t="shared" ca="1" si="47"/>
        <v>#REF!</v>
      </c>
      <c r="AH29" s="92" t="e">
        <f t="shared" ca="1" si="47"/>
        <v>#REF!</v>
      </c>
      <c r="AI29" s="92" t="e">
        <f t="shared" ca="1" si="47"/>
        <v>#REF!</v>
      </c>
      <c r="AJ29" s="92" t="e">
        <f t="shared" ca="1" si="47"/>
        <v>#REF!</v>
      </c>
      <c r="AK29" s="92" t="e">
        <f t="shared" ca="1" si="47"/>
        <v>#REF!</v>
      </c>
      <c r="AL29" s="92" t="e">
        <f t="shared" ca="1" si="47"/>
        <v>#REF!</v>
      </c>
      <c r="AM29" s="94" t="e">
        <f t="shared" ca="1" si="48"/>
        <v>#REF!</v>
      </c>
      <c r="AN29" s="94" t="e">
        <f t="shared" ca="1" si="49"/>
        <v>#REF!</v>
      </c>
      <c r="AO29" s="94" t="e">
        <f t="shared" ca="1" si="50"/>
        <v>#REF!</v>
      </c>
      <c r="AP29" s="94" t="e">
        <f t="shared" ca="1" si="51"/>
        <v>#REF!</v>
      </c>
      <c r="AQ29" s="94" t="e">
        <f t="shared" ca="1" si="52"/>
        <v>#REF!</v>
      </c>
      <c r="AR29" s="94" t="e">
        <f t="shared" ca="1" si="53"/>
        <v>#REF!</v>
      </c>
      <c r="AS29" s="94" t="e">
        <f t="shared" ca="1" si="54"/>
        <v>#REF!</v>
      </c>
      <c r="AT29" s="94" t="e">
        <f t="shared" ca="1" si="55"/>
        <v>#REF!</v>
      </c>
      <c r="AU29" s="94" t="e">
        <f t="shared" ca="1" si="56"/>
        <v>#REF!</v>
      </c>
      <c r="AV29" s="94" t="e">
        <f t="shared" ca="1" si="57"/>
        <v>#REF!</v>
      </c>
      <c r="AW29" s="92" t="e">
        <f t="shared" ca="1" si="58"/>
        <v>#REF!</v>
      </c>
      <c r="AX29" s="92" t="e">
        <f t="shared" ca="1" si="58"/>
        <v>#REF!</v>
      </c>
      <c r="AY29" s="92" t="e">
        <f t="shared" ca="1" si="58"/>
        <v>#REF!</v>
      </c>
      <c r="AZ29" s="92" t="e">
        <f t="shared" ca="1" si="58"/>
        <v>#REF!</v>
      </c>
      <c r="BA29" s="92" t="e">
        <f t="shared" ca="1" si="58"/>
        <v>#REF!</v>
      </c>
      <c r="BB29" s="92" t="e">
        <f t="shared" ca="1" si="58"/>
        <v>#REF!</v>
      </c>
      <c r="BC29" s="92" t="e">
        <f t="shared" ca="1" si="58"/>
        <v>#REF!</v>
      </c>
      <c r="BD29" s="92" t="e">
        <f t="shared" ca="1" si="58"/>
        <v>#REF!</v>
      </c>
      <c r="BE29" s="92" t="e">
        <f t="shared" ca="1" si="58"/>
        <v>#REF!</v>
      </c>
      <c r="BF29" s="92" t="e">
        <f t="shared" ca="1" si="58"/>
        <v>#REF!</v>
      </c>
      <c r="BG29" s="92" t="e">
        <f t="shared" ca="1" si="59"/>
        <v>#REF!</v>
      </c>
      <c r="BH29" s="92" t="e">
        <f t="shared" ca="1" si="59"/>
        <v>#REF!</v>
      </c>
      <c r="BI29" s="92" t="e">
        <f t="shared" ca="1" si="59"/>
        <v>#REF!</v>
      </c>
      <c r="BJ29" s="92" t="e">
        <f t="shared" ca="1" si="59"/>
        <v>#REF!</v>
      </c>
      <c r="BK29" s="92" t="e">
        <f t="shared" ca="1" si="59"/>
        <v>#REF!</v>
      </c>
      <c r="BL29" s="92" t="e">
        <f t="shared" ca="1" si="59"/>
        <v>#REF!</v>
      </c>
      <c r="BM29" s="92" t="e">
        <f t="shared" ca="1" si="59"/>
        <v>#REF!</v>
      </c>
      <c r="BN29" s="92" t="e">
        <f t="shared" ca="1" si="59"/>
        <v>#REF!</v>
      </c>
      <c r="BO29" s="92" t="e">
        <f t="shared" ca="1" si="59"/>
        <v>#REF!</v>
      </c>
      <c r="BP29" s="92" t="e">
        <f t="shared" ca="1" si="59"/>
        <v>#REF!</v>
      </c>
      <c r="BQ29" s="92" t="e">
        <f t="shared" ca="1" si="60"/>
        <v>#REF!</v>
      </c>
      <c r="BR29" s="92" t="e">
        <f t="shared" ca="1" si="60"/>
        <v>#REF!</v>
      </c>
      <c r="BS29" s="92" t="e">
        <f t="shared" ca="1" si="60"/>
        <v>#REF!</v>
      </c>
      <c r="BT29" s="92" t="e">
        <f t="shared" ca="1" si="60"/>
        <v>#REF!</v>
      </c>
      <c r="BU29" s="92" t="e">
        <f t="shared" ca="1" si="60"/>
        <v>#REF!</v>
      </c>
      <c r="BV29" s="92" t="e">
        <f t="shared" ca="1" si="60"/>
        <v>#REF!</v>
      </c>
      <c r="BW29" s="92" t="e">
        <f t="shared" ca="1" si="60"/>
        <v>#REF!</v>
      </c>
      <c r="BX29" s="92" t="e">
        <f t="shared" ca="1" si="60"/>
        <v>#REF!</v>
      </c>
      <c r="BY29" s="92" t="e">
        <f t="shared" ca="1" si="60"/>
        <v>#REF!</v>
      </c>
      <c r="BZ29" s="92" t="e">
        <f t="shared" ca="1" si="60"/>
        <v>#REF!</v>
      </c>
      <c r="CA29" s="92" t="e">
        <f t="shared" ca="1" si="61"/>
        <v>#REF!</v>
      </c>
      <c r="CB29" s="92" t="e">
        <f t="shared" ca="1" si="61"/>
        <v>#REF!</v>
      </c>
      <c r="CC29" s="92" t="e">
        <f t="shared" ca="1" si="61"/>
        <v>#REF!</v>
      </c>
      <c r="CD29" s="92" t="e">
        <f t="shared" ca="1" si="61"/>
        <v>#REF!</v>
      </c>
      <c r="CE29" s="92" t="e">
        <f t="shared" ca="1" si="61"/>
        <v>#REF!</v>
      </c>
      <c r="CF29" s="92" t="e">
        <f t="shared" ca="1" si="61"/>
        <v>#REF!</v>
      </c>
      <c r="CG29" s="92" t="e">
        <f t="shared" ca="1" si="61"/>
        <v>#REF!</v>
      </c>
      <c r="CH29" s="92" t="e">
        <f t="shared" ca="1" si="61"/>
        <v>#REF!</v>
      </c>
      <c r="CI29" s="92" t="e">
        <f t="shared" ca="1" si="61"/>
        <v>#REF!</v>
      </c>
      <c r="CJ29" s="92" t="e">
        <f t="shared" ca="1" si="61"/>
        <v>#REF!</v>
      </c>
      <c r="CK29" s="93" t="e">
        <f t="shared" ca="1" si="62"/>
        <v>#REF!</v>
      </c>
      <c r="CL29" s="93" t="e">
        <f t="shared" ca="1" si="63"/>
        <v>#REF!</v>
      </c>
      <c r="CM29" s="93" t="e">
        <f t="shared" ca="1" si="64"/>
        <v>#REF!</v>
      </c>
      <c r="CN29" s="93" t="e">
        <f t="shared" ca="1" si="65"/>
        <v>#REF!</v>
      </c>
      <c r="CO29" s="93" t="e">
        <f t="shared" ca="1" si="66"/>
        <v>#REF!</v>
      </c>
      <c r="CP29" s="93" t="e">
        <f t="shared" ca="1" si="67"/>
        <v>#REF!</v>
      </c>
      <c r="CQ29" s="93" t="e">
        <f t="shared" ca="1" si="68"/>
        <v>#REF!</v>
      </c>
      <c r="CR29" s="93" t="e">
        <f t="shared" ca="1" si="69"/>
        <v>#REF!</v>
      </c>
      <c r="CS29" s="93" t="e">
        <f t="shared" ca="1" si="70"/>
        <v>#REF!</v>
      </c>
      <c r="CT29" s="93" t="e">
        <f t="shared" ca="1" si="71"/>
        <v>#REF!</v>
      </c>
      <c r="CU29" s="92" t="e">
        <f t="shared" ca="1" si="72"/>
        <v>#REF!</v>
      </c>
      <c r="CV29" s="92" t="e">
        <f t="shared" ca="1" si="72"/>
        <v>#REF!</v>
      </c>
      <c r="CW29" s="92" t="e">
        <f t="shared" ca="1" si="72"/>
        <v>#REF!</v>
      </c>
      <c r="CX29" s="92" t="e">
        <f t="shared" ca="1" si="72"/>
        <v>#REF!</v>
      </c>
      <c r="CY29" s="92" t="e">
        <f t="shared" ca="1" si="72"/>
        <v>#REF!</v>
      </c>
      <c r="CZ29" s="92" t="e">
        <f t="shared" ca="1" si="72"/>
        <v>#REF!</v>
      </c>
      <c r="DA29" s="92" t="e">
        <f t="shared" ca="1" si="72"/>
        <v>#REF!</v>
      </c>
      <c r="DB29" s="92" t="e">
        <f t="shared" ca="1" si="72"/>
        <v>#REF!</v>
      </c>
      <c r="DC29" s="92" t="e">
        <f t="shared" ca="1" si="72"/>
        <v>#REF!</v>
      </c>
      <c r="DD29" s="91" t="e">
        <f t="shared" ca="1" si="72"/>
        <v>#REF!</v>
      </c>
    </row>
    <row r="30" spans="1:108" ht="15.75" hidden="1" thickBot="1">
      <c r="A30" s="104" t="s">
        <v>5</v>
      </c>
      <c r="B30" s="104" t="s">
        <v>47</v>
      </c>
      <c r="C30" s="98"/>
      <c r="D30" s="116" t="e">
        <f t="shared" si="44"/>
        <v>#REF!</v>
      </c>
      <c r="E30" s="115" t="e">
        <f t="shared" si="44"/>
        <v>#REF!</v>
      </c>
      <c r="F30" s="103">
        <v>65.000000000000014</v>
      </c>
      <c r="G30" s="103">
        <v>67</v>
      </c>
      <c r="H30" s="103">
        <v>1</v>
      </c>
      <c r="I30" s="92" t="e">
        <f t="shared" ca="1" si="45"/>
        <v>#REF!</v>
      </c>
      <c r="J30" s="92" t="e">
        <f t="shared" ca="1" si="45"/>
        <v>#REF!</v>
      </c>
      <c r="K30" s="92" t="e">
        <f t="shared" ca="1" si="45"/>
        <v>#REF!</v>
      </c>
      <c r="L30" s="92" t="e">
        <f t="shared" ca="1" si="45"/>
        <v>#REF!</v>
      </c>
      <c r="M30" s="92" t="e">
        <f t="shared" ca="1" si="45"/>
        <v>#REF!</v>
      </c>
      <c r="N30" s="92" t="e">
        <f t="shared" ca="1" si="45"/>
        <v>#REF!</v>
      </c>
      <c r="O30" s="92" t="e">
        <f t="shared" ca="1" si="45"/>
        <v>#REF!</v>
      </c>
      <c r="P30" s="92" t="e">
        <f t="shared" ca="1" si="45"/>
        <v>#REF!</v>
      </c>
      <c r="Q30" s="92" t="e">
        <f t="shared" ca="1" si="45"/>
        <v>#REF!</v>
      </c>
      <c r="R30" s="92" t="e">
        <f t="shared" ca="1" si="45"/>
        <v>#REF!</v>
      </c>
      <c r="S30" s="92" t="e">
        <f t="shared" ca="1" si="46"/>
        <v>#REF!</v>
      </c>
      <c r="T30" s="92" t="e">
        <f t="shared" ca="1" si="46"/>
        <v>#REF!</v>
      </c>
      <c r="U30" s="92" t="e">
        <f t="shared" ca="1" si="46"/>
        <v>#REF!</v>
      </c>
      <c r="V30" s="92" t="e">
        <f t="shared" ca="1" si="46"/>
        <v>#REF!</v>
      </c>
      <c r="W30" s="92" t="e">
        <f t="shared" ca="1" si="46"/>
        <v>#REF!</v>
      </c>
      <c r="X30" s="92" t="e">
        <f t="shared" ca="1" si="46"/>
        <v>#REF!</v>
      </c>
      <c r="Y30" s="92" t="e">
        <f t="shared" ca="1" si="46"/>
        <v>#REF!</v>
      </c>
      <c r="Z30" s="92" t="e">
        <f t="shared" ca="1" si="46"/>
        <v>#REF!</v>
      </c>
      <c r="AA30" s="92" t="e">
        <f t="shared" ca="1" si="46"/>
        <v>#REF!</v>
      </c>
      <c r="AB30" s="92" t="e">
        <f t="shared" ca="1" si="46"/>
        <v>#REF!</v>
      </c>
      <c r="AC30" s="92" t="e">
        <f t="shared" ca="1" si="47"/>
        <v>#REF!</v>
      </c>
      <c r="AD30" s="92" t="e">
        <f t="shared" ca="1" si="47"/>
        <v>#REF!</v>
      </c>
      <c r="AE30" s="92" t="e">
        <f t="shared" ca="1" si="47"/>
        <v>#REF!</v>
      </c>
      <c r="AF30" s="92" t="e">
        <f t="shared" ca="1" si="47"/>
        <v>#REF!</v>
      </c>
      <c r="AG30" s="92" t="e">
        <f t="shared" ca="1" si="47"/>
        <v>#REF!</v>
      </c>
      <c r="AH30" s="92" t="e">
        <f t="shared" ca="1" si="47"/>
        <v>#REF!</v>
      </c>
      <c r="AI30" s="92" t="e">
        <f t="shared" ca="1" si="47"/>
        <v>#REF!</v>
      </c>
      <c r="AJ30" s="92" t="e">
        <f t="shared" ca="1" si="47"/>
        <v>#REF!</v>
      </c>
      <c r="AK30" s="92" t="e">
        <f t="shared" ca="1" si="47"/>
        <v>#REF!</v>
      </c>
      <c r="AL30" s="92" t="e">
        <f t="shared" ca="1" si="47"/>
        <v>#REF!</v>
      </c>
      <c r="AM30" s="94" t="e">
        <f t="shared" ca="1" si="48"/>
        <v>#REF!</v>
      </c>
      <c r="AN30" s="94" t="e">
        <f t="shared" ca="1" si="49"/>
        <v>#REF!</v>
      </c>
      <c r="AO30" s="94" t="e">
        <f t="shared" ca="1" si="50"/>
        <v>#REF!</v>
      </c>
      <c r="AP30" s="94" t="e">
        <f t="shared" ca="1" si="51"/>
        <v>#REF!</v>
      </c>
      <c r="AQ30" s="94" t="e">
        <f t="shared" ca="1" si="52"/>
        <v>#REF!</v>
      </c>
      <c r="AR30" s="94" t="e">
        <f t="shared" ca="1" si="53"/>
        <v>#REF!</v>
      </c>
      <c r="AS30" s="94" t="e">
        <f t="shared" ca="1" si="54"/>
        <v>#REF!</v>
      </c>
      <c r="AT30" s="94" t="e">
        <f t="shared" ca="1" si="55"/>
        <v>#REF!</v>
      </c>
      <c r="AU30" s="94" t="e">
        <f t="shared" ca="1" si="56"/>
        <v>#REF!</v>
      </c>
      <c r="AV30" s="94" t="e">
        <f t="shared" ca="1" si="57"/>
        <v>#REF!</v>
      </c>
      <c r="AW30" s="92" t="e">
        <f t="shared" ca="1" si="58"/>
        <v>#REF!</v>
      </c>
      <c r="AX30" s="92" t="e">
        <f t="shared" ca="1" si="58"/>
        <v>#REF!</v>
      </c>
      <c r="AY30" s="92" t="e">
        <f t="shared" ca="1" si="58"/>
        <v>#REF!</v>
      </c>
      <c r="AZ30" s="92" t="e">
        <f t="shared" ca="1" si="58"/>
        <v>#REF!</v>
      </c>
      <c r="BA30" s="92" t="e">
        <f t="shared" ca="1" si="58"/>
        <v>#REF!</v>
      </c>
      <c r="BB30" s="92" t="e">
        <f t="shared" ca="1" si="58"/>
        <v>#REF!</v>
      </c>
      <c r="BC30" s="92" t="e">
        <f t="shared" ca="1" si="58"/>
        <v>#REF!</v>
      </c>
      <c r="BD30" s="92" t="e">
        <f t="shared" ca="1" si="58"/>
        <v>#REF!</v>
      </c>
      <c r="BE30" s="92" t="e">
        <f t="shared" ca="1" si="58"/>
        <v>#REF!</v>
      </c>
      <c r="BF30" s="92" t="e">
        <f t="shared" ca="1" si="58"/>
        <v>#REF!</v>
      </c>
      <c r="BG30" s="92" t="e">
        <f t="shared" ca="1" si="59"/>
        <v>#REF!</v>
      </c>
      <c r="BH30" s="92" t="e">
        <f t="shared" ca="1" si="59"/>
        <v>#REF!</v>
      </c>
      <c r="BI30" s="92" t="e">
        <f t="shared" ca="1" si="59"/>
        <v>#REF!</v>
      </c>
      <c r="BJ30" s="92" t="e">
        <f t="shared" ca="1" si="59"/>
        <v>#REF!</v>
      </c>
      <c r="BK30" s="92" t="e">
        <f t="shared" ca="1" si="59"/>
        <v>#REF!</v>
      </c>
      <c r="BL30" s="92" t="e">
        <f t="shared" ca="1" si="59"/>
        <v>#REF!</v>
      </c>
      <c r="BM30" s="92" t="e">
        <f t="shared" ca="1" si="59"/>
        <v>#REF!</v>
      </c>
      <c r="BN30" s="92" t="e">
        <f t="shared" ca="1" si="59"/>
        <v>#REF!</v>
      </c>
      <c r="BO30" s="92" t="e">
        <f t="shared" ca="1" si="59"/>
        <v>#REF!</v>
      </c>
      <c r="BP30" s="92" t="e">
        <f t="shared" ca="1" si="59"/>
        <v>#REF!</v>
      </c>
      <c r="BQ30" s="92" t="e">
        <f t="shared" ca="1" si="60"/>
        <v>#REF!</v>
      </c>
      <c r="BR30" s="92" t="e">
        <f t="shared" ca="1" si="60"/>
        <v>#REF!</v>
      </c>
      <c r="BS30" s="92" t="e">
        <f t="shared" ca="1" si="60"/>
        <v>#REF!</v>
      </c>
      <c r="BT30" s="92" t="e">
        <f t="shared" ca="1" si="60"/>
        <v>#REF!</v>
      </c>
      <c r="BU30" s="92" t="e">
        <f t="shared" ca="1" si="60"/>
        <v>#REF!</v>
      </c>
      <c r="BV30" s="92" t="e">
        <f t="shared" ca="1" si="60"/>
        <v>#REF!</v>
      </c>
      <c r="BW30" s="92" t="e">
        <f t="shared" ca="1" si="60"/>
        <v>#REF!</v>
      </c>
      <c r="BX30" s="92" t="e">
        <f t="shared" ca="1" si="60"/>
        <v>#REF!</v>
      </c>
      <c r="BY30" s="92" t="e">
        <f t="shared" ca="1" si="60"/>
        <v>#REF!</v>
      </c>
      <c r="BZ30" s="92" t="e">
        <f t="shared" ca="1" si="60"/>
        <v>#REF!</v>
      </c>
      <c r="CA30" s="92" t="e">
        <f t="shared" ca="1" si="61"/>
        <v>#REF!</v>
      </c>
      <c r="CB30" s="92" t="e">
        <f t="shared" ca="1" si="61"/>
        <v>#REF!</v>
      </c>
      <c r="CC30" s="92" t="e">
        <f t="shared" ca="1" si="61"/>
        <v>#REF!</v>
      </c>
      <c r="CD30" s="92" t="e">
        <f t="shared" ca="1" si="61"/>
        <v>#REF!</v>
      </c>
      <c r="CE30" s="92" t="e">
        <f t="shared" ca="1" si="61"/>
        <v>#REF!</v>
      </c>
      <c r="CF30" s="92" t="e">
        <f t="shared" ca="1" si="61"/>
        <v>#REF!</v>
      </c>
      <c r="CG30" s="92" t="e">
        <f t="shared" ca="1" si="61"/>
        <v>#REF!</v>
      </c>
      <c r="CH30" s="92" t="e">
        <f t="shared" ca="1" si="61"/>
        <v>#REF!</v>
      </c>
      <c r="CI30" s="92" t="e">
        <f t="shared" ca="1" si="61"/>
        <v>#REF!</v>
      </c>
      <c r="CJ30" s="92" t="e">
        <f t="shared" ca="1" si="61"/>
        <v>#REF!</v>
      </c>
      <c r="CK30" s="93" t="e">
        <f t="shared" ca="1" si="62"/>
        <v>#REF!</v>
      </c>
      <c r="CL30" s="93" t="e">
        <f t="shared" ca="1" si="63"/>
        <v>#REF!</v>
      </c>
      <c r="CM30" s="93" t="e">
        <f t="shared" ca="1" si="64"/>
        <v>#REF!</v>
      </c>
      <c r="CN30" s="93" t="e">
        <f t="shared" ca="1" si="65"/>
        <v>#REF!</v>
      </c>
      <c r="CO30" s="93" t="e">
        <f t="shared" ca="1" si="66"/>
        <v>#REF!</v>
      </c>
      <c r="CP30" s="93" t="e">
        <f t="shared" ca="1" si="67"/>
        <v>#REF!</v>
      </c>
      <c r="CQ30" s="93" t="e">
        <f t="shared" ca="1" si="68"/>
        <v>#REF!</v>
      </c>
      <c r="CR30" s="93" t="e">
        <f t="shared" ca="1" si="69"/>
        <v>#REF!</v>
      </c>
      <c r="CS30" s="93" t="e">
        <f t="shared" ca="1" si="70"/>
        <v>#REF!</v>
      </c>
      <c r="CT30" s="93" t="e">
        <f t="shared" ca="1" si="71"/>
        <v>#REF!</v>
      </c>
      <c r="CU30" s="92" t="e">
        <f t="shared" ca="1" si="72"/>
        <v>#REF!</v>
      </c>
      <c r="CV30" s="92" t="e">
        <f t="shared" ca="1" si="72"/>
        <v>#REF!</v>
      </c>
      <c r="CW30" s="92" t="e">
        <f t="shared" ca="1" si="72"/>
        <v>#REF!</v>
      </c>
      <c r="CX30" s="92" t="e">
        <f t="shared" ca="1" si="72"/>
        <v>#REF!</v>
      </c>
      <c r="CY30" s="92" t="e">
        <f t="shared" ca="1" si="72"/>
        <v>#REF!</v>
      </c>
      <c r="CZ30" s="92" t="e">
        <f t="shared" ca="1" si="72"/>
        <v>#REF!</v>
      </c>
      <c r="DA30" s="92" t="e">
        <f t="shared" ca="1" si="72"/>
        <v>#REF!</v>
      </c>
      <c r="DB30" s="92" t="e">
        <f t="shared" ca="1" si="72"/>
        <v>#REF!</v>
      </c>
      <c r="DC30" s="92" t="e">
        <f t="shared" ca="1" si="72"/>
        <v>#REF!</v>
      </c>
      <c r="DD30" s="91" t="e">
        <f t="shared" ca="1" si="72"/>
        <v>#REF!</v>
      </c>
    </row>
    <row r="31" spans="1:108" ht="15.75" hidden="1" thickBot="1">
      <c r="A31" s="104" t="s">
        <v>17</v>
      </c>
      <c r="B31" s="104" t="s">
        <v>59</v>
      </c>
      <c r="C31" s="98"/>
      <c r="D31" s="112" t="e">
        <f t="shared" si="44"/>
        <v>#REF!</v>
      </c>
      <c r="E31" s="111" t="e">
        <f t="shared" si="44"/>
        <v>#REF!</v>
      </c>
      <c r="F31" s="114">
        <v>65.000000000000014</v>
      </c>
      <c r="G31" s="114">
        <v>67</v>
      </c>
      <c r="H31" s="113">
        <v>0</v>
      </c>
      <c r="I31" s="92" t="e">
        <f t="shared" ca="1" si="45"/>
        <v>#REF!</v>
      </c>
      <c r="J31" s="92" t="e">
        <f t="shared" ca="1" si="45"/>
        <v>#REF!</v>
      </c>
      <c r="K31" s="92" t="e">
        <f t="shared" ca="1" si="45"/>
        <v>#REF!</v>
      </c>
      <c r="L31" s="92" t="e">
        <f t="shared" ca="1" si="45"/>
        <v>#REF!</v>
      </c>
      <c r="M31" s="92" t="e">
        <f t="shared" ca="1" si="45"/>
        <v>#REF!</v>
      </c>
      <c r="N31" s="92" t="e">
        <f t="shared" ca="1" si="45"/>
        <v>#REF!</v>
      </c>
      <c r="O31" s="92" t="e">
        <f t="shared" ca="1" si="45"/>
        <v>#REF!</v>
      </c>
      <c r="P31" s="92" t="e">
        <f t="shared" ca="1" si="45"/>
        <v>#REF!</v>
      </c>
      <c r="Q31" s="92" t="e">
        <f t="shared" ca="1" si="45"/>
        <v>#REF!</v>
      </c>
      <c r="R31" s="92" t="e">
        <f t="shared" ca="1" si="45"/>
        <v>#REF!</v>
      </c>
      <c r="S31" s="92" t="e">
        <f t="shared" ca="1" si="46"/>
        <v>#REF!</v>
      </c>
      <c r="T31" s="92" t="e">
        <f t="shared" ca="1" si="46"/>
        <v>#REF!</v>
      </c>
      <c r="U31" s="92" t="e">
        <f t="shared" ca="1" si="46"/>
        <v>#REF!</v>
      </c>
      <c r="V31" s="92" t="e">
        <f t="shared" ca="1" si="46"/>
        <v>#REF!</v>
      </c>
      <c r="W31" s="92" t="e">
        <f t="shared" ca="1" si="46"/>
        <v>#REF!</v>
      </c>
      <c r="X31" s="92" t="e">
        <f t="shared" ca="1" si="46"/>
        <v>#REF!</v>
      </c>
      <c r="Y31" s="92" t="e">
        <f t="shared" ca="1" si="46"/>
        <v>#REF!</v>
      </c>
      <c r="Z31" s="92" t="e">
        <f t="shared" ca="1" si="46"/>
        <v>#REF!</v>
      </c>
      <c r="AA31" s="92" t="e">
        <f t="shared" ca="1" si="46"/>
        <v>#REF!</v>
      </c>
      <c r="AB31" s="92" t="e">
        <f t="shared" ca="1" si="46"/>
        <v>#REF!</v>
      </c>
      <c r="AC31" s="92" t="e">
        <f t="shared" ca="1" si="47"/>
        <v>#REF!</v>
      </c>
      <c r="AD31" s="92" t="e">
        <f t="shared" ca="1" si="47"/>
        <v>#REF!</v>
      </c>
      <c r="AE31" s="92" t="e">
        <f t="shared" ca="1" si="47"/>
        <v>#REF!</v>
      </c>
      <c r="AF31" s="92" t="e">
        <f t="shared" ca="1" si="47"/>
        <v>#REF!</v>
      </c>
      <c r="AG31" s="92" t="e">
        <f t="shared" ca="1" si="47"/>
        <v>#REF!</v>
      </c>
      <c r="AH31" s="92" t="e">
        <f t="shared" ca="1" si="47"/>
        <v>#REF!</v>
      </c>
      <c r="AI31" s="92" t="e">
        <f t="shared" ca="1" si="47"/>
        <v>#REF!</v>
      </c>
      <c r="AJ31" s="92" t="e">
        <f t="shared" ca="1" si="47"/>
        <v>#REF!</v>
      </c>
      <c r="AK31" s="92" t="e">
        <f t="shared" ca="1" si="47"/>
        <v>#REF!</v>
      </c>
      <c r="AL31" s="92" t="e">
        <f t="shared" ca="1" si="47"/>
        <v>#REF!</v>
      </c>
      <c r="AM31" s="94" t="e">
        <f t="shared" ca="1" si="48"/>
        <v>#REF!</v>
      </c>
      <c r="AN31" s="94" t="e">
        <f t="shared" ca="1" si="49"/>
        <v>#REF!</v>
      </c>
      <c r="AO31" s="94" t="e">
        <f t="shared" ca="1" si="50"/>
        <v>#REF!</v>
      </c>
      <c r="AP31" s="94" t="e">
        <f t="shared" ca="1" si="51"/>
        <v>#REF!</v>
      </c>
      <c r="AQ31" s="94" t="e">
        <f t="shared" ca="1" si="52"/>
        <v>#REF!</v>
      </c>
      <c r="AR31" s="94" t="e">
        <f t="shared" ca="1" si="53"/>
        <v>#REF!</v>
      </c>
      <c r="AS31" s="94" t="e">
        <f t="shared" ca="1" si="54"/>
        <v>#REF!</v>
      </c>
      <c r="AT31" s="94" t="e">
        <f t="shared" ca="1" si="55"/>
        <v>#REF!</v>
      </c>
      <c r="AU31" s="94" t="e">
        <f t="shared" ca="1" si="56"/>
        <v>#REF!</v>
      </c>
      <c r="AV31" s="94" t="e">
        <f t="shared" ca="1" si="57"/>
        <v>#REF!</v>
      </c>
      <c r="AW31" s="92" t="e">
        <f t="shared" ca="1" si="58"/>
        <v>#REF!</v>
      </c>
      <c r="AX31" s="92" t="e">
        <f t="shared" ca="1" si="58"/>
        <v>#REF!</v>
      </c>
      <c r="AY31" s="92" t="e">
        <f t="shared" ca="1" si="58"/>
        <v>#REF!</v>
      </c>
      <c r="AZ31" s="92" t="e">
        <f t="shared" ca="1" si="58"/>
        <v>#REF!</v>
      </c>
      <c r="BA31" s="92" t="e">
        <f t="shared" ca="1" si="58"/>
        <v>#REF!</v>
      </c>
      <c r="BB31" s="92" t="e">
        <f t="shared" ca="1" si="58"/>
        <v>#REF!</v>
      </c>
      <c r="BC31" s="92" t="e">
        <f t="shared" ca="1" si="58"/>
        <v>#REF!</v>
      </c>
      <c r="BD31" s="92" t="e">
        <f t="shared" ca="1" si="58"/>
        <v>#REF!</v>
      </c>
      <c r="BE31" s="92" t="e">
        <f t="shared" ca="1" si="58"/>
        <v>#REF!</v>
      </c>
      <c r="BF31" s="92" t="e">
        <f t="shared" ca="1" si="58"/>
        <v>#REF!</v>
      </c>
      <c r="BG31" s="92" t="e">
        <f t="shared" ca="1" si="59"/>
        <v>#REF!</v>
      </c>
      <c r="BH31" s="92" t="e">
        <f t="shared" ca="1" si="59"/>
        <v>#REF!</v>
      </c>
      <c r="BI31" s="92" t="e">
        <f t="shared" ca="1" si="59"/>
        <v>#REF!</v>
      </c>
      <c r="BJ31" s="92" t="e">
        <f t="shared" ca="1" si="59"/>
        <v>#REF!</v>
      </c>
      <c r="BK31" s="92" t="e">
        <f t="shared" ca="1" si="59"/>
        <v>#REF!</v>
      </c>
      <c r="BL31" s="92" t="e">
        <f t="shared" ca="1" si="59"/>
        <v>#REF!</v>
      </c>
      <c r="BM31" s="92" t="e">
        <f t="shared" ca="1" si="59"/>
        <v>#REF!</v>
      </c>
      <c r="BN31" s="92" t="e">
        <f t="shared" ca="1" si="59"/>
        <v>#REF!</v>
      </c>
      <c r="BO31" s="92" t="e">
        <f t="shared" ca="1" si="59"/>
        <v>#REF!</v>
      </c>
      <c r="BP31" s="92" t="e">
        <f t="shared" ca="1" si="59"/>
        <v>#REF!</v>
      </c>
      <c r="BQ31" s="92" t="e">
        <f t="shared" ca="1" si="60"/>
        <v>#REF!</v>
      </c>
      <c r="BR31" s="92" t="e">
        <f t="shared" ca="1" si="60"/>
        <v>#REF!</v>
      </c>
      <c r="BS31" s="92" t="e">
        <f t="shared" ca="1" si="60"/>
        <v>#REF!</v>
      </c>
      <c r="BT31" s="92" t="e">
        <f t="shared" ca="1" si="60"/>
        <v>#REF!</v>
      </c>
      <c r="BU31" s="92" t="e">
        <f t="shared" ca="1" si="60"/>
        <v>#REF!</v>
      </c>
      <c r="BV31" s="92" t="e">
        <f t="shared" ca="1" si="60"/>
        <v>#REF!</v>
      </c>
      <c r="BW31" s="92" t="e">
        <f t="shared" ca="1" si="60"/>
        <v>#REF!</v>
      </c>
      <c r="BX31" s="92" t="e">
        <f t="shared" ca="1" si="60"/>
        <v>#REF!</v>
      </c>
      <c r="BY31" s="92" t="e">
        <f t="shared" ca="1" si="60"/>
        <v>#REF!</v>
      </c>
      <c r="BZ31" s="92" t="e">
        <f t="shared" ca="1" si="60"/>
        <v>#REF!</v>
      </c>
      <c r="CA31" s="92" t="e">
        <f t="shared" ca="1" si="61"/>
        <v>#REF!</v>
      </c>
      <c r="CB31" s="92" t="e">
        <f t="shared" ca="1" si="61"/>
        <v>#REF!</v>
      </c>
      <c r="CC31" s="92" t="e">
        <f t="shared" ca="1" si="61"/>
        <v>#REF!</v>
      </c>
      <c r="CD31" s="92" t="e">
        <f t="shared" ca="1" si="61"/>
        <v>#REF!</v>
      </c>
      <c r="CE31" s="92" t="e">
        <f t="shared" ca="1" si="61"/>
        <v>#REF!</v>
      </c>
      <c r="CF31" s="92" t="e">
        <f t="shared" ca="1" si="61"/>
        <v>#REF!</v>
      </c>
      <c r="CG31" s="92" t="e">
        <f t="shared" ca="1" si="61"/>
        <v>#REF!</v>
      </c>
      <c r="CH31" s="92" t="e">
        <f t="shared" ca="1" si="61"/>
        <v>#REF!</v>
      </c>
      <c r="CI31" s="92" t="e">
        <f t="shared" ca="1" si="61"/>
        <v>#REF!</v>
      </c>
      <c r="CJ31" s="92" t="e">
        <f t="shared" ca="1" si="61"/>
        <v>#REF!</v>
      </c>
      <c r="CK31" s="93" t="e">
        <f t="shared" ca="1" si="62"/>
        <v>#REF!</v>
      </c>
      <c r="CL31" s="93" t="e">
        <f t="shared" ca="1" si="63"/>
        <v>#REF!</v>
      </c>
      <c r="CM31" s="93" t="e">
        <f t="shared" ca="1" si="64"/>
        <v>#REF!</v>
      </c>
      <c r="CN31" s="93" t="e">
        <f t="shared" ca="1" si="65"/>
        <v>#REF!</v>
      </c>
      <c r="CO31" s="93" t="e">
        <f t="shared" ca="1" si="66"/>
        <v>#REF!</v>
      </c>
      <c r="CP31" s="93" t="e">
        <f t="shared" ca="1" si="67"/>
        <v>#REF!</v>
      </c>
      <c r="CQ31" s="93" t="e">
        <f t="shared" ca="1" si="68"/>
        <v>#REF!</v>
      </c>
      <c r="CR31" s="93" t="e">
        <f t="shared" ca="1" si="69"/>
        <v>#REF!</v>
      </c>
      <c r="CS31" s="93" t="e">
        <f t="shared" ca="1" si="70"/>
        <v>#REF!</v>
      </c>
      <c r="CT31" s="93" t="e">
        <f t="shared" ca="1" si="71"/>
        <v>#REF!</v>
      </c>
      <c r="CU31" s="92" t="e">
        <f t="shared" ca="1" si="72"/>
        <v>#REF!</v>
      </c>
      <c r="CV31" s="92" t="e">
        <f t="shared" ca="1" si="72"/>
        <v>#REF!</v>
      </c>
      <c r="CW31" s="92" t="e">
        <f t="shared" ca="1" si="72"/>
        <v>#REF!</v>
      </c>
      <c r="CX31" s="92" t="e">
        <f t="shared" ca="1" si="72"/>
        <v>#REF!</v>
      </c>
      <c r="CY31" s="92" t="e">
        <f t="shared" ca="1" si="72"/>
        <v>#REF!</v>
      </c>
      <c r="CZ31" s="92" t="e">
        <f t="shared" ca="1" si="72"/>
        <v>#REF!</v>
      </c>
      <c r="DA31" s="92" t="e">
        <f t="shared" ca="1" si="72"/>
        <v>#REF!</v>
      </c>
      <c r="DB31" s="92" t="e">
        <f t="shared" ca="1" si="72"/>
        <v>#REF!</v>
      </c>
      <c r="DC31" s="92" t="e">
        <f t="shared" ca="1" si="72"/>
        <v>#REF!</v>
      </c>
      <c r="DD31" s="91" t="e">
        <f t="shared" ca="1" si="72"/>
        <v>#REF!</v>
      </c>
    </row>
    <row r="32" spans="1:108" ht="15.75" thickBot="1">
      <c r="A32" s="101" t="s">
        <v>11</v>
      </c>
      <c r="B32" s="101" t="s">
        <v>38</v>
      </c>
      <c r="C32" s="98"/>
      <c r="D32" s="112" t="e">
        <f t="shared" si="44"/>
        <v>#REF!</v>
      </c>
      <c r="E32" s="111" t="e">
        <f t="shared" si="44"/>
        <v>#REF!</v>
      </c>
      <c r="F32" s="100">
        <v>66.000000000000057</v>
      </c>
      <c r="G32" s="100">
        <v>67.999999999999943</v>
      </c>
      <c r="H32" s="100">
        <v>0</v>
      </c>
      <c r="I32" s="92" t="e">
        <f t="shared" ca="1" si="45"/>
        <v>#REF!</v>
      </c>
      <c r="J32" s="92" t="e">
        <f t="shared" ca="1" si="45"/>
        <v>#REF!</v>
      </c>
      <c r="K32" s="92" t="e">
        <f t="shared" ca="1" si="45"/>
        <v>#REF!</v>
      </c>
      <c r="L32" s="92" t="e">
        <f t="shared" ca="1" si="45"/>
        <v>#REF!</v>
      </c>
      <c r="M32" s="92" t="e">
        <f t="shared" ca="1" si="45"/>
        <v>#REF!</v>
      </c>
      <c r="N32" s="92" t="e">
        <f t="shared" ca="1" si="45"/>
        <v>#REF!</v>
      </c>
      <c r="O32" s="92" t="e">
        <f t="shared" ca="1" si="45"/>
        <v>#REF!</v>
      </c>
      <c r="P32" s="92" t="e">
        <f t="shared" ca="1" si="45"/>
        <v>#REF!</v>
      </c>
      <c r="Q32" s="92" t="e">
        <f t="shared" ca="1" si="45"/>
        <v>#REF!</v>
      </c>
      <c r="R32" s="92" t="e">
        <f t="shared" ca="1" si="45"/>
        <v>#REF!</v>
      </c>
      <c r="S32" s="92" t="e">
        <f t="shared" ca="1" si="46"/>
        <v>#REF!</v>
      </c>
      <c r="T32" s="92" t="e">
        <f t="shared" ca="1" si="46"/>
        <v>#REF!</v>
      </c>
      <c r="U32" s="92" t="e">
        <f t="shared" ca="1" si="46"/>
        <v>#REF!</v>
      </c>
      <c r="V32" s="92" t="e">
        <f t="shared" ca="1" si="46"/>
        <v>#REF!</v>
      </c>
      <c r="W32" s="92" t="e">
        <f t="shared" ca="1" si="46"/>
        <v>#REF!</v>
      </c>
      <c r="X32" s="92" t="e">
        <f t="shared" ca="1" si="46"/>
        <v>#REF!</v>
      </c>
      <c r="Y32" s="92" t="e">
        <f t="shared" ca="1" si="46"/>
        <v>#REF!</v>
      </c>
      <c r="Z32" s="92" t="e">
        <f t="shared" ca="1" si="46"/>
        <v>#REF!</v>
      </c>
      <c r="AA32" s="92" t="e">
        <f t="shared" ca="1" si="46"/>
        <v>#REF!</v>
      </c>
      <c r="AB32" s="92" t="e">
        <f t="shared" ca="1" si="46"/>
        <v>#REF!</v>
      </c>
      <c r="AC32" s="92" t="e">
        <f t="shared" ca="1" si="47"/>
        <v>#REF!</v>
      </c>
      <c r="AD32" s="92" t="e">
        <f t="shared" ca="1" si="47"/>
        <v>#REF!</v>
      </c>
      <c r="AE32" s="92" t="e">
        <f t="shared" ca="1" si="47"/>
        <v>#REF!</v>
      </c>
      <c r="AF32" s="92" t="e">
        <f t="shared" ca="1" si="47"/>
        <v>#REF!</v>
      </c>
      <c r="AG32" s="92" t="e">
        <f t="shared" ca="1" si="47"/>
        <v>#REF!</v>
      </c>
      <c r="AH32" s="92" t="e">
        <f t="shared" ca="1" si="47"/>
        <v>#REF!</v>
      </c>
      <c r="AI32" s="92" t="e">
        <f t="shared" ca="1" si="47"/>
        <v>#REF!</v>
      </c>
      <c r="AJ32" s="92" t="e">
        <f t="shared" ca="1" si="47"/>
        <v>#REF!</v>
      </c>
      <c r="AK32" s="92" t="e">
        <f t="shared" ca="1" si="47"/>
        <v>#REF!</v>
      </c>
      <c r="AL32" s="92" t="e">
        <f t="shared" ca="1" si="47"/>
        <v>#REF!</v>
      </c>
      <c r="AM32" s="94" t="e">
        <f t="shared" ca="1" si="48"/>
        <v>#REF!</v>
      </c>
      <c r="AN32" s="94" t="e">
        <f t="shared" ca="1" si="49"/>
        <v>#REF!</v>
      </c>
      <c r="AO32" s="94" t="e">
        <f t="shared" ca="1" si="50"/>
        <v>#REF!</v>
      </c>
      <c r="AP32" s="94" t="e">
        <f t="shared" ca="1" si="51"/>
        <v>#REF!</v>
      </c>
      <c r="AQ32" s="94" t="e">
        <f t="shared" ca="1" si="52"/>
        <v>#REF!</v>
      </c>
      <c r="AR32" s="94" t="e">
        <f t="shared" ca="1" si="53"/>
        <v>#REF!</v>
      </c>
      <c r="AS32" s="94" t="e">
        <f t="shared" ca="1" si="54"/>
        <v>#REF!</v>
      </c>
      <c r="AT32" s="94" t="e">
        <f t="shared" ca="1" si="55"/>
        <v>#REF!</v>
      </c>
      <c r="AU32" s="94" t="e">
        <f t="shared" ca="1" si="56"/>
        <v>#REF!</v>
      </c>
      <c r="AV32" s="94" t="e">
        <f t="shared" ca="1" si="57"/>
        <v>#REF!</v>
      </c>
      <c r="AW32" s="92" t="e">
        <f t="shared" ca="1" si="58"/>
        <v>#REF!</v>
      </c>
      <c r="AX32" s="92" t="e">
        <f t="shared" ca="1" si="58"/>
        <v>#REF!</v>
      </c>
      <c r="AY32" s="92" t="e">
        <f t="shared" ca="1" si="58"/>
        <v>#REF!</v>
      </c>
      <c r="AZ32" s="92" t="e">
        <f t="shared" ca="1" si="58"/>
        <v>#REF!</v>
      </c>
      <c r="BA32" s="92" t="e">
        <f t="shared" ca="1" si="58"/>
        <v>#REF!</v>
      </c>
      <c r="BB32" s="92" t="e">
        <f t="shared" ca="1" si="58"/>
        <v>#REF!</v>
      </c>
      <c r="BC32" s="92" t="e">
        <f t="shared" ca="1" si="58"/>
        <v>#REF!</v>
      </c>
      <c r="BD32" s="92" t="e">
        <f t="shared" ca="1" si="58"/>
        <v>#REF!</v>
      </c>
      <c r="BE32" s="92" t="e">
        <f t="shared" ca="1" si="58"/>
        <v>#REF!</v>
      </c>
      <c r="BF32" s="92" t="e">
        <f t="shared" ca="1" si="58"/>
        <v>#REF!</v>
      </c>
      <c r="BG32" s="92" t="e">
        <f t="shared" ca="1" si="59"/>
        <v>#REF!</v>
      </c>
      <c r="BH32" s="92" t="e">
        <f t="shared" ca="1" si="59"/>
        <v>#REF!</v>
      </c>
      <c r="BI32" s="92" t="e">
        <f t="shared" ca="1" si="59"/>
        <v>#REF!</v>
      </c>
      <c r="BJ32" s="92" t="e">
        <f t="shared" ca="1" si="59"/>
        <v>#REF!</v>
      </c>
      <c r="BK32" s="92" t="e">
        <f t="shared" ca="1" si="59"/>
        <v>#REF!</v>
      </c>
      <c r="BL32" s="92" t="e">
        <f t="shared" ca="1" si="59"/>
        <v>#REF!</v>
      </c>
      <c r="BM32" s="92" t="e">
        <f t="shared" ca="1" si="59"/>
        <v>#REF!</v>
      </c>
      <c r="BN32" s="92" t="e">
        <f t="shared" ca="1" si="59"/>
        <v>#REF!</v>
      </c>
      <c r="BO32" s="92" t="e">
        <f t="shared" ca="1" si="59"/>
        <v>#REF!</v>
      </c>
      <c r="BP32" s="92" t="e">
        <f t="shared" ca="1" si="59"/>
        <v>#REF!</v>
      </c>
      <c r="BQ32" s="92" t="e">
        <f t="shared" ca="1" si="60"/>
        <v>#REF!</v>
      </c>
      <c r="BR32" s="92" t="e">
        <f t="shared" ca="1" si="60"/>
        <v>#REF!</v>
      </c>
      <c r="BS32" s="92" t="e">
        <f t="shared" ca="1" si="60"/>
        <v>#REF!</v>
      </c>
      <c r="BT32" s="92" t="e">
        <f t="shared" ca="1" si="60"/>
        <v>#REF!</v>
      </c>
      <c r="BU32" s="92" t="e">
        <f t="shared" ca="1" si="60"/>
        <v>#REF!</v>
      </c>
      <c r="BV32" s="92" t="e">
        <f t="shared" ca="1" si="60"/>
        <v>#REF!</v>
      </c>
      <c r="BW32" s="92" t="e">
        <f t="shared" ca="1" si="60"/>
        <v>#REF!</v>
      </c>
      <c r="BX32" s="92" t="e">
        <f t="shared" ca="1" si="60"/>
        <v>#REF!</v>
      </c>
      <c r="BY32" s="92" t="e">
        <f t="shared" ca="1" si="60"/>
        <v>#REF!</v>
      </c>
      <c r="BZ32" s="92" t="e">
        <f t="shared" ca="1" si="60"/>
        <v>#REF!</v>
      </c>
      <c r="CA32" s="92" t="e">
        <f t="shared" ca="1" si="61"/>
        <v>#REF!</v>
      </c>
      <c r="CB32" s="92" t="e">
        <f t="shared" ca="1" si="61"/>
        <v>#REF!</v>
      </c>
      <c r="CC32" s="92" t="e">
        <f t="shared" ca="1" si="61"/>
        <v>#REF!</v>
      </c>
      <c r="CD32" s="92" t="e">
        <f t="shared" ca="1" si="61"/>
        <v>#REF!</v>
      </c>
      <c r="CE32" s="92" t="e">
        <f t="shared" ca="1" si="61"/>
        <v>#REF!</v>
      </c>
      <c r="CF32" s="92" t="e">
        <f t="shared" ca="1" si="61"/>
        <v>#REF!</v>
      </c>
      <c r="CG32" s="92" t="e">
        <f t="shared" ca="1" si="61"/>
        <v>#REF!</v>
      </c>
      <c r="CH32" s="92" t="e">
        <f t="shared" ca="1" si="61"/>
        <v>#REF!</v>
      </c>
      <c r="CI32" s="92" t="e">
        <f t="shared" ca="1" si="61"/>
        <v>#REF!</v>
      </c>
      <c r="CJ32" s="92" t="e">
        <f t="shared" ca="1" si="61"/>
        <v>#REF!</v>
      </c>
      <c r="CK32" s="93" t="e">
        <f t="shared" ca="1" si="62"/>
        <v>#REF!</v>
      </c>
      <c r="CL32" s="93" t="e">
        <f t="shared" ca="1" si="63"/>
        <v>#REF!</v>
      </c>
      <c r="CM32" s="93" t="e">
        <f t="shared" ca="1" si="64"/>
        <v>#REF!</v>
      </c>
      <c r="CN32" s="93" t="e">
        <f t="shared" ca="1" si="65"/>
        <v>#REF!</v>
      </c>
      <c r="CO32" s="93" t="e">
        <f t="shared" ca="1" si="66"/>
        <v>#REF!</v>
      </c>
      <c r="CP32" s="93" t="e">
        <f t="shared" ca="1" si="67"/>
        <v>#REF!</v>
      </c>
      <c r="CQ32" s="93" t="e">
        <f t="shared" ca="1" si="68"/>
        <v>#REF!</v>
      </c>
      <c r="CR32" s="93" t="e">
        <f t="shared" ca="1" si="69"/>
        <v>#REF!</v>
      </c>
      <c r="CS32" s="93" t="e">
        <f t="shared" ca="1" si="70"/>
        <v>#REF!</v>
      </c>
      <c r="CT32" s="93" t="e">
        <f t="shared" ca="1" si="71"/>
        <v>#REF!</v>
      </c>
      <c r="CU32" s="92" t="e">
        <f t="shared" ca="1" si="72"/>
        <v>#REF!</v>
      </c>
      <c r="CV32" s="92" t="e">
        <f t="shared" ca="1" si="72"/>
        <v>#REF!</v>
      </c>
      <c r="CW32" s="92" t="e">
        <f t="shared" ca="1" si="72"/>
        <v>#REF!</v>
      </c>
      <c r="CX32" s="92" t="e">
        <f t="shared" ca="1" si="72"/>
        <v>#REF!</v>
      </c>
      <c r="CY32" s="92" t="e">
        <f t="shared" ca="1" si="72"/>
        <v>#REF!</v>
      </c>
      <c r="CZ32" s="92" t="e">
        <f t="shared" ca="1" si="72"/>
        <v>#REF!</v>
      </c>
      <c r="DA32" s="92" t="e">
        <f t="shared" ca="1" si="72"/>
        <v>#REF!</v>
      </c>
      <c r="DB32" s="92" t="e">
        <f t="shared" ca="1" si="72"/>
        <v>#REF!</v>
      </c>
      <c r="DC32" s="92" t="e">
        <f t="shared" ca="1" si="72"/>
        <v>#REF!</v>
      </c>
      <c r="DD32" s="91" t="e">
        <f t="shared" ca="1" si="72"/>
        <v>#REF!</v>
      </c>
    </row>
    <row r="33" spans="1:108" ht="15.75" hidden="1" thickBot="1">
      <c r="A33" s="108" t="s">
        <v>19</v>
      </c>
      <c r="B33" s="108" t="s">
        <v>42</v>
      </c>
      <c r="C33" s="98"/>
      <c r="D33" s="107" t="e">
        <f t="shared" si="44"/>
        <v>#REF!</v>
      </c>
      <c r="E33" s="106" t="e">
        <f t="shared" si="44"/>
        <v>#REF!</v>
      </c>
      <c r="F33" s="105">
        <v>65.000000000000014</v>
      </c>
      <c r="G33" s="105">
        <v>67</v>
      </c>
      <c r="H33" s="105">
        <v>0</v>
      </c>
      <c r="I33" s="92" t="e">
        <f t="shared" ca="1" si="45"/>
        <v>#REF!</v>
      </c>
      <c r="J33" s="92" t="e">
        <f t="shared" ca="1" si="45"/>
        <v>#REF!</v>
      </c>
      <c r="K33" s="92" t="e">
        <f t="shared" ca="1" si="45"/>
        <v>#REF!</v>
      </c>
      <c r="L33" s="92" t="e">
        <f t="shared" ca="1" si="45"/>
        <v>#REF!</v>
      </c>
      <c r="M33" s="92" t="e">
        <f t="shared" ca="1" si="45"/>
        <v>#REF!</v>
      </c>
      <c r="N33" s="92" t="e">
        <f t="shared" ca="1" si="45"/>
        <v>#REF!</v>
      </c>
      <c r="O33" s="92" t="e">
        <f t="shared" ca="1" si="45"/>
        <v>#REF!</v>
      </c>
      <c r="P33" s="92" t="e">
        <f t="shared" ca="1" si="45"/>
        <v>#REF!</v>
      </c>
      <c r="Q33" s="92" t="e">
        <f t="shared" ca="1" si="45"/>
        <v>#REF!</v>
      </c>
      <c r="R33" s="92" t="e">
        <f t="shared" ca="1" si="45"/>
        <v>#REF!</v>
      </c>
      <c r="S33" s="92" t="e">
        <f t="shared" ca="1" si="46"/>
        <v>#REF!</v>
      </c>
      <c r="T33" s="92" t="e">
        <f t="shared" ca="1" si="46"/>
        <v>#REF!</v>
      </c>
      <c r="U33" s="92" t="e">
        <f t="shared" ca="1" si="46"/>
        <v>#REF!</v>
      </c>
      <c r="V33" s="92" t="e">
        <f t="shared" ca="1" si="46"/>
        <v>#REF!</v>
      </c>
      <c r="W33" s="92" t="e">
        <f t="shared" ca="1" si="46"/>
        <v>#REF!</v>
      </c>
      <c r="X33" s="92" t="e">
        <f t="shared" ca="1" si="46"/>
        <v>#REF!</v>
      </c>
      <c r="Y33" s="92" t="e">
        <f t="shared" ca="1" si="46"/>
        <v>#REF!</v>
      </c>
      <c r="Z33" s="92" t="e">
        <f t="shared" ca="1" si="46"/>
        <v>#REF!</v>
      </c>
      <c r="AA33" s="92" t="e">
        <f t="shared" ca="1" si="46"/>
        <v>#REF!</v>
      </c>
      <c r="AB33" s="92" t="e">
        <f t="shared" ca="1" si="46"/>
        <v>#REF!</v>
      </c>
      <c r="AC33" s="92" t="e">
        <f t="shared" ca="1" si="47"/>
        <v>#REF!</v>
      </c>
      <c r="AD33" s="92" t="e">
        <f t="shared" ca="1" si="47"/>
        <v>#REF!</v>
      </c>
      <c r="AE33" s="92" t="e">
        <f t="shared" ca="1" si="47"/>
        <v>#REF!</v>
      </c>
      <c r="AF33" s="92" t="e">
        <f t="shared" ca="1" si="47"/>
        <v>#REF!</v>
      </c>
      <c r="AG33" s="92" t="e">
        <f t="shared" ca="1" si="47"/>
        <v>#REF!</v>
      </c>
      <c r="AH33" s="92" t="e">
        <f t="shared" ca="1" si="47"/>
        <v>#REF!</v>
      </c>
      <c r="AI33" s="92" t="e">
        <f t="shared" ca="1" si="47"/>
        <v>#REF!</v>
      </c>
      <c r="AJ33" s="92" t="e">
        <f t="shared" ca="1" si="47"/>
        <v>#REF!</v>
      </c>
      <c r="AK33" s="92" t="e">
        <f t="shared" ca="1" si="47"/>
        <v>#REF!</v>
      </c>
      <c r="AL33" s="92" t="e">
        <f t="shared" ca="1" si="47"/>
        <v>#REF!</v>
      </c>
      <c r="AM33" s="94" t="e">
        <f t="shared" ca="1" si="48"/>
        <v>#REF!</v>
      </c>
      <c r="AN33" s="94" t="e">
        <f t="shared" ca="1" si="49"/>
        <v>#REF!</v>
      </c>
      <c r="AO33" s="94" t="e">
        <f t="shared" ca="1" si="50"/>
        <v>#REF!</v>
      </c>
      <c r="AP33" s="94" t="e">
        <f t="shared" ca="1" si="51"/>
        <v>#REF!</v>
      </c>
      <c r="AQ33" s="94" t="e">
        <f t="shared" ca="1" si="52"/>
        <v>#REF!</v>
      </c>
      <c r="AR33" s="94" t="e">
        <f t="shared" ca="1" si="53"/>
        <v>#REF!</v>
      </c>
      <c r="AS33" s="94" t="e">
        <f t="shared" ca="1" si="54"/>
        <v>#REF!</v>
      </c>
      <c r="AT33" s="94" t="e">
        <f t="shared" ca="1" si="55"/>
        <v>#REF!</v>
      </c>
      <c r="AU33" s="94" t="e">
        <f t="shared" ca="1" si="56"/>
        <v>#REF!</v>
      </c>
      <c r="AV33" s="94" t="e">
        <f t="shared" ca="1" si="57"/>
        <v>#REF!</v>
      </c>
      <c r="AW33" s="92" t="e">
        <f t="shared" ca="1" si="58"/>
        <v>#REF!</v>
      </c>
      <c r="AX33" s="92" t="e">
        <f t="shared" ca="1" si="58"/>
        <v>#REF!</v>
      </c>
      <c r="AY33" s="92" t="e">
        <f t="shared" ca="1" si="58"/>
        <v>#REF!</v>
      </c>
      <c r="AZ33" s="92" t="e">
        <f t="shared" ca="1" si="58"/>
        <v>#REF!</v>
      </c>
      <c r="BA33" s="92" t="e">
        <f t="shared" ca="1" si="58"/>
        <v>#REF!</v>
      </c>
      <c r="BB33" s="92" t="e">
        <f t="shared" ca="1" si="58"/>
        <v>#REF!</v>
      </c>
      <c r="BC33" s="92" t="e">
        <f t="shared" ca="1" si="58"/>
        <v>#REF!</v>
      </c>
      <c r="BD33" s="92" t="e">
        <f t="shared" ca="1" si="58"/>
        <v>#REF!</v>
      </c>
      <c r="BE33" s="92" t="e">
        <f t="shared" ca="1" si="58"/>
        <v>#REF!</v>
      </c>
      <c r="BF33" s="92" t="e">
        <f t="shared" ca="1" si="58"/>
        <v>#REF!</v>
      </c>
      <c r="BG33" s="92" t="e">
        <f t="shared" ca="1" si="59"/>
        <v>#REF!</v>
      </c>
      <c r="BH33" s="92" t="e">
        <f t="shared" ca="1" si="59"/>
        <v>#REF!</v>
      </c>
      <c r="BI33" s="92" t="e">
        <f t="shared" ca="1" si="59"/>
        <v>#REF!</v>
      </c>
      <c r="BJ33" s="92" t="e">
        <f t="shared" ca="1" si="59"/>
        <v>#REF!</v>
      </c>
      <c r="BK33" s="92" t="e">
        <f t="shared" ca="1" si="59"/>
        <v>#REF!</v>
      </c>
      <c r="BL33" s="92" t="e">
        <f t="shared" ca="1" si="59"/>
        <v>#REF!</v>
      </c>
      <c r="BM33" s="92" t="e">
        <f t="shared" ca="1" si="59"/>
        <v>#REF!</v>
      </c>
      <c r="BN33" s="92" t="e">
        <f t="shared" ca="1" si="59"/>
        <v>#REF!</v>
      </c>
      <c r="BO33" s="92" t="e">
        <f t="shared" ca="1" si="59"/>
        <v>#REF!</v>
      </c>
      <c r="BP33" s="92" t="e">
        <f t="shared" ca="1" si="59"/>
        <v>#REF!</v>
      </c>
      <c r="BQ33" s="92" t="e">
        <f t="shared" ca="1" si="60"/>
        <v>#REF!</v>
      </c>
      <c r="BR33" s="92" t="e">
        <f t="shared" ca="1" si="60"/>
        <v>#REF!</v>
      </c>
      <c r="BS33" s="92" t="e">
        <f t="shared" ca="1" si="60"/>
        <v>#REF!</v>
      </c>
      <c r="BT33" s="92" t="e">
        <f t="shared" ca="1" si="60"/>
        <v>#REF!</v>
      </c>
      <c r="BU33" s="92" t="e">
        <f t="shared" ca="1" si="60"/>
        <v>#REF!</v>
      </c>
      <c r="BV33" s="92" t="e">
        <f t="shared" ca="1" si="60"/>
        <v>#REF!</v>
      </c>
      <c r="BW33" s="92" t="e">
        <f t="shared" ca="1" si="60"/>
        <v>#REF!</v>
      </c>
      <c r="BX33" s="92" t="e">
        <f t="shared" ca="1" si="60"/>
        <v>#REF!</v>
      </c>
      <c r="BY33" s="92" t="e">
        <f t="shared" ca="1" si="60"/>
        <v>#REF!</v>
      </c>
      <c r="BZ33" s="92" t="e">
        <f t="shared" ca="1" si="60"/>
        <v>#REF!</v>
      </c>
      <c r="CA33" s="92" t="e">
        <f t="shared" ca="1" si="61"/>
        <v>#REF!</v>
      </c>
      <c r="CB33" s="92" t="e">
        <f t="shared" ca="1" si="61"/>
        <v>#REF!</v>
      </c>
      <c r="CC33" s="92" t="e">
        <f t="shared" ca="1" si="61"/>
        <v>#REF!</v>
      </c>
      <c r="CD33" s="92" t="e">
        <f t="shared" ca="1" si="61"/>
        <v>#REF!</v>
      </c>
      <c r="CE33" s="92" t="e">
        <f t="shared" ca="1" si="61"/>
        <v>#REF!</v>
      </c>
      <c r="CF33" s="92" t="e">
        <f t="shared" ca="1" si="61"/>
        <v>#REF!</v>
      </c>
      <c r="CG33" s="92" t="e">
        <f t="shared" ca="1" si="61"/>
        <v>#REF!</v>
      </c>
      <c r="CH33" s="92" t="e">
        <f t="shared" ca="1" si="61"/>
        <v>#REF!</v>
      </c>
      <c r="CI33" s="92" t="e">
        <f t="shared" ca="1" si="61"/>
        <v>#REF!</v>
      </c>
      <c r="CJ33" s="92" t="e">
        <f t="shared" ca="1" si="61"/>
        <v>#REF!</v>
      </c>
      <c r="CK33" s="93" t="e">
        <f t="shared" ca="1" si="62"/>
        <v>#REF!</v>
      </c>
      <c r="CL33" s="93" t="e">
        <f t="shared" ca="1" si="63"/>
        <v>#REF!</v>
      </c>
      <c r="CM33" s="93" t="e">
        <f t="shared" ca="1" si="64"/>
        <v>#REF!</v>
      </c>
      <c r="CN33" s="93" t="e">
        <f t="shared" ca="1" si="65"/>
        <v>#REF!</v>
      </c>
      <c r="CO33" s="93" t="e">
        <f t="shared" ca="1" si="66"/>
        <v>#REF!</v>
      </c>
      <c r="CP33" s="93" t="e">
        <f t="shared" ca="1" si="67"/>
        <v>#REF!</v>
      </c>
      <c r="CQ33" s="93" t="e">
        <f t="shared" ca="1" si="68"/>
        <v>#REF!</v>
      </c>
      <c r="CR33" s="93" t="e">
        <f t="shared" ca="1" si="69"/>
        <v>#REF!</v>
      </c>
      <c r="CS33" s="93" t="e">
        <f t="shared" ca="1" si="70"/>
        <v>#REF!</v>
      </c>
      <c r="CT33" s="93" t="e">
        <f t="shared" ca="1" si="71"/>
        <v>#REF!</v>
      </c>
      <c r="CU33" s="92" t="e">
        <f t="shared" ca="1" si="72"/>
        <v>#REF!</v>
      </c>
      <c r="CV33" s="92" t="e">
        <f t="shared" ca="1" si="72"/>
        <v>#REF!</v>
      </c>
      <c r="CW33" s="92" t="e">
        <f t="shared" ca="1" si="72"/>
        <v>#REF!</v>
      </c>
      <c r="CX33" s="92" t="e">
        <f t="shared" ca="1" si="72"/>
        <v>#REF!</v>
      </c>
      <c r="CY33" s="92" t="e">
        <f t="shared" ca="1" si="72"/>
        <v>#REF!</v>
      </c>
      <c r="CZ33" s="92" t="e">
        <f t="shared" ca="1" si="72"/>
        <v>#REF!</v>
      </c>
      <c r="DA33" s="92" t="e">
        <f t="shared" ca="1" si="72"/>
        <v>#REF!</v>
      </c>
      <c r="DB33" s="92" t="e">
        <f t="shared" ca="1" si="72"/>
        <v>#REF!</v>
      </c>
      <c r="DC33" s="92" t="e">
        <f t="shared" ca="1" si="72"/>
        <v>#REF!</v>
      </c>
      <c r="DD33" s="91" t="e">
        <f t="shared" ca="1" si="72"/>
        <v>#REF!</v>
      </c>
    </row>
    <row r="34" spans="1:108" ht="15.75" thickBot="1">
      <c r="A34" s="110" t="s">
        <v>18</v>
      </c>
      <c r="B34" s="110" t="s">
        <v>48</v>
      </c>
      <c r="C34" s="98"/>
      <c r="D34" s="102" t="e">
        <f t="shared" si="44"/>
        <v>#REF!</v>
      </c>
      <c r="E34" s="96" t="e">
        <f t="shared" si="44"/>
        <v>#REF!</v>
      </c>
      <c r="F34" s="109">
        <v>65.000000000000014</v>
      </c>
      <c r="G34" s="109">
        <v>67</v>
      </c>
      <c r="H34" s="109">
        <v>0</v>
      </c>
      <c r="I34" s="92" t="e">
        <f t="shared" ref="I34:R40" ca="1" si="73">HLOOKUP(I$3,INDIRECT("'"&amp;$A34&amp;"'!$B$1:$BB$17"),I$21,FALSE)*100</f>
        <v>#REF!</v>
      </c>
      <c r="J34" s="92" t="e">
        <f t="shared" ca="1" si="73"/>
        <v>#REF!</v>
      </c>
      <c r="K34" s="92" t="e">
        <f t="shared" ca="1" si="73"/>
        <v>#REF!</v>
      </c>
      <c r="L34" s="92" t="e">
        <f t="shared" ca="1" si="73"/>
        <v>#REF!</v>
      </c>
      <c r="M34" s="92" t="e">
        <f t="shared" ca="1" si="73"/>
        <v>#REF!</v>
      </c>
      <c r="N34" s="92" t="e">
        <f t="shared" ca="1" si="73"/>
        <v>#REF!</v>
      </c>
      <c r="O34" s="92" t="e">
        <f t="shared" ca="1" si="73"/>
        <v>#REF!</v>
      </c>
      <c r="P34" s="92" t="e">
        <f t="shared" ca="1" si="73"/>
        <v>#REF!</v>
      </c>
      <c r="Q34" s="92" t="e">
        <f t="shared" ca="1" si="73"/>
        <v>#REF!</v>
      </c>
      <c r="R34" s="92" t="e">
        <f t="shared" ca="1" si="73"/>
        <v>#REF!</v>
      </c>
      <c r="S34" s="92" t="e">
        <f t="shared" ref="S34:AB40" ca="1" si="74">HLOOKUP(S$3,INDIRECT("'"&amp;$A34&amp;"'!$B$1:$BB$17"),S$21,FALSE)*100</f>
        <v>#REF!</v>
      </c>
      <c r="T34" s="92" t="e">
        <f t="shared" ca="1" si="74"/>
        <v>#REF!</v>
      </c>
      <c r="U34" s="92" t="e">
        <f t="shared" ca="1" si="74"/>
        <v>#REF!</v>
      </c>
      <c r="V34" s="92" t="e">
        <f t="shared" ca="1" si="74"/>
        <v>#REF!</v>
      </c>
      <c r="W34" s="92" t="e">
        <f t="shared" ca="1" si="74"/>
        <v>#REF!</v>
      </c>
      <c r="X34" s="92" t="e">
        <f t="shared" ca="1" si="74"/>
        <v>#REF!</v>
      </c>
      <c r="Y34" s="92" t="e">
        <f t="shared" ca="1" si="74"/>
        <v>#REF!</v>
      </c>
      <c r="Z34" s="92" t="e">
        <f t="shared" ca="1" si="74"/>
        <v>#REF!</v>
      </c>
      <c r="AA34" s="92" t="e">
        <f t="shared" ca="1" si="74"/>
        <v>#REF!</v>
      </c>
      <c r="AB34" s="92" t="e">
        <f t="shared" ca="1" si="74"/>
        <v>#REF!</v>
      </c>
      <c r="AC34" s="92" t="e">
        <f t="shared" ref="AC34:AL40" ca="1" si="75">HLOOKUP(AC$3,INDIRECT("'"&amp;$A34&amp;"'!$B$1:$BB$17"),AC$21,FALSE)*100</f>
        <v>#REF!</v>
      </c>
      <c r="AD34" s="92" t="e">
        <f t="shared" ca="1" si="75"/>
        <v>#REF!</v>
      </c>
      <c r="AE34" s="92" t="e">
        <f t="shared" ca="1" si="75"/>
        <v>#REF!</v>
      </c>
      <c r="AF34" s="92" t="e">
        <f t="shared" ca="1" si="75"/>
        <v>#REF!</v>
      </c>
      <c r="AG34" s="92" t="e">
        <f t="shared" ca="1" si="75"/>
        <v>#REF!</v>
      </c>
      <c r="AH34" s="92" t="e">
        <f t="shared" ca="1" si="75"/>
        <v>#REF!</v>
      </c>
      <c r="AI34" s="92" t="e">
        <f t="shared" ca="1" si="75"/>
        <v>#REF!</v>
      </c>
      <c r="AJ34" s="92" t="e">
        <f t="shared" ca="1" si="75"/>
        <v>#REF!</v>
      </c>
      <c r="AK34" s="92" t="e">
        <f t="shared" ca="1" si="75"/>
        <v>#REF!</v>
      </c>
      <c r="AL34" s="92" t="e">
        <f t="shared" ca="1" si="75"/>
        <v>#REF!</v>
      </c>
      <c r="AM34" s="94" t="e">
        <f t="shared" ca="1" si="48"/>
        <v>#REF!</v>
      </c>
      <c r="AN34" s="94" t="e">
        <f t="shared" ca="1" si="49"/>
        <v>#REF!</v>
      </c>
      <c r="AO34" s="94" t="e">
        <f t="shared" ca="1" si="50"/>
        <v>#REF!</v>
      </c>
      <c r="AP34" s="94" t="e">
        <f t="shared" ca="1" si="51"/>
        <v>#REF!</v>
      </c>
      <c r="AQ34" s="94" t="e">
        <f t="shared" ca="1" si="52"/>
        <v>#REF!</v>
      </c>
      <c r="AR34" s="94" t="e">
        <f t="shared" ca="1" si="53"/>
        <v>#REF!</v>
      </c>
      <c r="AS34" s="94" t="e">
        <f t="shared" ca="1" si="54"/>
        <v>#REF!</v>
      </c>
      <c r="AT34" s="94" t="e">
        <f t="shared" ca="1" si="55"/>
        <v>#REF!</v>
      </c>
      <c r="AU34" s="94" t="e">
        <f t="shared" ca="1" si="56"/>
        <v>#REF!</v>
      </c>
      <c r="AV34" s="94" t="e">
        <f t="shared" ca="1" si="57"/>
        <v>#REF!</v>
      </c>
      <c r="AW34" s="92" t="e">
        <f t="shared" ref="AW34:BF40" ca="1" si="76">HLOOKUP(AW$3,INDIRECT("'"&amp;$A34&amp;"'!$B$1:$BB$17"),AW$21,FALSE)*100</f>
        <v>#REF!</v>
      </c>
      <c r="AX34" s="92" t="e">
        <f t="shared" ca="1" si="76"/>
        <v>#REF!</v>
      </c>
      <c r="AY34" s="92" t="e">
        <f t="shared" ca="1" si="76"/>
        <v>#REF!</v>
      </c>
      <c r="AZ34" s="92" t="e">
        <f t="shared" ca="1" si="76"/>
        <v>#REF!</v>
      </c>
      <c r="BA34" s="92" t="e">
        <f t="shared" ca="1" si="76"/>
        <v>#REF!</v>
      </c>
      <c r="BB34" s="92" t="e">
        <f t="shared" ca="1" si="76"/>
        <v>#REF!</v>
      </c>
      <c r="BC34" s="92" t="e">
        <f t="shared" ca="1" si="76"/>
        <v>#REF!</v>
      </c>
      <c r="BD34" s="92" t="e">
        <f t="shared" ca="1" si="76"/>
        <v>#REF!</v>
      </c>
      <c r="BE34" s="92" t="e">
        <f t="shared" ca="1" si="76"/>
        <v>#REF!</v>
      </c>
      <c r="BF34" s="92" t="e">
        <f t="shared" ca="1" si="76"/>
        <v>#REF!</v>
      </c>
      <c r="BG34" s="92" t="e">
        <f t="shared" ref="BG34:BP40" ca="1" si="77">HLOOKUP(BG$3,INDIRECT("'"&amp;$A34&amp;"'!$B$1:$BB$17"),BG$21,FALSE)*100</f>
        <v>#REF!</v>
      </c>
      <c r="BH34" s="92" t="e">
        <f t="shared" ca="1" si="77"/>
        <v>#REF!</v>
      </c>
      <c r="BI34" s="92" t="e">
        <f t="shared" ca="1" si="77"/>
        <v>#REF!</v>
      </c>
      <c r="BJ34" s="92" t="e">
        <f t="shared" ca="1" si="77"/>
        <v>#REF!</v>
      </c>
      <c r="BK34" s="92" t="e">
        <f t="shared" ca="1" si="77"/>
        <v>#REF!</v>
      </c>
      <c r="BL34" s="92" t="e">
        <f t="shared" ca="1" si="77"/>
        <v>#REF!</v>
      </c>
      <c r="BM34" s="92" t="e">
        <f t="shared" ca="1" si="77"/>
        <v>#REF!</v>
      </c>
      <c r="BN34" s="92" t="e">
        <f t="shared" ca="1" si="77"/>
        <v>#REF!</v>
      </c>
      <c r="BO34" s="92" t="e">
        <f t="shared" ca="1" si="77"/>
        <v>#REF!</v>
      </c>
      <c r="BP34" s="92" t="e">
        <f t="shared" ca="1" si="77"/>
        <v>#REF!</v>
      </c>
      <c r="BQ34" s="92" t="e">
        <f t="shared" ref="BQ34:BZ40" ca="1" si="78">HLOOKUP(BQ$3,INDIRECT("'"&amp;$A34&amp;"'!$B$1:$BB$17"),BQ$21,FALSE)*100</f>
        <v>#REF!</v>
      </c>
      <c r="BR34" s="92" t="e">
        <f t="shared" ca="1" si="78"/>
        <v>#REF!</v>
      </c>
      <c r="BS34" s="92" t="e">
        <f t="shared" ca="1" si="78"/>
        <v>#REF!</v>
      </c>
      <c r="BT34" s="92" t="e">
        <f t="shared" ca="1" si="78"/>
        <v>#REF!</v>
      </c>
      <c r="BU34" s="92" t="e">
        <f t="shared" ca="1" si="78"/>
        <v>#REF!</v>
      </c>
      <c r="BV34" s="92" t="e">
        <f t="shared" ca="1" si="78"/>
        <v>#REF!</v>
      </c>
      <c r="BW34" s="92" t="e">
        <f t="shared" ca="1" si="78"/>
        <v>#REF!</v>
      </c>
      <c r="BX34" s="92" t="e">
        <f t="shared" ca="1" si="78"/>
        <v>#REF!</v>
      </c>
      <c r="BY34" s="92" t="e">
        <f t="shared" ca="1" si="78"/>
        <v>#REF!</v>
      </c>
      <c r="BZ34" s="92" t="e">
        <f t="shared" ca="1" si="78"/>
        <v>#REF!</v>
      </c>
      <c r="CA34" s="92" t="e">
        <f t="shared" ref="CA34:CJ40" ca="1" si="79">HLOOKUP(CA$3,INDIRECT("'"&amp;$A34&amp;"'!$B$1:$BB$17"),CA$21,FALSE)*100</f>
        <v>#REF!</v>
      </c>
      <c r="CB34" s="92" t="e">
        <f t="shared" ca="1" si="79"/>
        <v>#REF!</v>
      </c>
      <c r="CC34" s="92" t="e">
        <f t="shared" ca="1" si="79"/>
        <v>#REF!</v>
      </c>
      <c r="CD34" s="92" t="e">
        <f t="shared" ca="1" si="79"/>
        <v>#REF!</v>
      </c>
      <c r="CE34" s="92" t="e">
        <f t="shared" ca="1" si="79"/>
        <v>#REF!</v>
      </c>
      <c r="CF34" s="92" t="e">
        <f t="shared" ca="1" si="79"/>
        <v>#REF!</v>
      </c>
      <c r="CG34" s="92" t="e">
        <f t="shared" ca="1" si="79"/>
        <v>#REF!</v>
      </c>
      <c r="CH34" s="92" t="e">
        <f t="shared" ca="1" si="79"/>
        <v>#REF!</v>
      </c>
      <c r="CI34" s="92" t="e">
        <f t="shared" ca="1" si="79"/>
        <v>#REF!</v>
      </c>
      <c r="CJ34" s="92" t="e">
        <f t="shared" ca="1" si="79"/>
        <v>#REF!</v>
      </c>
      <c r="CK34" s="93" t="e">
        <f t="shared" ca="1" si="62"/>
        <v>#REF!</v>
      </c>
      <c r="CL34" s="93" t="e">
        <f t="shared" ca="1" si="63"/>
        <v>#REF!</v>
      </c>
      <c r="CM34" s="93" t="e">
        <f t="shared" ca="1" si="64"/>
        <v>#REF!</v>
      </c>
      <c r="CN34" s="93" t="e">
        <f t="shared" ca="1" si="65"/>
        <v>#REF!</v>
      </c>
      <c r="CO34" s="93" t="e">
        <f t="shared" ca="1" si="66"/>
        <v>#REF!</v>
      </c>
      <c r="CP34" s="93" t="e">
        <f t="shared" ca="1" si="67"/>
        <v>#REF!</v>
      </c>
      <c r="CQ34" s="93" t="e">
        <f t="shared" ca="1" si="68"/>
        <v>#REF!</v>
      </c>
      <c r="CR34" s="93" t="e">
        <f t="shared" ca="1" si="69"/>
        <v>#REF!</v>
      </c>
      <c r="CS34" s="93" t="e">
        <f t="shared" ca="1" si="70"/>
        <v>#REF!</v>
      </c>
      <c r="CT34" s="93" t="e">
        <f t="shared" ca="1" si="71"/>
        <v>#REF!</v>
      </c>
      <c r="CU34" s="92" t="e">
        <f t="shared" ref="CU34:DD40" ca="1" si="80">HLOOKUP(CU$3,INDIRECT("'"&amp;$A34&amp;"'!$B$1:$BB$17"),CU$21,FALSE)*100</f>
        <v>#REF!</v>
      </c>
      <c r="CV34" s="92" t="e">
        <f t="shared" ca="1" si="80"/>
        <v>#REF!</v>
      </c>
      <c r="CW34" s="92" t="e">
        <f t="shared" ca="1" si="80"/>
        <v>#REF!</v>
      </c>
      <c r="CX34" s="92" t="e">
        <f t="shared" ca="1" si="80"/>
        <v>#REF!</v>
      </c>
      <c r="CY34" s="92" t="e">
        <f t="shared" ca="1" si="80"/>
        <v>#REF!</v>
      </c>
      <c r="CZ34" s="92" t="e">
        <f t="shared" ca="1" si="80"/>
        <v>#REF!</v>
      </c>
      <c r="DA34" s="92" t="e">
        <f t="shared" ca="1" si="80"/>
        <v>#REF!</v>
      </c>
      <c r="DB34" s="92" t="e">
        <f t="shared" ca="1" si="80"/>
        <v>#REF!</v>
      </c>
      <c r="DC34" s="92" t="e">
        <f t="shared" ca="1" si="80"/>
        <v>#REF!</v>
      </c>
      <c r="DD34" s="91" t="e">
        <f t="shared" ca="1" si="80"/>
        <v>#REF!</v>
      </c>
    </row>
    <row r="35" spans="1:108" ht="15.75" hidden="1" thickBot="1">
      <c r="A35" s="108" t="s">
        <v>16</v>
      </c>
      <c r="B35" s="108" t="s">
        <v>44</v>
      </c>
      <c r="C35" s="98"/>
      <c r="D35" s="107" t="e">
        <f t="shared" si="44"/>
        <v>#REF!</v>
      </c>
      <c r="E35" s="106" t="e">
        <f t="shared" si="44"/>
        <v>#REF!</v>
      </c>
      <c r="F35" s="105">
        <v>65.000000000000014</v>
      </c>
      <c r="G35" s="105">
        <v>67</v>
      </c>
      <c r="H35" s="105">
        <v>1</v>
      </c>
      <c r="I35" s="92" t="e">
        <f t="shared" ca="1" si="73"/>
        <v>#REF!</v>
      </c>
      <c r="J35" s="92" t="e">
        <f t="shared" ca="1" si="73"/>
        <v>#REF!</v>
      </c>
      <c r="K35" s="92" t="e">
        <f t="shared" ca="1" si="73"/>
        <v>#REF!</v>
      </c>
      <c r="L35" s="92" t="e">
        <f t="shared" ca="1" si="73"/>
        <v>#REF!</v>
      </c>
      <c r="M35" s="92" t="e">
        <f t="shared" ca="1" si="73"/>
        <v>#REF!</v>
      </c>
      <c r="N35" s="92" t="e">
        <f t="shared" ca="1" si="73"/>
        <v>#REF!</v>
      </c>
      <c r="O35" s="92" t="e">
        <f t="shared" ca="1" si="73"/>
        <v>#REF!</v>
      </c>
      <c r="P35" s="92" t="e">
        <f t="shared" ca="1" si="73"/>
        <v>#REF!</v>
      </c>
      <c r="Q35" s="92" t="e">
        <f t="shared" ca="1" si="73"/>
        <v>#REF!</v>
      </c>
      <c r="R35" s="92" t="e">
        <f t="shared" ca="1" si="73"/>
        <v>#REF!</v>
      </c>
      <c r="S35" s="92" t="e">
        <f t="shared" ca="1" si="74"/>
        <v>#REF!</v>
      </c>
      <c r="T35" s="92" t="e">
        <f t="shared" ca="1" si="74"/>
        <v>#REF!</v>
      </c>
      <c r="U35" s="92" t="e">
        <f t="shared" ca="1" si="74"/>
        <v>#REF!</v>
      </c>
      <c r="V35" s="92" t="e">
        <f t="shared" ca="1" si="74"/>
        <v>#REF!</v>
      </c>
      <c r="W35" s="92" t="e">
        <f t="shared" ca="1" si="74"/>
        <v>#REF!</v>
      </c>
      <c r="X35" s="92" t="e">
        <f t="shared" ca="1" si="74"/>
        <v>#REF!</v>
      </c>
      <c r="Y35" s="92" t="e">
        <f t="shared" ca="1" si="74"/>
        <v>#REF!</v>
      </c>
      <c r="Z35" s="92" t="e">
        <f t="shared" ca="1" si="74"/>
        <v>#REF!</v>
      </c>
      <c r="AA35" s="92" t="e">
        <f t="shared" ca="1" si="74"/>
        <v>#REF!</v>
      </c>
      <c r="AB35" s="92" t="e">
        <f t="shared" ca="1" si="74"/>
        <v>#REF!</v>
      </c>
      <c r="AC35" s="92" t="e">
        <f t="shared" ca="1" si="75"/>
        <v>#REF!</v>
      </c>
      <c r="AD35" s="92" t="e">
        <f t="shared" ca="1" si="75"/>
        <v>#REF!</v>
      </c>
      <c r="AE35" s="92" t="e">
        <f t="shared" ca="1" si="75"/>
        <v>#REF!</v>
      </c>
      <c r="AF35" s="92" t="e">
        <f t="shared" ca="1" si="75"/>
        <v>#REF!</v>
      </c>
      <c r="AG35" s="92" t="e">
        <f t="shared" ca="1" si="75"/>
        <v>#REF!</v>
      </c>
      <c r="AH35" s="92" t="e">
        <f t="shared" ca="1" si="75"/>
        <v>#REF!</v>
      </c>
      <c r="AI35" s="92" t="e">
        <f t="shared" ca="1" si="75"/>
        <v>#REF!</v>
      </c>
      <c r="AJ35" s="92" t="e">
        <f t="shared" ca="1" si="75"/>
        <v>#REF!</v>
      </c>
      <c r="AK35" s="92" t="e">
        <f t="shared" ca="1" si="75"/>
        <v>#REF!</v>
      </c>
      <c r="AL35" s="92" t="e">
        <f t="shared" ca="1" si="75"/>
        <v>#REF!</v>
      </c>
      <c r="AM35" s="94" t="e">
        <f t="shared" ca="1" si="48"/>
        <v>#REF!</v>
      </c>
      <c r="AN35" s="94" t="e">
        <f t="shared" ca="1" si="49"/>
        <v>#REF!</v>
      </c>
      <c r="AO35" s="94" t="e">
        <f t="shared" ca="1" si="50"/>
        <v>#REF!</v>
      </c>
      <c r="AP35" s="94" t="e">
        <f t="shared" ca="1" si="51"/>
        <v>#REF!</v>
      </c>
      <c r="AQ35" s="94" t="e">
        <f t="shared" ca="1" si="52"/>
        <v>#REF!</v>
      </c>
      <c r="AR35" s="94" t="e">
        <f t="shared" ca="1" si="53"/>
        <v>#REF!</v>
      </c>
      <c r="AS35" s="94" t="e">
        <f t="shared" ca="1" si="54"/>
        <v>#REF!</v>
      </c>
      <c r="AT35" s="94" t="e">
        <f t="shared" ca="1" si="55"/>
        <v>#REF!</v>
      </c>
      <c r="AU35" s="94" t="e">
        <f t="shared" ca="1" si="56"/>
        <v>#REF!</v>
      </c>
      <c r="AV35" s="94" t="e">
        <f t="shared" ca="1" si="57"/>
        <v>#REF!</v>
      </c>
      <c r="AW35" s="92" t="e">
        <f t="shared" ca="1" si="76"/>
        <v>#REF!</v>
      </c>
      <c r="AX35" s="92" t="e">
        <f t="shared" ca="1" si="76"/>
        <v>#REF!</v>
      </c>
      <c r="AY35" s="92" t="e">
        <f t="shared" ca="1" si="76"/>
        <v>#REF!</v>
      </c>
      <c r="AZ35" s="92" t="e">
        <f t="shared" ca="1" si="76"/>
        <v>#REF!</v>
      </c>
      <c r="BA35" s="92" t="e">
        <f t="shared" ca="1" si="76"/>
        <v>#REF!</v>
      </c>
      <c r="BB35" s="92" t="e">
        <f t="shared" ca="1" si="76"/>
        <v>#REF!</v>
      </c>
      <c r="BC35" s="92" t="e">
        <f t="shared" ca="1" si="76"/>
        <v>#REF!</v>
      </c>
      <c r="BD35" s="92" t="e">
        <f t="shared" ca="1" si="76"/>
        <v>#REF!</v>
      </c>
      <c r="BE35" s="92" t="e">
        <f t="shared" ca="1" si="76"/>
        <v>#REF!</v>
      </c>
      <c r="BF35" s="92" t="e">
        <f t="shared" ca="1" si="76"/>
        <v>#REF!</v>
      </c>
      <c r="BG35" s="92" t="e">
        <f t="shared" ca="1" si="77"/>
        <v>#REF!</v>
      </c>
      <c r="BH35" s="92" t="e">
        <f t="shared" ca="1" si="77"/>
        <v>#REF!</v>
      </c>
      <c r="BI35" s="92" t="e">
        <f t="shared" ca="1" si="77"/>
        <v>#REF!</v>
      </c>
      <c r="BJ35" s="92" t="e">
        <f t="shared" ca="1" si="77"/>
        <v>#REF!</v>
      </c>
      <c r="BK35" s="92" t="e">
        <f t="shared" ca="1" si="77"/>
        <v>#REF!</v>
      </c>
      <c r="BL35" s="92" t="e">
        <f t="shared" ca="1" si="77"/>
        <v>#REF!</v>
      </c>
      <c r="BM35" s="92" t="e">
        <f t="shared" ca="1" si="77"/>
        <v>#REF!</v>
      </c>
      <c r="BN35" s="92" t="e">
        <f t="shared" ca="1" si="77"/>
        <v>#REF!</v>
      </c>
      <c r="BO35" s="92" t="e">
        <f t="shared" ca="1" si="77"/>
        <v>#REF!</v>
      </c>
      <c r="BP35" s="92" t="e">
        <f t="shared" ca="1" si="77"/>
        <v>#REF!</v>
      </c>
      <c r="BQ35" s="92" t="e">
        <f t="shared" ca="1" si="78"/>
        <v>#REF!</v>
      </c>
      <c r="BR35" s="92" t="e">
        <f t="shared" ca="1" si="78"/>
        <v>#REF!</v>
      </c>
      <c r="BS35" s="92" t="e">
        <f t="shared" ca="1" si="78"/>
        <v>#REF!</v>
      </c>
      <c r="BT35" s="92" t="e">
        <f t="shared" ca="1" si="78"/>
        <v>#REF!</v>
      </c>
      <c r="BU35" s="92" t="e">
        <f t="shared" ca="1" si="78"/>
        <v>#REF!</v>
      </c>
      <c r="BV35" s="92" t="e">
        <f t="shared" ca="1" si="78"/>
        <v>#REF!</v>
      </c>
      <c r="BW35" s="92" t="e">
        <f t="shared" ca="1" si="78"/>
        <v>#REF!</v>
      </c>
      <c r="BX35" s="92" t="e">
        <f t="shared" ca="1" si="78"/>
        <v>#REF!</v>
      </c>
      <c r="BY35" s="92" t="e">
        <f t="shared" ca="1" si="78"/>
        <v>#REF!</v>
      </c>
      <c r="BZ35" s="92" t="e">
        <f t="shared" ca="1" si="78"/>
        <v>#REF!</v>
      </c>
      <c r="CA35" s="92" t="e">
        <f t="shared" ca="1" si="79"/>
        <v>#REF!</v>
      </c>
      <c r="CB35" s="92" t="e">
        <f t="shared" ca="1" si="79"/>
        <v>#REF!</v>
      </c>
      <c r="CC35" s="92" t="e">
        <f t="shared" ca="1" si="79"/>
        <v>#REF!</v>
      </c>
      <c r="CD35" s="92" t="e">
        <f t="shared" ca="1" si="79"/>
        <v>#REF!</v>
      </c>
      <c r="CE35" s="92" t="e">
        <f t="shared" ca="1" si="79"/>
        <v>#REF!</v>
      </c>
      <c r="CF35" s="92" t="e">
        <f t="shared" ca="1" si="79"/>
        <v>#REF!</v>
      </c>
      <c r="CG35" s="92" t="e">
        <f t="shared" ca="1" si="79"/>
        <v>#REF!</v>
      </c>
      <c r="CH35" s="92" t="e">
        <f t="shared" ca="1" si="79"/>
        <v>#REF!</v>
      </c>
      <c r="CI35" s="92" t="e">
        <f t="shared" ca="1" si="79"/>
        <v>#REF!</v>
      </c>
      <c r="CJ35" s="92" t="e">
        <f t="shared" ca="1" si="79"/>
        <v>#REF!</v>
      </c>
      <c r="CK35" s="93" t="e">
        <f t="shared" ca="1" si="62"/>
        <v>#REF!</v>
      </c>
      <c r="CL35" s="93" t="e">
        <f t="shared" ca="1" si="63"/>
        <v>#REF!</v>
      </c>
      <c r="CM35" s="93" t="e">
        <f t="shared" ca="1" si="64"/>
        <v>#REF!</v>
      </c>
      <c r="CN35" s="93" t="e">
        <f t="shared" ca="1" si="65"/>
        <v>#REF!</v>
      </c>
      <c r="CO35" s="93" t="e">
        <f t="shared" ca="1" si="66"/>
        <v>#REF!</v>
      </c>
      <c r="CP35" s="93" t="e">
        <f t="shared" ca="1" si="67"/>
        <v>#REF!</v>
      </c>
      <c r="CQ35" s="93" t="e">
        <f t="shared" ca="1" si="68"/>
        <v>#REF!</v>
      </c>
      <c r="CR35" s="93" t="e">
        <f t="shared" ca="1" si="69"/>
        <v>#REF!</v>
      </c>
      <c r="CS35" s="93" t="e">
        <f t="shared" ca="1" si="70"/>
        <v>#REF!</v>
      </c>
      <c r="CT35" s="93" t="e">
        <f t="shared" ca="1" si="71"/>
        <v>#REF!</v>
      </c>
      <c r="CU35" s="92" t="e">
        <f t="shared" ca="1" si="80"/>
        <v>#REF!</v>
      </c>
      <c r="CV35" s="92" t="e">
        <f t="shared" ca="1" si="80"/>
        <v>#REF!</v>
      </c>
      <c r="CW35" s="92" t="e">
        <f t="shared" ca="1" si="80"/>
        <v>#REF!</v>
      </c>
      <c r="CX35" s="92" t="e">
        <f t="shared" ca="1" si="80"/>
        <v>#REF!</v>
      </c>
      <c r="CY35" s="92" t="e">
        <f t="shared" ca="1" si="80"/>
        <v>#REF!</v>
      </c>
      <c r="CZ35" s="92" t="e">
        <f t="shared" ca="1" si="80"/>
        <v>#REF!</v>
      </c>
      <c r="DA35" s="92" t="e">
        <f t="shared" ca="1" si="80"/>
        <v>#REF!</v>
      </c>
      <c r="DB35" s="92" t="e">
        <f t="shared" ca="1" si="80"/>
        <v>#REF!</v>
      </c>
      <c r="DC35" s="92" t="e">
        <f t="shared" ca="1" si="80"/>
        <v>#REF!</v>
      </c>
      <c r="DD35" s="91" t="e">
        <f t="shared" ca="1" si="80"/>
        <v>#REF!</v>
      </c>
    </row>
    <row r="36" spans="1:108" ht="15.75" hidden="1" thickBot="1">
      <c r="A36" s="104" t="s">
        <v>14</v>
      </c>
      <c r="B36" s="104" t="s">
        <v>43</v>
      </c>
      <c r="C36" s="98"/>
      <c r="D36" s="97" t="e">
        <f t="shared" si="44"/>
        <v>#REF!</v>
      </c>
      <c r="E36" s="96" t="e">
        <f t="shared" si="44"/>
        <v>#REF!</v>
      </c>
      <c r="F36" s="103">
        <v>65.000000000000014</v>
      </c>
      <c r="G36" s="103">
        <v>67</v>
      </c>
      <c r="H36" s="103">
        <v>1</v>
      </c>
      <c r="I36" s="92" t="e">
        <f t="shared" ca="1" si="73"/>
        <v>#REF!</v>
      </c>
      <c r="J36" s="92" t="e">
        <f t="shared" ca="1" si="73"/>
        <v>#REF!</v>
      </c>
      <c r="K36" s="92" t="e">
        <f t="shared" ca="1" si="73"/>
        <v>#REF!</v>
      </c>
      <c r="L36" s="92" t="e">
        <f t="shared" ca="1" si="73"/>
        <v>#REF!</v>
      </c>
      <c r="M36" s="92" t="e">
        <f t="shared" ca="1" si="73"/>
        <v>#REF!</v>
      </c>
      <c r="N36" s="92" t="e">
        <f t="shared" ca="1" si="73"/>
        <v>#REF!</v>
      </c>
      <c r="O36" s="92" t="e">
        <f t="shared" ca="1" si="73"/>
        <v>#REF!</v>
      </c>
      <c r="P36" s="92" t="e">
        <f t="shared" ca="1" si="73"/>
        <v>#REF!</v>
      </c>
      <c r="Q36" s="92" t="e">
        <f t="shared" ca="1" si="73"/>
        <v>#REF!</v>
      </c>
      <c r="R36" s="92" t="e">
        <f t="shared" ca="1" si="73"/>
        <v>#REF!</v>
      </c>
      <c r="S36" s="92" t="e">
        <f t="shared" ca="1" si="74"/>
        <v>#REF!</v>
      </c>
      <c r="T36" s="92" t="e">
        <f t="shared" ca="1" si="74"/>
        <v>#REF!</v>
      </c>
      <c r="U36" s="92" t="e">
        <f t="shared" ca="1" si="74"/>
        <v>#REF!</v>
      </c>
      <c r="V36" s="92" t="e">
        <f t="shared" ca="1" si="74"/>
        <v>#REF!</v>
      </c>
      <c r="W36" s="92" t="e">
        <f t="shared" ca="1" si="74"/>
        <v>#REF!</v>
      </c>
      <c r="X36" s="92" t="e">
        <f t="shared" ca="1" si="74"/>
        <v>#REF!</v>
      </c>
      <c r="Y36" s="92" t="e">
        <f t="shared" ca="1" si="74"/>
        <v>#REF!</v>
      </c>
      <c r="Z36" s="92" t="e">
        <f t="shared" ca="1" si="74"/>
        <v>#REF!</v>
      </c>
      <c r="AA36" s="92" t="e">
        <f t="shared" ca="1" si="74"/>
        <v>#REF!</v>
      </c>
      <c r="AB36" s="92" t="e">
        <f t="shared" ca="1" si="74"/>
        <v>#REF!</v>
      </c>
      <c r="AC36" s="92" t="e">
        <f t="shared" ca="1" si="75"/>
        <v>#REF!</v>
      </c>
      <c r="AD36" s="92" t="e">
        <f t="shared" ca="1" si="75"/>
        <v>#REF!</v>
      </c>
      <c r="AE36" s="92" t="e">
        <f t="shared" ca="1" si="75"/>
        <v>#REF!</v>
      </c>
      <c r="AF36" s="92" t="e">
        <f t="shared" ca="1" si="75"/>
        <v>#REF!</v>
      </c>
      <c r="AG36" s="92" t="e">
        <f t="shared" ca="1" si="75"/>
        <v>#REF!</v>
      </c>
      <c r="AH36" s="92" t="e">
        <f t="shared" ca="1" si="75"/>
        <v>#REF!</v>
      </c>
      <c r="AI36" s="92" t="e">
        <f t="shared" ca="1" si="75"/>
        <v>#REF!</v>
      </c>
      <c r="AJ36" s="92" t="e">
        <f t="shared" ca="1" si="75"/>
        <v>#REF!</v>
      </c>
      <c r="AK36" s="92" t="e">
        <f t="shared" ca="1" si="75"/>
        <v>#REF!</v>
      </c>
      <c r="AL36" s="92" t="e">
        <f t="shared" ca="1" si="75"/>
        <v>#REF!</v>
      </c>
      <c r="AM36" s="94" t="e">
        <f t="shared" ca="1" si="48"/>
        <v>#REF!</v>
      </c>
      <c r="AN36" s="94" t="e">
        <f t="shared" ca="1" si="49"/>
        <v>#REF!</v>
      </c>
      <c r="AO36" s="94" t="e">
        <f t="shared" ca="1" si="50"/>
        <v>#REF!</v>
      </c>
      <c r="AP36" s="94" t="e">
        <f t="shared" ca="1" si="51"/>
        <v>#REF!</v>
      </c>
      <c r="AQ36" s="94" t="e">
        <f t="shared" ca="1" si="52"/>
        <v>#REF!</v>
      </c>
      <c r="AR36" s="94" t="e">
        <f t="shared" ca="1" si="53"/>
        <v>#REF!</v>
      </c>
      <c r="AS36" s="94" t="e">
        <f t="shared" ca="1" si="54"/>
        <v>#REF!</v>
      </c>
      <c r="AT36" s="94" t="e">
        <f t="shared" ca="1" si="55"/>
        <v>#REF!</v>
      </c>
      <c r="AU36" s="94" t="e">
        <f t="shared" ca="1" si="56"/>
        <v>#REF!</v>
      </c>
      <c r="AV36" s="94" t="e">
        <f t="shared" ca="1" si="57"/>
        <v>#REF!</v>
      </c>
      <c r="AW36" s="92" t="e">
        <f t="shared" ca="1" si="76"/>
        <v>#REF!</v>
      </c>
      <c r="AX36" s="92" t="e">
        <f t="shared" ca="1" si="76"/>
        <v>#REF!</v>
      </c>
      <c r="AY36" s="92" t="e">
        <f t="shared" ca="1" si="76"/>
        <v>#REF!</v>
      </c>
      <c r="AZ36" s="92" t="e">
        <f t="shared" ca="1" si="76"/>
        <v>#REF!</v>
      </c>
      <c r="BA36" s="92" t="e">
        <f t="shared" ca="1" si="76"/>
        <v>#REF!</v>
      </c>
      <c r="BB36" s="92" t="e">
        <f t="shared" ca="1" si="76"/>
        <v>#REF!</v>
      </c>
      <c r="BC36" s="92" t="e">
        <f t="shared" ca="1" si="76"/>
        <v>#REF!</v>
      </c>
      <c r="BD36" s="92" t="e">
        <f t="shared" ca="1" si="76"/>
        <v>#REF!</v>
      </c>
      <c r="BE36" s="92" t="e">
        <f t="shared" ca="1" si="76"/>
        <v>#REF!</v>
      </c>
      <c r="BF36" s="92" t="e">
        <f t="shared" ca="1" si="76"/>
        <v>#REF!</v>
      </c>
      <c r="BG36" s="92" t="e">
        <f t="shared" ca="1" si="77"/>
        <v>#REF!</v>
      </c>
      <c r="BH36" s="92" t="e">
        <f t="shared" ca="1" si="77"/>
        <v>#REF!</v>
      </c>
      <c r="BI36" s="92" t="e">
        <f t="shared" ca="1" si="77"/>
        <v>#REF!</v>
      </c>
      <c r="BJ36" s="92" t="e">
        <f t="shared" ca="1" si="77"/>
        <v>#REF!</v>
      </c>
      <c r="BK36" s="92" t="e">
        <f t="shared" ca="1" si="77"/>
        <v>#REF!</v>
      </c>
      <c r="BL36" s="92" t="e">
        <f t="shared" ca="1" si="77"/>
        <v>#REF!</v>
      </c>
      <c r="BM36" s="92" t="e">
        <f t="shared" ca="1" si="77"/>
        <v>#REF!</v>
      </c>
      <c r="BN36" s="92" t="e">
        <f t="shared" ca="1" si="77"/>
        <v>#REF!</v>
      </c>
      <c r="BO36" s="92" t="e">
        <f t="shared" ca="1" si="77"/>
        <v>#REF!</v>
      </c>
      <c r="BP36" s="92" t="e">
        <f t="shared" ca="1" si="77"/>
        <v>#REF!</v>
      </c>
      <c r="BQ36" s="92" t="e">
        <f t="shared" ca="1" si="78"/>
        <v>#REF!</v>
      </c>
      <c r="BR36" s="92" t="e">
        <f t="shared" ca="1" si="78"/>
        <v>#REF!</v>
      </c>
      <c r="BS36" s="92" t="e">
        <f t="shared" ca="1" si="78"/>
        <v>#REF!</v>
      </c>
      <c r="BT36" s="92" t="e">
        <f t="shared" ca="1" si="78"/>
        <v>#REF!</v>
      </c>
      <c r="BU36" s="92" t="e">
        <f t="shared" ca="1" si="78"/>
        <v>#REF!</v>
      </c>
      <c r="BV36" s="92" t="e">
        <f t="shared" ca="1" si="78"/>
        <v>#REF!</v>
      </c>
      <c r="BW36" s="92" t="e">
        <f t="shared" ca="1" si="78"/>
        <v>#REF!</v>
      </c>
      <c r="BX36" s="92" t="e">
        <f t="shared" ca="1" si="78"/>
        <v>#REF!</v>
      </c>
      <c r="BY36" s="92" t="e">
        <f t="shared" ca="1" si="78"/>
        <v>#REF!</v>
      </c>
      <c r="BZ36" s="92" t="e">
        <f t="shared" ca="1" si="78"/>
        <v>#REF!</v>
      </c>
      <c r="CA36" s="92" t="e">
        <f t="shared" ca="1" si="79"/>
        <v>#REF!</v>
      </c>
      <c r="CB36" s="92" t="e">
        <f t="shared" ca="1" si="79"/>
        <v>#REF!</v>
      </c>
      <c r="CC36" s="92" t="e">
        <f t="shared" ca="1" si="79"/>
        <v>#REF!</v>
      </c>
      <c r="CD36" s="92" t="e">
        <f t="shared" ca="1" si="79"/>
        <v>#REF!</v>
      </c>
      <c r="CE36" s="92" t="e">
        <f t="shared" ca="1" si="79"/>
        <v>#REF!</v>
      </c>
      <c r="CF36" s="92" t="e">
        <f t="shared" ca="1" si="79"/>
        <v>#REF!</v>
      </c>
      <c r="CG36" s="92" t="e">
        <f t="shared" ca="1" si="79"/>
        <v>#REF!</v>
      </c>
      <c r="CH36" s="92" t="e">
        <f t="shared" ca="1" si="79"/>
        <v>#REF!</v>
      </c>
      <c r="CI36" s="92" t="e">
        <f t="shared" ca="1" si="79"/>
        <v>#REF!</v>
      </c>
      <c r="CJ36" s="92" t="e">
        <f t="shared" ca="1" si="79"/>
        <v>#REF!</v>
      </c>
      <c r="CK36" s="93" t="e">
        <f t="shared" ca="1" si="62"/>
        <v>#REF!</v>
      </c>
      <c r="CL36" s="93" t="e">
        <f t="shared" ca="1" si="63"/>
        <v>#REF!</v>
      </c>
      <c r="CM36" s="93" t="e">
        <f t="shared" ca="1" si="64"/>
        <v>#REF!</v>
      </c>
      <c r="CN36" s="93" t="e">
        <f t="shared" ca="1" si="65"/>
        <v>#REF!</v>
      </c>
      <c r="CO36" s="93" t="e">
        <f t="shared" ca="1" si="66"/>
        <v>#REF!</v>
      </c>
      <c r="CP36" s="93" t="e">
        <f t="shared" ca="1" si="67"/>
        <v>#REF!</v>
      </c>
      <c r="CQ36" s="93" t="e">
        <f t="shared" ca="1" si="68"/>
        <v>#REF!</v>
      </c>
      <c r="CR36" s="93" t="e">
        <f t="shared" ca="1" si="69"/>
        <v>#REF!</v>
      </c>
      <c r="CS36" s="93" t="e">
        <f t="shared" ca="1" si="70"/>
        <v>#REF!</v>
      </c>
      <c r="CT36" s="93" t="e">
        <f t="shared" ca="1" si="71"/>
        <v>#REF!</v>
      </c>
      <c r="CU36" s="92" t="e">
        <f t="shared" ca="1" si="80"/>
        <v>#REF!</v>
      </c>
      <c r="CV36" s="92" t="e">
        <f t="shared" ca="1" si="80"/>
        <v>#REF!</v>
      </c>
      <c r="CW36" s="92" t="e">
        <f t="shared" ca="1" si="80"/>
        <v>#REF!</v>
      </c>
      <c r="CX36" s="92" t="e">
        <f t="shared" ca="1" si="80"/>
        <v>#REF!</v>
      </c>
      <c r="CY36" s="92" t="e">
        <f t="shared" ca="1" si="80"/>
        <v>#REF!</v>
      </c>
      <c r="CZ36" s="92" t="e">
        <f t="shared" ca="1" si="80"/>
        <v>#REF!</v>
      </c>
      <c r="DA36" s="92" t="e">
        <f t="shared" ca="1" si="80"/>
        <v>#REF!</v>
      </c>
      <c r="DB36" s="92" t="e">
        <f t="shared" ca="1" si="80"/>
        <v>#REF!</v>
      </c>
      <c r="DC36" s="92" t="e">
        <f t="shared" ca="1" si="80"/>
        <v>#REF!</v>
      </c>
      <c r="DD36" s="91" t="e">
        <f t="shared" ca="1" si="80"/>
        <v>#REF!</v>
      </c>
    </row>
    <row r="37" spans="1:108" ht="15.75" thickBot="1">
      <c r="A37" s="99" t="s">
        <v>12</v>
      </c>
      <c r="B37" s="99" t="s">
        <v>31</v>
      </c>
      <c r="C37" s="98"/>
      <c r="D37" s="102" t="e">
        <f t="shared" si="44"/>
        <v>#REF!</v>
      </c>
      <c r="E37" s="96" t="e">
        <f t="shared" si="44"/>
        <v>#REF!</v>
      </c>
      <c r="F37" s="95">
        <v>65.000000000000014</v>
      </c>
      <c r="G37" s="95">
        <v>67</v>
      </c>
      <c r="H37" s="95">
        <v>0</v>
      </c>
      <c r="I37" s="92" t="e">
        <f t="shared" ca="1" si="73"/>
        <v>#REF!</v>
      </c>
      <c r="J37" s="92" t="e">
        <f t="shared" ca="1" si="73"/>
        <v>#REF!</v>
      </c>
      <c r="K37" s="92" t="e">
        <f t="shared" ca="1" si="73"/>
        <v>#REF!</v>
      </c>
      <c r="L37" s="92" t="e">
        <f t="shared" ca="1" si="73"/>
        <v>#REF!</v>
      </c>
      <c r="M37" s="92" t="e">
        <f t="shared" ca="1" si="73"/>
        <v>#REF!</v>
      </c>
      <c r="N37" s="92" t="e">
        <f t="shared" ca="1" si="73"/>
        <v>#REF!</v>
      </c>
      <c r="O37" s="92" t="e">
        <f t="shared" ca="1" si="73"/>
        <v>#REF!</v>
      </c>
      <c r="P37" s="92" t="e">
        <f t="shared" ca="1" si="73"/>
        <v>#REF!</v>
      </c>
      <c r="Q37" s="92" t="e">
        <f t="shared" ca="1" si="73"/>
        <v>#REF!</v>
      </c>
      <c r="R37" s="92" t="e">
        <f t="shared" ca="1" si="73"/>
        <v>#REF!</v>
      </c>
      <c r="S37" s="92" t="e">
        <f t="shared" ca="1" si="74"/>
        <v>#REF!</v>
      </c>
      <c r="T37" s="92" t="e">
        <f t="shared" ca="1" si="74"/>
        <v>#REF!</v>
      </c>
      <c r="U37" s="92" t="e">
        <f t="shared" ca="1" si="74"/>
        <v>#REF!</v>
      </c>
      <c r="V37" s="92" t="e">
        <f t="shared" ca="1" si="74"/>
        <v>#REF!</v>
      </c>
      <c r="W37" s="92" t="e">
        <f t="shared" ca="1" si="74"/>
        <v>#REF!</v>
      </c>
      <c r="X37" s="92" t="e">
        <f t="shared" ca="1" si="74"/>
        <v>#REF!</v>
      </c>
      <c r="Y37" s="92" t="e">
        <f t="shared" ca="1" si="74"/>
        <v>#REF!</v>
      </c>
      <c r="Z37" s="92" t="e">
        <f t="shared" ca="1" si="74"/>
        <v>#REF!</v>
      </c>
      <c r="AA37" s="92" t="e">
        <f t="shared" ca="1" si="74"/>
        <v>#REF!</v>
      </c>
      <c r="AB37" s="92" t="e">
        <f t="shared" ca="1" si="74"/>
        <v>#REF!</v>
      </c>
      <c r="AC37" s="92" t="e">
        <f t="shared" ca="1" si="75"/>
        <v>#REF!</v>
      </c>
      <c r="AD37" s="92" t="e">
        <f t="shared" ca="1" si="75"/>
        <v>#REF!</v>
      </c>
      <c r="AE37" s="92" t="e">
        <f t="shared" ca="1" si="75"/>
        <v>#REF!</v>
      </c>
      <c r="AF37" s="92" t="e">
        <f t="shared" ca="1" si="75"/>
        <v>#REF!</v>
      </c>
      <c r="AG37" s="92" t="e">
        <f t="shared" ca="1" si="75"/>
        <v>#REF!</v>
      </c>
      <c r="AH37" s="92" t="e">
        <f t="shared" ca="1" si="75"/>
        <v>#REF!</v>
      </c>
      <c r="AI37" s="92" t="e">
        <f t="shared" ca="1" si="75"/>
        <v>#REF!</v>
      </c>
      <c r="AJ37" s="92" t="e">
        <f t="shared" ca="1" si="75"/>
        <v>#REF!</v>
      </c>
      <c r="AK37" s="92" t="e">
        <f t="shared" ca="1" si="75"/>
        <v>#REF!</v>
      </c>
      <c r="AL37" s="92" t="e">
        <f t="shared" ca="1" si="75"/>
        <v>#REF!</v>
      </c>
      <c r="AM37" s="94" t="e">
        <f t="shared" ca="1" si="48"/>
        <v>#REF!</v>
      </c>
      <c r="AN37" s="94" t="e">
        <f t="shared" ca="1" si="49"/>
        <v>#REF!</v>
      </c>
      <c r="AO37" s="94" t="e">
        <f t="shared" ca="1" si="50"/>
        <v>#REF!</v>
      </c>
      <c r="AP37" s="94" t="e">
        <f t="shared" ca="1" si="51"/>
        <v>#REF!</v>
      </c>
      <c r="AQ37" s="94" t="e">
        <f t="shared" ca="1" si="52"/>
        <v>#REF!</v>
      </c>
      <c r="AR37" s="94" t="e">
        <f t="shared" ca="1" si="53"/>
        <v>#REF!</v>
      </c>
      <c r="AS37" s="94" t="e">
        <f t="shared" ca="1" si="54"/>
        <v>#REF!</v>
      </c>
      <c r="AT37" s="94" t="e">
        <f t="shared" ca="1" si="55"/>
        <v>#REF!</v>
      </c>
      <c r="AU37" s="94" t="e">
        <f t="shared" ca="1" si="56"/>
        <v>#REF!</v>
      </c>
      <c r="AV37" s="94" t="e">
        <f t="shared" ca="1" si="57"/>
        <v>#REF!</v>
      </c>
      <c r="AW37" s="92" t="e">
        <f t="shared" ca="1" si="76"/>
        <v>#REF!</v>
      </c>
      <c r="AX37" s="92" t="e">
        <f t="shared" ca="1" si="76"/>
        <v>#REF!</v>
      </c>
      <c r="AY37" s="92" t="e">
        <f t="shared" ca="1" si="76"/>
        <v>#REF!</v>
      </c>
      <c r="AZ37" s="92" t="e">
        <f t="shared" ca="1" si="76"/>
        <v>#REF!</v>
      </c>
      <c r="BA37" s="92" t="e">
        <f t="shared" ca="1" si="76"/>
        <v>#REF!</v>
      </c>
      <c r="BB37" s="92" t="e">
        <f t="shared" ca="1" si="76"/>
        <v>#REF!</v>
      </c>
      <c r="BC37" s="92" t="e">
        <f t="shared" ca="1" si="76"/>
        <v>#REF!</v>
      </c>
      <c r="BD37" s="92" t="e">
        <f t="shared" ca="1" si="76"/>
        <v>#REF!</v>
      </c>
      <c r="BE37" s="92" t="e">
        <f t="shared" ca="1" si="76"/>
        <v>#REF!</v>
      </c>
      <c r="BF37" s="92" t="e">
        <f t="shared" ca="1" si="76"/>
        <v>#REF!</v>
      </c>
      <c r="BG37" s="92" t="e">
        <f t="shared" ca="1" si="77"/>
        <v>#REF!</v>
      </c>
      <c r="BH37" s="92" t="e">
        <f t="shared" ca="1" si="77"/>
        <v>#REF!</v>
      </c>
      <c r="BI37" s="92" t="e">
        <f t="shared" ca="1" si="77"/>
        <v>#REF!</v>
      </c>
      <c r="BJ37" s="92" t="e">
        <f t="shared" ca="1" si="77"/>
        <v>#REF!</v>
      </c>
      <c r="BK37" s="92" t="e">
        <f t="shared" ca="1" si="77"/>
        <v>#REF!</v>
      </c>
      <c r="BL37" s="92" t="e">
        <f t="shared" ca="1" si="77"/>
        <v>#REF!</v>
      </c>
      <c r="BM37" s="92" t="e">
        <f t="shared" ca="1" si="77"/>
        <v>#REF!</v>
      </c>
      <c r="BN37" s="92" t="e">
        <f t="shared" ca="1" si="77"/>
        <v>#REF!</v>
      </c>
      <c r="BO37" s="92" t="e">
        <f t="shared" ca="1" si="77"/>
        <v>#REF!</v>
      </c>
      <c r="BP37" s="92" t="e">
        <f t="shared" ca="1" si="77"/>
        <v>#REF!</v>
      </c>
      <c r="BQ37" s="92" t="e">
        <f t="shared" ca="1" si="78"/>
        <v>#REF!</v>
      </c>
      <c r="BR37" s="92" t="e">
        <f t="shared" ca="1" si="78"/>
        <v>#REF!</v>
      </c>
      <c r="BS37" s="92" t="e">
        <f t="shared" ca="1" si="78"/>
        <v>#REF!</v>
      </c>
      <c r="BT37" s="92" t="e">
        <f t="shared" ca="1" si="78"/>
        <v>#REF!</v>
      </c>
      <c r="BU37" s="92" t="e">
        <f t="shared" ca="1" si="78"/>
        <v>#REF!</v>
      </c>
      <c r="BV37" s="92" t="e">
        <f t="shared" ca="1" si="78"/>
        <v>#REF!</v>
      </c>
      <c r="BW37" s="92" t="e">
        <f t="shared" ca="1" si="78"/>
        <v>#REF!</v>
      </c>
      <c r="BX37" s="92" t="e">
        <f t="shared" ca="1" si="78"/>
        <v>#REF!</v>
      </c>
      <c r="BY37" s="92" t="e">
        <f t="shared" ca="1" si="78"/>
        <v>#REF!</v>
      </c>
      <c r="BZ37" s="92" t="e">
        <f t="shared" ca="1" si="78"/>
        <v>#REF!</v>
      </c>
      <c r="CA37" s="92" t="e">
        <f t="shared" ca="1" si="79"/>
        <v>#REF!</v>
      </c>
      <c r="CB37" s="92" t="e">
        <f t="shared" ca="1" si="79"/>
        <v>#REF!</v>
      </c>
      <c r="CC37" s="92" t="e">
        <f t="shared" ca="1" si="79"/>
        <v>#REF!</v>
      </c>
      <c r="CD37" s="92" t="e">
        <f t="shared" ca="1" si="79"/>
        <v>#REF!</v>
      </c>
      <c r="CE37" s="92" t="e">
        <f t="shared" ca="1" si="79"/>
        <v>#REF!</v>
      </c>
      <c r="CF37" s="92" t="e">
        <f t="shared" ca="1" si="79"/>
        <v>#REF!</v>
      </c>
      <c r="CG37" s="92" t="e">
        <f t="shared" ca="1" si="79"/>
        <v>#REF!</v>
      </c>
      <c r="CH37" s="92" t="e">
        <f t="shared" ca="1" si="79"/>
        <v>#REF!</v>
      </c>
      <c r="CI37" s="92" t="e">
        <f t="shared" ca="1" si="79"/>
        <v>#REF!</v>
      </c>
      <c r="CJ37" s="92" t="e">
        <f t="shared" ca="1" si="79"/>
        <v>#REF!</v>
      </c>
      <c r="CK37" s="93" t="e">
        <f t="shared" ca="1" si="62"/>
        <v>#REF!</v>
      </c>
      <c r="CL37" s="93" t="e">
        <f t="shared" ca="1" si="63"/>
        <v>#REF!</v>
      </c>
      <c r="CM37" s="93" t="e">
        <f t="shared" ca="1" si="64"/>
        <v>#REF!</v>
      </c>
      <c r="CN37" s="93" t="e">
        <f t="shared" ca="1" si="65"/>
        <v>#REF!</v>
      </c>
      <c r="CO37" s="93" t="e">
        <f t="shared" ca="1" si="66"/>
        <v>#REF!</v>
      </c>
      <c r="CP37" s="93" t="e">
        <f t="shared" ca="1" si="67"/>
        <v>#REF!</v>
      </c>
      <c r="CQ37" s="93" t="e">
        <f t="shared" ca="1" si="68"/>
        <v>#REF!</v>
      </c>
      <c r="CR37" s="93" t="e">
        <f t="shared" ca="1" si="69"/>
        <v>#REF!</v>
      </c>
      <c r="CS37" s="93" t="e">
        <f t="shared" ca="1" si="70"/>
        <v>#REF!</v>
      </c>
      <c r="CT37" s="93" t="e">
        <f t="shared" ca="1" si="71"/>
        <v>#REF!</v>
      </c>
      <c r="CU37" s="92" t="e">
        <f t="shared" ca="1" si="80"/>
        <v>#REF!</v>
      </c>
      <c r="CV37" s="92" t="e">
        <f t="shared" ca="1" si="80"/>
        <v>#REF!</v>
      </c>
      <c r="CW37" s="92" t="e">
        <f t="shared" ca="1" si="80"/>
        <v>#REF!</v>
      </c>
      <c r="CX37" s="92" t="e">
        <f t="shared" ca="1" si="80"/>
        <v>#REF!</v>
      </c>
      <c r="CY37" s="92" t="e">
        <f t="shared" ca="1" si="80"/>
        <v>#REF!</v>
      </c>
      <c r="CZ37" s="92" t="e">
        <f t="shared" ca="1" si="80"/>
        <v>#REF!</v>
      </c>
      <c r="DA37" s="92" t="e">
        <f t="shared" ca="1" si="80"/>
        <v>#REF!</v>
      </c>
      <c r="DB37" s="92" t="e">
        <f t="shared" ca="1" si="80"/>
        <v>#REF!</v>
      </c>
      <c r="DC37" s="92" t="e">
        <f t="shared" ca="1" si="80"/>
        <v>#REF!</v>
      </c>
      <c r="DD37" s="91" t="e">
        <f t="shared" ca="1" si="80"/>
        <v>#REF!</v>
      </c>
    </row>
    <row r="38" spans="1:108" ht="15.75" thickBot="1">
      <c r="A38" s="99" t="s">
        <v>9</v>
      </c>
      <c r="B38" s="99" t="s">
        <v>32</v>
      </c>
      <c r="C38" s="98"/>
      <c r="D38" s="102" t="e">
        <f t="shared" si="44"/>
        <v>#REF!</v>
      </c>
      <c r="E38" s="96" t="e">
        <f t="shared" si="44"/>
        <v>#REF!</v>
      </c>
      <c r="F38" s="95">
        <v>65.000000000000014</v>
      </c>
      <c r="G38" s="95">
        <v>67</v>
      </c>
      <c r="H38" s="95">
        <v>1</v>
      </c>
      <c r="I38" s="92" t="e">
        <f t="shared" ca="1" si="73"/>
        <v>#REF!</v>
      </c>
      <c r="J38" s="92" t="e">
        <f t="shared" ca="1" si="73"/>
        <v>#REF!</v>
      </c>
      <c r="K38" s="92" t="e">
        <f t="shared" ca="1" si="73"/>
        <v>#REF!</v>
      </c>
      <c r="L38" s="92" t="e">
        <f t="shared" ca="1" si="73"/>
        <v>#REF!</v>
      </c>
      <c r="M38" s="92" t="e">
        <f t="shared" ca="1" si="73"/>
        <v>#REF!</v>
      </c>
      <c r="N38" s="92" t="e">
        <f t="shared" ca="1" si="73"/>
        <v>#REF!</v>
      </c>
      <c r="O38" s="92" t="e">
        <f t="shared" ca="1" si="73"/>
        <v>#REF!</v>
      </c>
      <c r="P38" s="92" t="e">
        <f t="shared" ca="1" si="73"/>
        <v>#REF!</v>
      </c>
      <c r="Q38" s="92" t="e">
        <f t="shared" ca="1" si="73"/>
        <v>#REF!</v>
      </c>
      <c r="R38" s="92" t="e">
        <f t="shared" ca="1" si="73"/>
        <v>#REF!</v>
      </c>
      <c r="S38" s="92" t="e">
        <f t="shared" ca="1" si="74"/>
        <v>#REF!</v>
      </c>
      <c r="T38" s="92" t="e">
        <f t="shared" ca="1" si="74"/>
        <v>#REF!</v>
      </c>
      <c r="U38" s="92" t="e">
        <f t="shared" ca="1" si="74"/>
        <v>#REF!</v>
      </c>
      <c r="V38" s="92" t="e">
        <f t="shared" ca="1" si="74"/>
        <v>#REF!</v>
      </c>
      <c r="W38" s="92" t="e">
        <f t="shared" ca="1" si="74"/>
        <v>#REF!</v>
      </c>
      <c r="X38" s="92" t="e">
        <f t="shared" ca="1" si="74"/>
        <v>#REF!</v>
      </c>
      <c r="Y38" s="92" t="e">
        <f t="shared" ca="1" si="74"/>
        <v>#REF!</v>
      </c>
      <c r="Z38" s="92" t="e">
        <f t="shared" ca="1" si="74"/>
        <v>#REF!</v>
      </c>
      <c r="AA38" s="92" t="e">
        <f t="shared" ca="1" si="74"/>
        <v>#REF!</v>
      </c>
      <c r="AB38" s="92" t="e">
        <f t="shared" ca="1" si="74"/>
        <v>#REF!</v>
      </c>
      <c r="AC38" s="92" t="e">
        <f t="shared" ca="1" si="75"/>
        <v>#REF!</v>
      </c>
      <c r="AD38" s="92" t="e">
        <f t="shared" ca="1" si="75"/>
        <v>#REF!</v>
      </c>
      <c r="AE38" s="92" t="e">
        <f t="shared" ca="1" si="75"/>
        <v>#REF!</v>
      </c>
      <c r="AF38" s="92" t="e">
        <f t="shared" ca="1" si="75"/>
        <v>#REF!</v>
      </c>
      <c r="AG38" s="92" t="e">
        <f t="shared" ca="1" si="75"/>
        <v>#REF!</v>
      </c>
      <c r="AH38" s="92" t="e">
        <f t="shared" ca="1" si="75"/>
        <v>#REF!</v>
      </c>
      <c r="AI38" s="92" t="e">
        <f t="shared" ca="1" si="75"/>
        <v>#REF!</v>
      </c>
      <c r="AJ38" s="92" t="e">
        <f t="shared" ca="1" si="75"/>
        <v>#REF!</v>
      </c>
      <c r="AK38" s="92" t="e">
        <f t="shared" ca="1" si="75"/>
        <v>#REF!</v>
      </c>
      <c r="AL38" s="92" t="e">
        <f t="shared" ca="1" si="75"/>
        <v>#REF!</v>
      </c>
      <c r="AM38" s="94" t="e">
        <f t="shared" ca="1" si="48"/>
        <v>#REF!</v>
      </c>
      <c r="AN38" s="94" t="e">
        <f t="shared" ca="1" si="49"/>
        <v>#REF!</v>
      </c>
      <c r="AO38" s="94" t="e">
        <f t="shared" ca="1" si="50"/>
        <v>#REF!</v>
      </c>
      <c r="AP38" s="94" t="e">
        <f t="shared" ca="1" si="51"/>
        <v>#REF!</v>
      </c>
      <c r="AQ38" s="94" t="e">
        <f t="shared" ca="1" si="52"/>
        <v>#REF!</v>
      </c>
      <c r="AR38" s="94" t="e">
        <f t="shared" ca="1" si="53"/>
        <v>#REF!</v>
      </c>
      <c r="AS38" s="94" t="e">
        <f t="shared" ca="1" si="54"/>
        <v>#REF!</v>
      </c>
      <c r="AT38" s="94" t="e">
        <f t="shared" ca="1" si="55"/>
        <v>#REF!</v>
      </c>
      <c r="AU38" s="94" t="e">
        <f t="shared" ca="1" si="56"/>
        <v>#REF!</v>
      </c>
      <c r="AV38" s="94" t="e">
        <f t="shared" ca="1" si="57"/>
        <v>#REF!</v>
      </c>
      <c r="AW38" s="92" t="e">
        <f t="shared" ca="1" si="76"/>
        <v>#REF!</v>
      </c>
      <c r="AX38" s="92" t="e">
        <f t="shared" ca="1" si="76"/>
        <v>#REF!</v>
      </c>
      <c r="AY38" s="92" t="e">
        <f t="shared" ca="1" si="76"/>
        <v>#REF!</v>
      </c>
      <c r="AZ38" s="92" t="e">
        <f t="shared" ca="1" si="76"/>
        <v>#REF!</v>
      </c>
      <c r="BA38" s="92" t="e">
        <f t="shared" ca="1" si="76"/>
        <v>#REF!</v>
      </c>
      <c r="BB38" s="92" t="e">
        <f t="shared" ca="1" si="76"/>
        <v>#REF!</v>
      </c>
      <c r="BC38" s="92" t="e">
        <f t="shared" ca="1" si="76"/>
        <v>#REF!</v>
      </c>
      <c r="BD38" s="92" t="e">
        <f t="shared" ca="1" si="76"/>
        <v>#REF!</v>
      </c>
      <c r="BE38" s="92" t="e">
        <f t="shared" ca="1" si="76"/>
        <v>#REF!</v>
      </c>
      <c r="BF38" s="92" t="e">
        <f t="shared" ca="1" si="76"/>
        <v>#REF!</v>
      </c>
      <c r="BG38" s="92" t="e">
        <f t="shared" ca="1" si="77"/>
        <v>#REF!</v>
      </c>
      <c r="BH38" s="92" t="e">
        <f t="shared" ca="1" si="77"/>
        <v>#REF!</v>
      </c>
      <c r="BI38" s="92" t="e">
        <f t="shared" ca="1" si="77"/>
        <v>#REF!</v>
      </c>
      <c r="BJ38" s="92" t="e">
        <f t="shared" ca="1" si="77"/>
        <v>#REF!</v>
      </c>
      <c r="BK38" s="92" t="e">
        <f t="shared" ca="1" si="77"/>
        <v>#REF!</v>
      </c>
      <c r="BL38" s="92" t="e">
        <f t="shared" ca="1" si="77"/>
        <v>#REF!</v>
      </c>
      <c r="BM38" s="92" t="e">
        <f t="shared" ca="1" si="77"/>
        <v>#REF!</v>
      </c>
      <c r="BN38" s="92" t="e">
        <f t="shared" ca="1" si="77"/>
        <v>#REF!</v>
      </c>
      <c r="BO38" s="92" t="e">
        <f t="shared" ca="1" si="77"/>
        <v>#REF!</v>
      </c>
      <c r="BP38" s="92" t="e">
        <f t="shared" ca="1" si="77"/>
        <v>#REF!</v>
      </c>
      <c r="BQ38" s="92" t="e">
        <f t="shared" ca="1" si="78"/>
        <v>#REF!</v>
      </c>
      <c r="BR38" s="92" t="e">
        <f t="shared" ca="1" si="78"/>
        <v>#REF!</v>
      </c>
      <c r="BS38" s="92" t="e">
        <f t="shared" ca="1" si="78"/>
        <v>#REF!</v>
      </c>
      <c r="BT38" s="92" t="e">
        <f t="shared" ca="1" si="78"/>
        <v>#REF!</v>
      </c>
      <c r="BU38" s="92" t="e">
        <f t="shared" ca="1" si="78"/>
        <v>#REF!</v>
      </c>
      <c r="BV38" s="92" t="e">
        <f t="shared" ca="1" si="78"/>
        <v>#REF!</v>
      </c>
      <c r="BW38" s="92" t="e">
        <f t="shared" ca="1" si="78"/>
        <v>#REF!</v>
      </c>
      <c r="BX38" s="92" t="e">
        <f t="shared" ca="1" si="78"/>
        <v>#REF!</v>
      </c>
      <c r="BY38" s="92" t="e">
        <f t="shared" ca="1" si="78"/>
        <v>#REF!</v>
      </c>
      <c r="BZ38" s="92" t="e">
        <f t="shared" ca="1" si="78"/>
        <v>#REF!</v>
      </c>
      <c r="CA38" s="92" t="e">
        <f t="shared" ca="1" si="79"/>
        <v>#REF!</v>
      </c>
      <c r="CB38" s="92" t="e">
        <f t="shared" ca="1" si="79"/>
        <v>#REF!</v>
      </c>
      <c r="CC38" s="92" t="e">
        <f t="shared" ca="1" si="79"/>
        <v>#REF!</v>
      </c>
      <c r="CD38" s="92" t="e">
        <f t="shared" ca="1" si="79"/>
        <v>#REF!</v>
      </c>
      <c r="CE38" s="92" t="e">
        <f t="shared" ca="1" si="79"/>
        <v>#REF!</v>
      </c>
      <c r="CF38" s="92" t="e">
        <f t="shared" ca="1" si="79"/>
        <v>#REF!</v>
      </c>
      <c r="CG38" s="92" t="e">
        <f t="shared" ca="1" si="79"/>
        <v>#REF!</v>
      </c>
      <c r="CH38" s="92" t="e">
        <f t="shared" ca="1" si="79"/>
        <v>#REF!</v>
      </c>
      <c r="CI38" s="92" t="e">
        <f t="shared" ca="1" si="79"/>
        <v>#REF!</v>
      </c>
      <c r="CJ38" s="92" t="e">
        <f t="shared" ca="1" si="79"/>
        <v>#REF!</v>
      </c>
      <c r="CK38" s="93" t="e">
        <f t="shared" ca="1" si="62"/>
        <v>#REF!</v>
      </c>
      <c r="CL38" s="93" t="e">
        <f t="shared" ca="1" si="63"/>
        <v>#REF!</v>
      </c>
      <c r="CM38" s="93" t="e">
        <f t="shared" ca="1" si="64"/>
        <v>#REF!</v>
      </c>
      <c r="CN38" s="93" t="e">
        <f t="shared" ca="1" si="65"/>
        <v>#REF!</v>
      </c>
      <c r="CO38" s="93" t="e">
        <f t="shared" ca="1" si="66"/>
        <v>#REF!</v>
      </c>
      <c r="CP38" s="93" t="e">
        <f t="shared" ca="1" si="67"/>
        <v>#REF!</v>
      </c>
      <c r="CQ38" s="93" t="e">
        <f t="shared" ca="1" si="68"/>
        <v>#REF!</v>
      </c>
      <c r="CR38" s="93" t="e">
        <f t="shared" ca="1" si="69"/>
        <v>#REF!</v>
      </c>
      <c r="CS38" s="93" t="e">
        <f t="shared" ca="1" si="70"/>
        <v>#REF!</v>
      </c>
      <c r="CT38" s="93" t="e">
        <f t="shared" ca="1" si="71"/>
        <v>#REF!</v>
      </c>
      <c r="CU38" s="92" t="e">
        <f t="shared" ca="1" si="80"/>
        <v>#REF!</v>
      </c>
      <c r="CV38" s="92" t="e">
        <f t="shared" ca="1" si="80"/>
        <v>#REF!</v>
      </c>
      <c r="CW38" s="92" t="e">
        <f t="shared" ca="1" si="80"/>
        <v>#REF!</v>
      </c>
      <c r="CX38" s="92" t="e">
        <f t="shared" ca="1" si="80"/>
        <v>#REF!</v>
      </c>
      <c r="CY38" s="92" t="e">
        <f t="shared" ca="1" si="80"/>
        <v>#REF!</v>
      </c>
      <c r="CZ38" s="92" t="e">
        <f t="shared" ca="1" si="80"/>
        <v>#REF!</v>
      </c>
      <c r="DA38" s="92" t="e">
        <f t="shared" ca="1" si="80"/>
        <v>#REF!</v>
      </c>
      <c r="DB38" s="92" t="e">
        <f t="shared" ca="1" si="80"/>
        <v>#REF!</v>
      </c>
      <c r="DC38" s="92" t="e">
        <f t="shared" ca="1" si="80"/>
        <v>#REF!</v>
      </c>
      <c r="DD38" s="91" t="e">
        <f t="shared" ca="1" si="80"/>
        <v>#REF!</v>
      </c>
    </row>
    <row r="39" spans="1:108" ht="15.75" thickBot="1">
      <c r="A39" s="101" t="s">
        <v>8</v>
      </c>
      <c r="B39" s="101" t="s">
        <v>45</v>
      </c>
      <c r="C39" s="98"/>
      <c r="D39" s="97" t="e">
        <f t="shared" si="44"/>
        <v>#REF!</v>
      </c>
      <c r="E39" s="96" t="e">
        <f t="shared" si="44"/>
        <v>#REF!</v>
      </c>
      <c r="F39" s="100">
        <v>66.000000000000057</v>
      </c>
      <c r="G39" s="100">
        <v>67.999999999999943</v>
      </c>
      <c r="H39" s="100">
        <v>1</v>
      </c>
      <c r="I39" s="92" t="e">
        <f t="shared" ca="1" si="73"/>
        <v>#REF!</v>
      </c>
      <c r="J39" s="92" t="e">
        <f t="shared" ca="1" si="73"/>
        <v>#REF!</v>
      </c>
      <c r="K39" s="92" t="e">
        <f t="shared" ca="1" si="73"/>
        <v>#REF!</v>
      </c>
      <c r="L39" s="92" t="e">
        <f t="shared" ca="1" si="73"/>
        <v>#REF!</v>
      </c>
      <c r="M39" s="92" t="e">
        <f t="shared" ca="1" si="73"/>
        <v>#REF!</v>
      </c>
      <c r="N39" s="92" t="e">
        <f t="shared" ca="1" si="73"/>
        <v>#REF!</v>
      </c>
      <c r="O39" s="92" t="e">
        <f t="shared" ca="1" si="73"/>
        <v>#REF!</v>
      </c>
      <c r="P39" s="92" t="e">
        <f t="shared" ca="1" si="73"/>
        <v>#REF!</v>
      </c>
      <c r="Q39" s="92" t="e">
        <f t="shared" ca="1" si="73"/>
        <v>#REF!</v>
      </c>
      <c r="R39" s="92" t="e">
        <f t="shared" ca="1" si="73"/>
        <v>#REF!</v>
      </c>
      <c r="S39" s="92" t="e">
        <f t="shared" ca="1" si="74"/>
        <v>#REF!</v>
      </c>
      <c r="T39" s="92" t="e">
        <f t="shared" ca="1" si="74"/>
        <v>#REF!</v>
      </c>
      <c r="U39" s="92" t="e">
        <f t="shared" ca="1" si="74"/>
        <v>#REF!</v>
      </c>
      <c r="V39" s="92" t="e">
        <f t="shared" ca="1" si="74"/>
        <v>#REF!</v>
      </c>
      <c r="W39" s="92" t="e">
        <f t="shared" ca="1" si="74"/>
        <v>#REF!</v>
      </c>
      <c r="X39" s="92" t="e">
        <f t="shared" ca="1" si="74"/>
        <v>#REF!</v>
      </c>
      <c r="Y39" s="92" t="e">
        <f t="shared" ca="1" si="74"/>
        <v>#REF!</v>
      </c>
      <c r="Z39" s="92" t="e">
        <f t="shared" ca="1" si="74"/>
        <v>#REF!</v>
      </c>
      <c r="AA39" s="92" t="e">
        <f t="shared" ca="1" si="74"/>
        <v>#REF!</v>
      </c>
      <c r="AB39" s="92" t="e">
        <f t="shared" ca="1" si="74"/>
        <v>#REF!</v>
      </c>
      <c r="AC39" s="92" t="e">
        <f t="shared" ca="1" si="75"/>
        <v>#REF!</v>
      </c>
      <c r="AD39" s="92" t="e">
        <f t="shared" ca="1" si="75"/>
        <v>#REF!</v>
      </c>
      <c r="AE39" s="92" t="e">
        <f t="shared" ca="1" si="75"/>
        <v>#REF!</v>
      </c>
      <c r="AF39" s="92" t="e">
        <f t="shared" ca="1" si="75"/>
        <v>#REF!</v>
      </c>
      <c r="AG39" s="92" t="e">
        <f t="shared" ca="1" si="75"/>
        <v>#REF!</v>
      </c>
      <c r="AH39" s="92" t="e">
        <f t="shared" ca="1" si="75"/>
        <v>#REF!</v>
      </c>
      <c r="AI39" s="92" t="e">
        <f t="shared" ca="1" si="75"/>
        <v>#REF!</v>
      </c>
      <c r="AJ39" s="92" t="e">
        <f t="shared" ca="1" si="75"/>
        <v>#REF!</v>
      </c>
      <c r="AK39" s="92" t="e">
        <f t="shared" ca="1" si="75"/>
        <v>#REF!</v>
      </c>
      <c r="AL39" s="92" t="e">
        <f t="shared" ca="1" si="75"/>
        <v>#REF!</v>
      </c>
      <c r="AM39" s="94" t="e">
        <f t="shared" ca="1" si="48"/>
        <v>#REF!</v>
      </c>
      <c r="AN39" s="94" t="e">
        <f t="shared" ca="1" si="49"/>
        <v>#REF!</v>
      </c>
      <c r="AO39" s="94" t="e">
        <f t="shared" ca="1" si="50"/>
        <v>#REF!</v>
      </c>
      <c r="AP39" s="94" t="e">
        <f t="shared" ca="1" si="51"/>
        <v>#REF!</v>
      </c>
      <c r="AQ39" s="94" t="e">
        <f t="shared" ca="1" si="52"/>
        <v>#REF!</v>
      </c>
      <c r="AR39" s="94" t="e">
        <f t="shared" ca="1" si="53"/>
        <v>#REF!</v>
      </c>
      <c r="AS39" s="94" t="e">
        <f t="shared" ca="1" si="54"/>
        <v>#REF!</v>
      </c>
      <c r="AT39" s="94" t="e">
        <f t="shared" ca="1" si="55"/>
        <v>#REF!</v>
      </c>
      <c r="AU39" s="94" t="e">
        <f t="shared" ca="1" si="56"/>
        <v>#REF!</v>
      </c>
      <c r="AV39" s="94" t="e">
        <f t="shared" ca="1" si="57"/>
        <v>#REF!</v>
      </c>
      <c r="AW39" s="92" t="e">
        <f t="shared" ca="1" si="76"/>
        <v>#REF!</v>
      </c>
      <c r="AX39" s="92" t="e">
        <f t="shared" ca="1" si="76"/>
        <v>#REF!</v>
      </c>
      <c r="AY39" s="92" t="e">
        <f t="shared" ca="1" si="76"/>
        <v>#REF!</v>
      </c>
      <c r="AZ39" s="92" t="e">
        <f t="shared" ca="1" si="76"/>
        <v>#REF!</v>
      </c>
      <c r="BA39" s="92" t="e">
        <f t="shared" ca="1" si="76"/>
        <v>#REF!</v>
      </c>
      <c r="BB39" s="92" t="e">
        <f t="shared" ca="1" si="76"/>
        <v>#REF!</v>
      </c>
      <c r="BC39" s="92" t="e">
        <f t="shared" ca="1" si="76"/>
        <v>#REF!</v>
      </c>
      <c r="BD39" s="92" t="e">
        <f t="shared" ca="1" si="76"/>
        <v>#REF!</v>
      </c>
      <c r="BE39" s="92" t="e">
        <f t="shared" ca="1" si="76"/>
        <v>#REF!</v>
      </c>
      <c r="BF39" s="92" t="e">
        <f t="shared" ca="1" si="76"/>
        <v>#REF!</v>
      </c>
      <c r="BG39" s="92" t="e">
        <f t="shared" ca="1" si="77"/>
        <v>#REF!</v>
      </c>
      <c r="BH39" s="92" t="e">
        <f t="shared" ca="1" si="77"/>
        <v>#REF!</v>
      </c>
      <c r="BI39" s="92" t="e">
        <f t="shared" ca="1" si="77"/>
        <v>#REF!</v>
      </c>
      <c r="BJ39" s="92" t="e">
        <f t="shared" ca="1" si="77"/>
        <v>#REF!</v>
      </c>
      <c r="BK39" s="92" t="e">
        <f t="shared" ca="1" si="77"/>
        <v>#REF!</v>
      </c>
      <c r="BL39" s="92" t="e">
        <f t="shared" ca="1" si="77"/>
        <v>#REF!</v>
      </c>
      <c r="BM39" s="92" t="e">
        <f t="shared" ca="1" si="77"/>
        <v>#REF!</v>
      </c>
      <c r="BN39" s="92" t="e">
        <f t="shared" ca="1" si="77"/>
        <v>#REF!</v>
      </c>
      <c r="BO39" s="92" t="e">
        <f t="shared" ca="1" si="77"/>
        <v>#REF!</v>
      </c>
      <c r="BP39" s="92" t="e">
        <f t="shared" ca="1" si="77"/>
        <v>#REF!</v>
      </c>
      <c r="BQ39" s="92" t="e">
        <f t="shared" ca="1" si="78"/>
        <v>#REF!</v>
      </c>
      <c r="BR39" s="92" t="e">
        <f t="shared" ca="1" si="78"/>
        <v>#REF!</v>
      </c>
      <c r="BS39" s="92" t="e">
        <f t="shared" ca="1" si="78"/>
        <v>#REF!</v>
      </c>
      <c r="BT39" s="92" t="e">
        <f t="shared" ca="1" si="78"/>
        <v>#REF!</v>
      </c>
      <c r="BU39" s="92" t="e">
        <f t="shared" ca="1" si="78"/>
        <v>#REF!</v>
      </c>
      <c r="BV39" s="92" t="e">
        <f t="shared" ca="1" si="78"/>
        <v>#REF!</v>
      </c>
      <c r="BW39" s="92" t="e">
        <f t="shared" ca="1" si="78"/>
        <v>#REF!</v>
      </c>
      <c r="BX39" s="92" t="e">
        <f t="shared" ca="1" si="78"/>
        <v>#REF!</v>
      </c>
      <c r="BY39" s="92" t="e">
        <f t="shared" ca="1" si="78"/>
        <v>#REF!</v>
      </c>
      <c r="BZ39" s="92" t="e">
        <f t="shared" ca="1" si="78"/>
        <v>#REF!</v>
      </c>
      <c r="CA39" s="92" t="e">
        <f t="shared" ca="1" si="79"/>
        <v>#REF!</v>
      </c>
      <c r="CB39" s="92" t="e">
        <f t="shared" ca="1" si="79"/>
        <v>#REF!</v>
      </c>
      <c r="CC39" s="92" t="e">
        <f t="shared" ca="1" si="79"/>
        <v>#REF!</v>
      </c>
      <c r="CD39" s="92" t="e">
        <f t="shared" ca="1" si="79"/>
        <v>#REF!</v>
      </c>
      <c r="CE39" s="92" t="e">
        <f t="shared" ca="1" si="79"/>
        <v>#REF!</v>
      </c>
      <c r="CF39" s="92" t="e">
        <f t="shared" ca="1" si="79"/>
        <v>#REF!</v>
      </c>
      <c r="CG39" s="92" t="e">
        <f t="shared" ca="1" si="79"/>
        <v>#REF!</v>
      </c>
      <c r="CH39" s="92" t="e">
        <f t="shared" ca="1" si="79"/>
        <v>#REF!</v>
      </c>
      <c r="CI39" s="92" t="e">
        <f t="shared" ca="1" si="79"/>
        <v>#REF!</v>
      </c>
      <c r="CJ39" s="92" t="e">
        <f t="shared" ca="1" si="79"/>
        <v>#REF!</v>
      </c>
      <c r="CK39" s="93" t="e">
        <f t="shared" ca="1" si="62"/>
        <v>#REF!</v>
      </c>
      <c r="CL39" s="93" t="e">
        <f t="shared" ca="1" si="63"/>
        <v>#REF!</v>
      </c>
      <c r="CM39" s="93" t="e">
        <f t="shared" ca="1" si="64"/>
        <v>#REF!</v>
      </c>
      <c r="CN39" s="93" t="e">
        <f t="shared" ca="1" si="65"/>
        <v>#REF!</v>
      </c>
      <c r="CO39" s="93" t="e">
        <f t="shared" ca="1" si="66"/>
        <v>#REF!</v>
      </c>
      <c r="CP39" s="93" t="e">
        <f t="shared" ca="1" si="67"/>
        <v>#REF!</v>
      </c>
      <c r="CQ39" s="93" t="e">
        <f t="shared" ca="1" si="68"/>
        <v>#REF!</v>
      </c>
      <c r="CR39" s="93" t="e">
        <f t="shared" ca="1" si="69"/>
        <v>#REF!</v>
      </c>
      <c r="CS39" s="93" t="e">
        <f t="shared" ca="1" si="70"/>
        <v>#REF!</v>
      </c>
      <c r="CT39" s="93" t="e">
        <f t="shared" ca="1" si="71"/>
        <v>#REF!</v>
      </c>
      <c r="CU39" s="92" t="e">
        <f t="shared" ca="1" si="80"/>
        <v>#REF!</v>
      </c>
      <c r="CV39" s="92" t="e">
        <f t="shared" ca="1" si="80"/>
        <v>#REF!</v>
      </c>
      <c r="CW39" s="92" t="e">
        <f t="shared" ca="1" si="80"/>
        <v>#REF!</v>
      </c>
      <c r="CX39" s="92" t="e">
        <f t="shared" ca="1" si="80"/>
        <v>#REF!</v>
      </c>
      <c r="CY39" s="92" t="e">
        <f t="shared" ca="1" si="80"/>
        <v>#REF!</v>
      </c>
      <c r="CZ39" s="92" t="e">
        <f t="shared" ca="1" si="80"/>
        <v>#REF!</v>
      </c>
      <c r="DA39" s="92" t="e">
        <f t="shared" ca="1" si="80"/>
        <v>#REF!</v>
      </c>
      <c r="DB39" s="92" t="e">
        <f t="shared" ca="1" si="80"/>
        <v>#REF!</v>
      </c>
      <c r="DC39" s="92" t="e">
        <f t="shared" ca="1" si="80"/>
        <v>#REF!</v>
      </c>
      <c r="DD39" s="91" t="e">
        <f t="shared" ca="1" si="80"/>
        <v>#REF!</v>
      </c>
    </row>
    <row r="40" spans="1:108" ht="15.75" hidden="1" thickBot="1">
      <c r="A40" s="99" t="s">
        <v>6</v>
      </c>
      <c r="B40" s="99" t="s">
        <v>33</v>
      </c>
      <c r="C40" s="98" t="s">
        <v>75</v>
      </c>
      <c r="D40" s="97" t="e">
        <f t="shared" si="44"/>
        <v>#REF!</v>
      </c>
      <c r="E40" s="96" t="e">
        <f t="shared" si="44"/>
        <v>#REF!</v>
      </c>
      <c r="F40" s="95">
        <v>65.000000000000014</v>
      </c>
      <c r="G40" s="95">
        <v>67</v>
      </c>
      <c r="H40" s="95">
        <v>1</v>
      </c>
      <c r="I40" s="92" t="e">
        <f t="shared" ca="1" si="73"/>
        <v>#REF!</v>
      </c>
      <c r="J40" s="92" t="e">
        <f t="shared" ca="1" si="73"/>
        <v>#REF!</v>
      </c>
      <c r="K40" s="92" t="e">
        <f t="shared" ca="1" si="73"/>
        <v>#REF!</v>
      </c>
      <c r="L40" s="92" t="e">
        <f t="shared" ca="1" si="73"/>
        <v>#REF!</v>
      </c>
      <c r="M40" s="92" t="e">
        <f t="shared" ca="1" si="73"/>
        <v>#REF!</v>
      </c>
      <c r="N40" s="92" t="e">
        <f t="shared" ca="1" si="73"/>
        <v>#REF!</v>
      </c>
      <c r="O40" s="92" t="e">
        <f t="shared" ca="1" si="73"/>
        <v>#REF!</v>
      </c>
      <c r="P40" s="92" t="e">
        <f t="shared" ca="1" si="73"/>
        <v>#REF!</v>
      </c>
      <c r="Q40" s="92" t="e">
        <f t="shared" ca="1" si="73"/>
        <v>#REF!</v>
      </c>
      <c r="R40" s="92" t="e">
        <f t="shared" ca="1" si="73"/>
        <v>#REF!</v>
      </c>
      <c r="S40" s="92" t="e">
        <f t="shared" ca="1" si="74"/>
        <v>#REF!</v>
      </c>
      <c r="T40" s="92" t="e">
        <f t="shared" ca="1" si="74"/>
        <v>#REF!</v>
      </c>
      <c r="U40" s="92" t="e">
        <f t="shared" ca="1" si="74"/>
        <v>#REF!</v>
      </c>
      <c r="V40" s="92" t="e">
        <f t="shared" ca="1" si="74"/>
        <v>#REF!</v>
      </c>
      <c r="W40" s="92" t="e">
        <f t="shared" ca="1" si="74"/>
        <v>#REF!</v>
      </c>
      <c r="X40" s="92" t="e">
        <f t="shared" ca="1" si="74"/>
        <v>#REF!</v>
      </c>
      <c r="Y40" s="92" t="e">
        <f t="shared" ca="1" si="74"/>
        <v>#REF!</v>
      </c>
      <c r="Z40" s="92" t="e">
        <f t="shared" ca="1" si="74"/>
        <v>#REF!</v>
      </c>
      <c r="AA40" s="92" t="e">
        <f t="shared" ca="1" si="74"/>
        <v>#REF!</v>
      </c>
      <c r="AB40" s="92" t="e">
        <f t="shared" ca="1" si="74"/>
        <v>#REF!</v>
      </c>
      <c r="AC40" s="92" t="e">
        <f t="shared" ca="1" si="75"/>
        <v>#REF!</v>
      </c>
      <c r="AD40" s="92" t="e">
        <f t="shared" ca="1" si="75"/>
        <v>#REF!</v>
      </c>
      <c r="AE40" s="92" t="e">
        <f t="shared" ca="1" si="75"/>
        <v>#REF!</v>
      </c>
      <c r="AF40" s="92" t="e">
        <f t="shared" ca="1" si="75"/>
        <v>#REF!</v>
      </c>
      <c r="AG40" s="92" t="e">
        <f t="shared" ca="1" si="75"/>
        <v>#REF!</v>
      </c>
      <c r="AH40" s="92" t="e">
        <f t="shared" ca="1" si="75"/>
        <v>#REF!</v>
      </c>
      <c r="AI40" s="92" t="e">
        <f t="shared" ca="1" si="75"/>
        <v>#REF!</v>
      </c>
      <c r="AJ40" s="92" t="e">
        <f t="shared" ca="1" si="75"/>
        <v>#REF!</v>
      </c>
      <c r="AK40" s="92" t="e">
        <f t="shared" ca="1" si="75"/>
        <v>#REF!</v>
      </c>
      <c r="AL40" s="92" t="e">
        <f t="shared" ca="1" si="75"/>
        <v>#REF!</v>
      </c>
      <c r="AM40" s="94" t="e">
        <f t="shared" ca="1" si="48"/>
        <v>#REF!</v>
      </c>
      <c r="AN40" s="94" t="e">
        <f t="shared" ca="1" si="49"/>
        <v>#REF!</v>
      </c>
      <c r="AO40" s="94" t="e">
        <f t="shared" ca="1" si="50"/>
        <v>#REF!</v>
      </c>
      <c r="AP40" s="94" t="e">
        <f t="shared" ca="1" si="51"/>
        <v>#REF!</v>
      </c>
      <c r="AQ40" s="94" t="e">
        <f t="shared" ca="1" si="52"/>
        <v>#REF!</v>
      </c>
      <c r="AR40" s="94" t="e">
        <f t="shared" ca="1" si="53"/>
        <v>#REF!</v>
      </c>
      <c r="AS40" s="94" t="e">
        <f t="shared" ca="1" si="54"/>
        <v>#REF!</v>
      </c>
      <c r="AT40" s="94" t="e">
        <f t="shared" ca="1" si="55"/>
        <v>#REF!</v>
      </c>
      <c r="AU40" s="94" t="e">
        <f t="shared" ca="1" si="56"/>
        <v>#REF!</v>
      </c>
      <c r="AV40" s="94" t="e">
        <f t="shared" ca="1" si="57"/>
        <v>#REF!</v>
      </c>
      <c r="AW40" s="92" t="e">
        <f t="shared" ca="1" si="76"/>
        <v>#REF!</v>
      </c>
      <c r="AX40" s="92" t="e">
        <f t="shared" ca="1" si="76"/>
        <v>#REF!</v>
      </c>
      <c r="AY40" s="92" t="e">
        <f t="shared" ca="1" si="76"/>
        <v>#REF!</v>
      </c>
      <c r="AZ40" s="92" t="e">
        <f t="shared" ca="1" si="76"/>
        <v>#REF!</v>
      </c>
      <c r="BA40" s="92" t="e">
        <f t="shared" ca="1" si="76"/>
        <v>#REF!</v>
      </c>
      <c r="BB40" s="92" t="e">
        <f t="shared" ca="1" si="76"/>
        <v>#REF!</v>
      </c>
      <c r="BC40" s="92" t="e">
        <f t="shared" ca="1" si="76"/>
        <v>#REF!</v>
      </c>
      <c r="BD40" s="92" t="e">
        <f t="shared" ca="1" si="76"/>
        <v>#REF!</v>
      </c>
      <c r="BE40" s="92" t="e">
        <f t="shared" ca="1" si="76"/>
        <v>#REF!</v>
      </c>
      <c r="BF40" s="92" t="e">
        <f t="shared" ca="1" si="76"/>
        <v>#REF!</v>
      </c>
      <c r="BG40" s="92" t="e">
        <f t="shared" ca="1" si="77"/>
        <v>#REF!</v>
      </c>
      <c r="BH40" s="92" t="e">
        <f t="shared" ca="1" si="77"/>
        <v>#REF!</v>
      </c>
      <c r="BI40" s="92" t="e">
        <f t="shared" ca="1" si="77"/>
        <v>#REF!</v>
      </c>
      <c r="BJ40" s="92" t="e">
        <f t="shared" ca="1" si="77"/>
        <v>#REF!</v>
      </c>
      <c r="BK40" s="92" t="e">
        <f t="shared" ca="1" si="77"/>
        <v>#REF!</v>
      </c>
      <c r="BL40" s="92" t="e">
        <f t="shared" ca="1" si="77"/>
        <v>#REF!</v>
      </c>
      <c r="BM40" s="92" t="e">
        <f t="shared" ca="1" si="77"/>
        <v>#REF!</v>
      </c>
      <c r="BN40" s="92" t="e">
        <f t="shared" ca="1" si="77"/>
        <v>#REF!</v>
      </c>
      <c r="BO40" s="92" t="e">
        <f t="shared" ca="1" si="77"/>
        <v>#REF!</v>
      </c>
      <c r="BP40" s="92" t="e">
        <f t="shared" ca="1" si="77"/>
        <v>#REF!</v>
      </c>
      <c r="BQ40" s="92" t="e">
        <f t="shared" ca="1" si="78"/>
        <v>#REF!</v>
      </c>
      <c r="BR40" s="92" t="e">
        <f t="shared" ca="1" si="78"/>
        <v>#REF!</v>
      </c>
      <c r="BS40" s="92" t="e">
        <f t="shared" ca="1" si="78"/>
        <v>#REF!</v>
      </c>
      <c r="BT40" s="92" t="e">
        <f t="shared" ca="1" si="78"/>
        <v>#REF!</v>
      </c>
      <c r="BU40" s="92" t="e">
        <f t="shared" ca="1" si="78"/>
        <v>#REF!</v>
      </c>
      <c r="BV40" s="92" t="e">
        <f t="shared" ca="1" si="78"/>
        <v>#REF!</v>
      </c>
      <c r="BW40" s="92" t="e">
        <f t="shared" ca="1" si="78"/>
        <v>#REF!</v>
      </c>
      <c r="BX40" s="92" t="e">
        <f t="shared" ca="1" si="78"/>
        <v>#REF!</v>
      </c>
      <c r="BY40" s="92" t="e">
        <f t="shared" ca="1" si="78"/>
        <v>#REF!</v>
      </c>
      <c r="BZ40" s="92" t="e">
        <f t="shared" ca="1" si="78"/>
        <v>#REF!</v>
      </c>
      <c r="CA40" s="92" t="e">
        <f t="shared" ca="1" si="79"/>
        <v>#REF!</v>
      </c>
      <c r="CB40" s="92" t="e">
        <f t="shared" ca="1" si="79"/>
        <v>#REF!</v>
      </c>
      <c r="CC40" s="92" t="e">
        <f t="shared" ca="1" si="79"/>
        <v>#REF!</v>
      </c>
      <c r="CD40" s="92" t="e">
        <f t="shared" ca="1" si="79"/>
        <v>#REF!</v>
      </c>
      <c r="CE40" s="92" t="e">
        <f t="shared" ca="1" si="79"/>
        <v>#REF!</v>
      </c>
      <c r="CF40" s="92" t="e">
        <f t="shared" ca="1" si="79"/>
        <v>#REF!</v>
      </c>
      <c r="CG40" s="92" t="e">
        <f t="shared" ca="1" si="79"/>
        <v>#REF!</v>
      </c>
      <c r="CH40" s="92" t="e">
        <f t="shared" ca="1" si="79"/>
        <v>#REF!</v>
      </c>
      <c r="CI40" s="92" t="e">
        <f t="shared" ca="1" si="79"/>
        <v>#REF!</v>
      </c>
      <c r="CJ40" s="92" t="e">
        <f t="shared" ca="1" si="79"/>
        <v>#REF!</v>
      </c>
      <c r="CK40" s="93" t="e">
        <f t="shared" ca="1" si="62"/>
        <v>#REF!</v>
      </c>
      <c r="CL40" s="93" t="e">
        <f t="shared" ca="1" si="63"/>
        <v>#REF!</v>
      </c>
      <c r="CM40" s="93" t="e">
        <f t="shared" ca="1" si="64"/>
        <v>#REF!</v>
      </c>
      <c r="CN40" s="93" t="e">
        <f t="shared" ca="1" si="65"/>
        <v>#REF!</v>
      </c>
      <c r="CO40" s="93" t="e">
        <f t="shared" ca="1" si="66"/>
        <v>#REF!</v>
      </c>
      <c r="CP40" s="93" t="e">
        <f t="shared" ca="1" si="67"/>
        <v>#REF!</v>
      </c>
      <c r="CQ40" s="93" t="e">
        <f t="shared" ca="1" si="68"/>
        <v>#REF!</v>
      </c>
      <c r="CR40" s="93" t="e">
        <f t="shared" ca="1" si="69"/>
        <v>#REF!</v>
      </c>
      <c r="CS40" s="93" t="e">
        <f t="shared" ca="1" si="70"/>
        <v>#REF!</v>
      </c>
      <c r="CT40" s="93" t="e">
        <f t="shared" ca="1" si="71"/>
        <v>#REF!</v>
      </c>
      <c r="CU40" s="92" t="e">
        <f t="shared" ca="1" si="80"/>
        <v>#REF!</v>
      </c>
      <c r="CV40" s="92" t="e">
        <f t="shared" ca="1" si="80"/>
        <v>#REF!</v>
      </c>
      <c r="CW40" s="92" t="e">
        <f t="shared" ca="1" si="80"/>
        <v>#REF!</v>
      </c>
      <c r="CX40" s="92" t="e">
        <f t="shared" ca="1" si="80"/>
        <v>#REF!</v>
      </c>
      <c r="CY40" s="92" t="e">
        <f t="shared" ca="1" si="80"/>
        <v>#REF!</v>
      </c>
      <c r="CZ40" s="92" t="e">
        <f t="shared" ca="1" si="80"/>
        <v>#REF!</v>
      </c>
      <c r="DA40" s="92" t="e">
        <f t="shared" ca="1" si="80"/>
        <v>#REF!</v>
      </c>
      <c r="DB40" s="92" t="e">
        <f t="shared" ca="1" si="80"/>
        <v>#REF!</v>
      </c>
      <c r="DC40" s="92" t="e">
        <f t="shared" ca="1" si="80"/>
        <v>#REF!</v>
      </c>
      <c r="DD40" s="91" t="e">
        <f t="shared" ca="1" si="80"/>
        <v>#REF!</v>
      </c>
    </row>
    <row r="41" spans="1:108">
      <c r="U41" s="84"/>
      <c r="V41" s="84"/>
      <c r="W41" s="84"/>
      <c r="X41" s="84"/>
      <c r="Y41" s="84"/>
      <c r="Z41" s="84"/>
      <c r="AA41" s="84"/>
      <c r="AB41" s="84"/>
    </row>
    <row r="42" spans="1:108" ht="13.5" customHeight="1">
      <c r="S42" s="84"/>
      <c r="T42" s="84"/>
      <c r="U42" s="84"/>
      <c r="V42" s="84"/>
      <c r="W42" s="84"/>
      <c r="X42" s="87"/>
      <c r="Y42" s="87"/>
      <c r="Z42" s="87"/>
      <c r="AA42" s="87"/>
      <c r="AB42" s="87"/>
      <c r="AC42" s="84"/>
      <c r="AD42" s="84"/>
      <c r="AE42" s="84"/>
      <c r="AF42" s="84"/>
      <c r="AG42" s="84"/>
      <c r="AH42" s="84"/>
      <c r="AI42" s="84"/>
      <c r="AJ42" s="84"/>
      <c r="AK42" s="84"/>
      <c r="AL42" s="84"/>
    </row>
    <row r="43" spans="1:108">
      <c r="S43" s="84"/>
      <c r="T43" s="84"/>
      <c r="U43" s="84"/>
      <c r="V43" s="84"/>
      <c r="W43" s="84"/>
      <c r="X43" s="87"/>
      <c r="Y43" s="87"/>
      <c r="Z43" s="87"/>
      <c r="AA43" s="87"/>
      <c r="AB43" s="87"/>
      <c r="AC43" s="84"/>
      <c r="AD43" s="84"/>
      <c r="AE43" s="84"/>
      <c r="AF43" s="84"/>
      <c r="AG43" s="84"/>
      <c r="AH43" s="84"/>
      <c r="AI43" s="84"/>
      <c r="AJ43" s="84"/>
      <c r="AK43" s="84"/>
      <c r="AL43" s="84"/>
      <c r="AO43" s="90"/>
    </row>
    <row r="44" spans="1:108">
      <c r="S44" s="84"/>
      <c r="T44" s="84"/>
      <c r="U44" s="84"/>
      <c r="V44" s="84"/>
      <c r="W44" s="84"/>
      <c r="X44" s="87"/>
      <c r="Y44" s="87"/>
      <c r="Z44" s="87"/>
      <c r="AA44" s="87"/>
      <c r="AB44" s="87"/>
      <c r="AC44" s="84"/>
      <c r="AD44" s="84"/>
      <c r="AE44" s="84"/>
      <c r="AF44" s="84"/>
      <c r="AG44" s="84"/>
      <c r="AH44" s="84"/>
      <c r="AI44" s="84"/>
      <c r="AJ44" s="84"/>
      <c r="AK44" s="84"/>
      <c r="AL44" s="84"/>
    </row>
    <row r="45" spans="1:108">
      <c r="D45" s="89"/>
      <c r="E45" s="89"/>
      <c r="F45" s="89"/>
      <c r="G45" s="89"/>
      <c r="S45" s="84"/>
      <c r="T45" s="84"/>
      <c r="U45" s="84"/>
      <c r="V45" s="84"/>
      <c r="W45" s="84"/>
      <c r="X45" s="87"/>
      <c r="Y45" s="87"/>
      <c r="Z45" s="87"/>
      <c r="AA45" s="87"/>
      <c r="AB45" s="87"/>
      <c r="AC45" s="84"/>
      <c r="AD45" s="84"/>
      <c r="AE45" s="84"/>
      <c r="AF45" s="84"/>
      <c r="AG45" s="84"/>
      <c r="AH45" s="84"/>
      <c r="AI45" s="84"/>
      <c r="AJ45" s="84"/>
      <c r="AK45" s="84"/>
      <c r="AL45" s="84"/>
    </row>
    <row r="46" spans="1:108">
      <c r="D46" s="89"/>
      <c r="E46" s="89"/>
      <c r="F46" s="89"/>
      <c r="G46" s="89"/>
      <c r="S46" s="84"/>
      <c r="T46" s="84"/>
      <c r="U46" s="84"/>
      <c r="V46" s="84"/>
      <c r="W46" s="84"/>
      <c r="X46" s="87"/>
      <c r="Y46" s="87"/>
      <c r="Z46" s="87"/>
      <c r="AA46" s="87"/>
      <c r="AB46" s="87"/>
      <c r="AC46" s="84"/>
      <c r="AD46" s="84"/>
      <c r="AE46" s="84"/>
      <c r="AF46" s="84"/>
      <c r="AG46" s="84"/>
      <c r="AH46" s="84"/>
      <c r="AI46" s="84"/>
      <c r="AJ46" s="84"/>
      <c r="AK46" s="84"/>
      <c r="AL46" s="84"/>
    </row>
    <row r="47" spans="1:108" ht="15.75">
      <c r="D47" s="89"/>
      <c r="E47" s="89"/>
      <c r="F47" s="89"/>
      <c r="G47" s="89"/>
      <c r="S47" s="84"/>
      <c r="T47" s="84"/>
      <c r="U47" s="84"/>
      <c r="V47" s="84"/>
      <c r="W47" s="84"/>
      <c r="X47" s="87"/>
      <c r="Y47" s="87"/>
      <c r="Z47" s="87"/>
      <c r="AA47" s="87"/>
      <c r="AB47" s="87"/>
      <c r="AC47" s="84"/>
      <c r="AD47" s="84"/>
      <c r="AE47" s="84"/>
      <c r="AF47" s="84"/>
      <c r="AG47" s="84"/>
      <c r="AH47" s="84"/>
      <c r="AI47" s="84"/>
      <c r="AJ47" s="84"/>
      <c r="AK47" s="84"/>
      <c r="AL47" s="84"/>
      <c r="BA47" s="207"/>
      <c r="BB47" s="208"/>
      <c r="BC47" s="208"/>
      <c r="BD47" s="208"/>
      <c r="BE47" s="208"/>
      <c r="BF47" s="208"/>
      <c r="BG47" s="208"/>
      <c r="BH47" s="208"/>
      <c r="BI47" s="208"/>
      <c r="BJ47" s="208"/>
      <c r="BK47" s="208"/>
      <c r="BL47" s="208"/>
      <c r="BM47" s="208"/>
      <c r="BN47" s="208"/>
      <c r="BO47" s="208"/>
      <c r="BP47" s="208"/>
      <c r="BQ47" s="208"/>
      <c r="BR47" s="208"/>
      <c r="BS47" s="208"/>
      <c r="BT47" s="208"/>
      <c r="BU47" s="208"/>
      <c r="BV47" s="208"/>
    </row>
    <row r="48" spans="1:108" ht="15.75">
      <c r="A48" s="88"/>
      <c r="B48" s="88"/>
      <c r="O48" s="85"/>
      <c r="R48" s="85"/>
      <c r="S48" s="84"/>
      <c r="T48" s="84"/>
      <c r="U48" s="84"/>
      <c r="V48" s="84"/>
      <c r="W48" s="84"/>
      <c r="X48" s="87"/>
      <c r="Y48" s="87"/>
      <c r="Z48" s="87"/>
      <c r="AA48" s="87"/>
      <c r="AB48" s="87"/>
      <c r="AC48" s="84"/>
      <c r="AD48" s="84"/>
      <c r="AE48" s="84"/>
      <c r="AF48" s="84"/>
      <c r="AG48" s="84"/>
      <c r="AH48" s="84"/>
      <c r="AI48" s="84"/>
      <c r="AJ48" s="84"/>
      <c r="AK48" s="84"/>
      <c r="AL48" s="84"/>
    </row>
    <row r="49" spans="13:38">
      <c r="S49" s="84"/>
      <c r="T49" s="84"/>
      <c r="U49" s="84"/>
      <c r="V49" s="84"/>
      <c r="W49" s="84"/>
      <c r="X49" s="87"/>
      <c r="Y49" s="87"/>
      <c r="Z49" s="87"/>
      <c r="AA49" s="87"/>
      <c r="AB49" s="87"/>
      <c r="AC49" s="84"/>
      <c r="AD49" s="84"/>
      <c r="AE49" s="84"/>
      <c r="AF49" s="84"/>
      <c r="AG49" s="84"/>
      <c r="AH49" s="84"/>
      <c r="AI49" s="84"/>
      <c r="AJ49" s="84"/>
      <c r="AK49" s="84"/>
      <c r="AL49" s="84"/>
    </row>
    <row r="50" spans="13:38">
      <c r="S50" s="84"/>
      <c r="T50" s="84"/>
      <c r="U50" s="84"/>
      <c r="V50" s="84"/>
      <c r="W50" s="84"/>
      <c r="X50" s="84"/>
      <c r="Y50" s="84"/>
      <c r="Z50" s="84"/>
      <c r="AA50" s="84"/>
      <c r="AB50" s="84"/>
      <c r="AC50" s="84"/>
      <c r="AD50" s="84"/>
      <c r="AE50" s="84"/>
      <c r="AF50" s="84"/>
      <c r="AG50" s="84"/>
      <c r="AH50" s="84"/>
      <c r="AI50" s="84"/>
      <c r="AJ50" s="84"/>
      <c r="AK50" s="84"/>
      <c r="AL50" s="84"/>
    </row>
    <row r="51" spans="13:38">
      <c r="S51" s="206"/>
      <c r="T51" s="206"/>
      <c r="U51" s="206"/>
      <c r="V51" s="206"/>
      <c r="W51" s="206"/>
      <c r="X51" s="206"/>
      <c r="Y51" s="86"/>
      <c r="Z51" s="86"/>
      <c r="AA51" s="86"/>
      <c r="AB51" s="86"/>
      <c r="AC51" s="206"/>
      <c r="AD51" s="206"/>
      <c r="AE51" s="206"/>
      <c r="AF51" s="206"/>
      <c r="AG51" s="84"/>
      <c r="AH51" s="84"/>
      <c r="AI51" s="84"/>
      <c r="AJ51" s="84"/>
      <c r="AK51" s="84"/>
      <c r="AL51" s="84"/>
    </row>
    <row r="52" spans="13:38">
      <c r="S52" s="84"/>
      <c r="T52" s="84"/>
      <c r="U52" s="84"/>
      <c r="V52" s="84"/>
      <c r="W52" s="84"/>
      <c r="X52" s="84"/>
      <c r="Y52" s="84"/>
      <c r="Z52" s="84"/>
      <c r="AA52" s="84"/>
      <c r="AB52" s="84"/>
      <c r="AC52" s="84"/>
      <c r="AD52" s="84"/>
      <c r="AE52" s="84"/>
      <c r="AF52" s="84"/>
      <c r="AG52" s="84"/>
      <c r="AH52" s="84"/>
      <c r="AI52" s="84"/>
      <c r="AJ52" s="84"/>
      <c r="AK52" s="84"/>
      <c r="AL52" s="84"/>
    </row>
    <row r="53" spans="13:38">
      <c r="S53" s="85"/>
      <c r="T53" s="85"/>
      <c r="U53" s="85"/>
      <c r="V53" s="85"/>
      <c r="W53" s="85"/>
      <c r="X53" s="85"/>
      <c r="Y53" s="85"/>
      <c r="Z53" s="85"/>
      <c r="AA53" s="85"/>
      <c r="AB53" s="85"/>
      <c r="AC53" s="85"/>
      <c r="AD53" s="85"/>
      <c r="AE53" s="85"/>
      <c r="AF53" s="85"/>
      <c r="AG53" s="84"/>
      <c r="AH53" s="84"/>
      <c r="AI53" s="84"/>
      <c r="AJ53" s="84"/>
      <c r="AK53" s="84"/>
      <c r="AL53" s="84"/>
    </row>
    <row r="54" spans="13:38">
      <c r="S54" s="85"/>
      <c r="T54" s="85"/>
      <c r="U54" s="85"/>
      <c r="V54" s="85"/>
      <c r="W54" s="85"/>
      <c r="X54" s="85"/>
      <c r="Y54" s="85"/>
      <c r="Z54" s="85"/>
      <c r="AA54" s="85"/>
      <c r="AB54" s="85"/>
      <c r="AC54" s="85"/>
      <c r="AD54" s="85"/>
      <c r="AE54" s="85"/>
      <c r="AF54" s="85"/>
      <c r="AG54" s="84"/>
      <c r="AH54" s="84"/>
      <c r="AI54" s="84"/>
      <c r="AJ54" s="84"/>
      <c r="AK54" s="84"/>
      <c r="AL54" s="84"/>
    </row>
    <row r="55" spans="13:38">
      <c r="S55" s="85"/>
      <c r="T55" s="85"/>
      <c r="U55" s="85"/>
      <c r="V55" s="85"/>
      <c r="W55" s="85"/>
      <c r="X55" s="85"/>
      <c r="Y55" s="85"/>
      <c r="Z55" s="85"/>
      <c r="AA55" s="85"/>
      <c r="AB55" s="85"/>
      <c r="AC55" s="85"/>
      <c r="AD55" s="85"/>
      <c r="AE55" s="85"/>
      <c r="AF55" s="85"/>
      <c r="AG55" s="84"/>
      <c r="AH55" s="84"/>
      <c r="AI55" s="84"/>
      <c r="AJ55" s="84"/>
      <c r="AK55" s="84"/>
      <c r="AL55" s="84"/>
    </row>
    <row r="56" spans="13:38">
      <c r="S56" s="85"/>
      <c r="T56" s="85"/>
      <c r="U56" s="85"/>
      <c r="V56" s="85"/>
      <c r="W56" s="85"/>
      <c r="X56" s="85"/>
      <c r="Y56" s="85"/>
      <c r="Z56" s="85"/>
      <c r="AA56" s="85"/>
      <c r="AB56" s="85"/>
      <c r="AC56" s="85"/>
      <c r="AD56" s="85"/>
      <c r="AE56" s="85"/>
      <c r="AF56" s="85"/>
      <c r="AG56" s="84"/>
      <c r="AH56" s="84"/>
      <c r="AI56" s="84"/>
      <c r="AJ56" s="84"/>
      <c r="AK56" s="84"/>
      <c r="AL56" s="84"/>
    </row>
    <row r="57" spans="13:38">
      <c r="M57" s="84"/>
      <c r="P57" s="84"/>
      <c r="S57" s="85"/>
      <c r="T57" s="85"/>
      <c r="U57" s="85"/>
      <c r="V57" s="85"/>
      <c r="W57" s="85"/>
      <c r="X57" s="85"/>
      <c r="Y57" s="85"/>
      <c r="Z57" s="85"/>
      <c r="AA57" s="85"/>
      <c r="AB57" s="85"/>
      <c r="AC57" s="85"/>
      <c r="AD57" s="85"/>
      <c r="AE57" s="85"/>
      <c r="AF57" s="85"/>
      <c r="AG57" s="84"/>
      <c r="AH57" s="84"/>
      <c r="AI57" s="84"/>
      <c r="AJ57" s="84"/>
      <c r="AK57" s="84"/>
      <c r="AL57" s="84"/>
    </row>
    <row r="58" spans="13:38">
      <c r="S58" s="85"/>
      <c r="T58" s="85"/>
      <c r="U58" s="85"/>
      <c r="V58" s="85"/>
      <c r="W58" s="85"/>
      <c r="X58" s="85"/>
      <c r="Y58" s="85"/>
      <c r="Z58" s="85"/>
      <c r="AA58" s="85"/>
      <c r="AB58" s="85"/>
      <c r="AC58" s="85"/>
      <c r="AD58" s="85"/>
      <c r="AE58" s="85"/>
      <c r="AF58" s="85"/>
      <c r="AG58" s="84"/>
      <c r="AH58" s="84"/>
      <c r="AI58" s="84"/>
      <c r="AJ58" s="84"/>
      <c r="AK58" s="84"/>
      <c r="AL58" s="84"/>
    </row>
    <row r="59" spans="13:38">
      <c r="S59" s="85"/>
      <c r="T59" s="85"/>
      <c r="U59" s="85"/>
      <c r="V59" s="85"/>
      <c r="W59" s="85"/>
      <c r="X59" s="85"/>
      <c r="Y59" s="85"/>
      <c r="Z59" s="85"/>
      <c r="AA59" s="85"/>
      <c r="AB59" s="85"/>
      <c r="AC59" s="85"/>
      <c r="AD59" s="85"/>
      <c r="AE59" s="85"/>
      <c r="AF59" s="85"/>
      <c r="AG59" s="84"/>
      <c r="AH59" s="84"/>
      <c r="AI59" s="84"/>
      <c r="AJ59" s="84"/>
      <c r="AK59" s="84"/>
      <c r="AL59" s="84"/>
    </row>
    <row r="60" spans="13:38">
      <c r="S60" s="85"/>
      <c r="T60" s="85"/>
      <c r="U60" s="85"/>
      <c r="V60" s="85"/>
      <c r="W60" s="85"/>
      <c r="X60" s="85"/>
      <c r="Y60" s="85"/>
      <c r="Z60" s="85"/>
      <c r="AA60" s="85"/>
      <c r="AB60" s="85"/>
      <c r="AC60" s="85"/>
      <c r="AD60" s="85"/>
      <c r="AE60" s="85"/>
      <c r="AF60" s="85"/>
      <c r="AG60" s="84"/>
      <c r="AH60" s="84"/>
      <c r="AI60" s="84"/>
      <c r="AJ60" s="84"/>
      <c r="AK60" s="84"/>
      <c r="AL60" s="84"/>
    </row>
    <row r="61" spans="13:38">
      <c r="S61" s="85"/>
      <c r="T61" s="85"/>
      <c r="U61" s="85"/>
      <c r="V61" s="85"/>
      <c r="W61" s="85"/>
      <c r="X61" s="85"/>
      <c r="Y61" s="85"/>
      <c r="Z61" s="85"/>
      <c r="AA61" s="85"/>
      <c r="AB61" s="85"/>
      <c r="AC61" s="85"/>
      <c r="AD61" s="85"/>
      <c r="AE61" s="85"/>
      <c r="AF61" s="85"/>
      <c r="AG61" s="84"/>
      <c r="AH61" s="84"/>
      <c r="AI61" s="84"/>
      <c r="AJ61" s="84"/>
      <c r="AK61" s="84"/>
      <c r="AL61" s="84"/>
    </row>
    <row r="62" spans="13:38">
      <c r="S62" s="85"/>
      <c r="T62" s="85"/>
      <c r="U62" s="85"/>
      <c r="V62" s="85"/>
      <c r="W62" s="85"/>
      <c r="X62" s="85"/>
      <c r="Y62" s="85"/>
      <c r="Z62" s="85"/>
      <c r="AA62" s="85"/>
      <c r="AB62" s="85"/>
      <c r="AC62" s="85"/>
      <c r="AD62" s="85"/>
      <c r="AE62" s="85"/>
      <c r="AF62" s="85"/>
      <c r="AG62" s="84"/>
      <c r="AH62" s="84"/>
      <c r="AI62" s="84"/>
      <c r="AJ62" s="84"/>
      <c r="AK62" s="84"/>
      <c r="AL62" s="84"/>
    </row>
    <row r="63" spans="13:38">
      <c r="S63" s="85"/>
      <c r="T63" s="85"/>
      <c r="U63" s="85"/>
      <c r="V63" s="85"/>
      <c r="W63" s="85"/>
      <c r="X63" s="85"/>
      <c r="Y63" s="85"/>
      <c r="Z63" s="85"/>
      <c r="AA63" s="85"/>
      <c r="AB63" s="85"/>
      <c r="AC63" s="85"/>
      <c r="AD63" s="85"/>
      <c r="AE63" s="85"/>
      <c r="AF63" s="85"/>
      <c r="AG63" s="84"/>
      <c r="AH63" s="84"/>
      <c r="AI63" s="84"/>
      <c r="AJ63" s="84"/>
      <c r="AK63" s="84"/>
      <c r="AL63" s="84"/>
    </row>
    <row r="64" spans="13:38">
      <c r="S64" s="85"/>
      <c r="T64" s="85"/>
      <c r="U64" s="85"/>
      <c r="V64" s="85"/>
      <c r="W64" s="85"/>
      <c r="X64" s="85"/>
      <c r="Y64" s="85"/>
      <c r="Z64" s="85"/>
      <c r="AA64" s="85"/>
      <c r="AB64" s="85"/>
      <c r="AC64" s="85"/>
      <c r="AD64" s="85"/>
      <c r="AE64" s="85"/>
      <c r="AF64" s="85"/>
      <c r="AG64" s="84"/>
      <c r="AH64" s="84"/>
      <c r="AI64" s="84"/>
      <c r="AJ64" s="84"/>
      <c r="AK64" s="84"/>
      <c r="AL64" s="84"/>
    </row>
    <row r="65" spans="19:38">
      <c r="S65" s="85"/>
      <c r="T65" s="85"/>
      <c r="U65" s="85"/>
      <c r="V65" s="85"/>
      <c r="W65" s="85"/>
      <c r="X65" s="85"/>
      <c r="Y65" s="85"/>
      <c r="Z65" s="85"/>
      <c r="AA65" s="85"/>
      <c r="AB65" s="85"/>
      <c r="AC65" s="85"/>
      <c r="AD65" s="85"/>
      <c r="AE65" s="85"/>
      <c r="AF65" s="85"/>
      <c r="AG65" s="84"/>
      <c r="AH65" s="84"/>
      <c r="AI65" s="84"/>
      <c r="AJ65" s="84"/>
      <c r="AK65" s="84"/>
      <c r="AL65" s="84"/>
    </row>
    <row r="66" spans="19:38">
      <c r="S66" s="85"/>
      <c r="T66" s="85"/>
      <c r="U66" s="85"/>
      <c r="V66" s="85"/>
      <c r="W66" s="85"/>
      <c r="X66" s="85"/>
      <c r="Y66" s="85"/>
      <c r="Z66" s="85"/>
      <c r="AA66" s="85"/>
      <c r="AB66" s="85"/>
      <c r="AC66" s="85"/>
      <c r="AD66" s="85"/>
      <c r="AE66" s="85"/>
      <c r="AF66" s="85"/>
      <c r="AG66" s="84"/>
      <c r="AH66" s="84"/>
      <c r="AI66" s="84"/>
      <c r="AJ66" s="84"/>
      <c r="AK66" s="84"/>
      <c r="AL66" s="84"/>
    </row>
    <row r="67" spans="19:38">
      <c r="S67" s="85"/>
      <c r="T67" s="85"/>
      <c r="U67" s="85"/>
      <c r="V67" s="85"/>
      <c r="W67" s="85"/>
      <c r="X67" s="85"/>
      <c r="Y67" s="85"/>
      <c r="Z67" s="85"/>
      <c r="AA67" s="85"/>
      <c r="AB67" s="85"/>
      <c r="AC67" s="85"/>
      <c r="AD67" s="85"/>
      <c r="AE67" s="85"/>
      <c r="AF67" s="85"/>
      <c r="AG67" s="84"/>
      <c r="AH67" s="84"/>
      <c r="AI67" s="84"/>
      <c r="AJ67" s="84"/>
      <c r="AK67" s="84"/>
      <c r="AL67" s="84"/>
    </row>
    <row r="68" spans="19:38">
      <c r="S68" s="85"/>
      <c r="T68" s="85"/>
      <c r="U68" s="85"/>
      <c r="V68" s="85"/>
      <c r="W68" s="85"/>
      <c r="X68" s="85"/>
      <c r="Y68" s="85"/>
      <c r="Z68" s="85"/>
      <c r="AA68" s="85"/>
      <c r="AB68" s="85"/>
      <c r="AC68" s="85"/>
      <c r="AD68" s="85"/>
      <c r="AE68" s="85"/>
      <c r="AF68" s="85"/>
      <c r="AG68" s="84"/>
      <c r="AH68" s="84"/>
      <c r="AI68" s="84"/>
      <c r="AJ68" s="84"/>
      <c r="AK68" s="84"/>
      <c r="AL68" s="84"/>
    </row>
    <row r="69" spans="19:38">
      <c r="S69" s="85"/>
      <c r="T69" s="85"/>
      <c r="U69" s="85"/>
      <c r="V69" s="85"/>
      <c r="W69" s="85"/>
      <c r="X69" s="85"/>
      <c r="Y69" s="84"/>
      <c r="Z69" s="84"/>
      <c r="AA69" s="84"/>
      <c r="AB69" s="84"/>
      <c r="AC69" s="84"/>
      <c r="AD69" s="84"/>
      <c r="AE69" s="84"/>
      <c r="AF69" s="84"/>
      <c r="AG69" s="84"/>
      <c r="AH69" s="84"/>
      <c r="AI69" s="84"/>
      <c r="AJ69" s="84"/>
      <c r="AK69" s="84"/>
      <c r="AL69" s="84"/>
    </row>
    <row r="70" spans="19:38">
      <c r="S70" s="85"/>
      <c r="T70" s="85"/>
      <c r="U70" s="85"/>
      <c r="V70" s="85"/>
      <c r="W70" s="85"/>
      <c r="X70" s="85"/>
      <c r="Y70" s="84"/>
      <c r="Z70" s="84"/>
      <c r="AA70" s="84"/>
      <c r="AB70" s="84"/>
      <c r="AC70" s="84"/>
      <c r="AD70" s="84"/>
      <c r="AE70" s="84"/>
      <c r="AF70" s="84"/>
      <c r="AG70" s="84"/>
      <c r="AH70" s="84"/>
      <c r="AI70" s="84"/>
      <c r="AJ70" s="84"/>
      <c r="AK70" s="84"/>
      <c r="AL70" s="84"/>
    </row>
    <row r="71" spans="19:38">
      <c r="S71" s="84"/>
      <c r="T71" s="84"/>
      <c r="U71" s="84"/>
      <c r="V71" s="84"/>
      <c r="W71" s="84"/>
      <c r="X71" s="84"/>
      <c r="Y71" s="84"/>
      <c r="Z71" s="84"/>
      <c r="AA71" s="84"/>
      <c r="AB71" s="84"/>
      <c r="AC71" s="84"/>
      <c r="AD71" s="84"/>
      <c r="AE71" s="84"/>
      <c r="AF71" s="84"/>
      <c r="AG71" s="84"/>
      <c r="AH71" s="84"/>
      <c r="AI71" s="84"/>
      <c r="AJ71" s="84"/>
      <c r="AK71" s="84"/>
      <c r="AL71" s="84"/>
    </row>
    <row r="72" spans="19:38">
      <c r="S72" s="84"/>
      <c r="T72" s="84"/>
      <c r="U72" s="84"/>
      <c r="V72" s="84"/>
      <c r="W72" s="84"/>
      <c r="X72" s="84"/>
      <c r="Y72" s="84"/>
      <c r="Z72" s="84"/>
      <c r="AA72" s="84"/>
      <c r="AB72" s="84"/>
      <c r="AC72" s="84"/>
      <c r="AD72" s="84"/>
      <c r="AE72" s="84"/>
      <c r="AF72" s="84"/>
      <c r="AG72" s="84"/>
      <c r="AH72" s="84"/>
      <c r="AI72" s="84"/>
      <c r="AJ72" s="84"/>
      <c r="AK72" s="84"/>
      <c r="AL72" s="84"/>
    </row>
    <row r="73" spans="19:38">
      <c r="S73" s="84"/>
      <c r="T73" s="84"/>
      <c r="U73" s="84"/>
      <c r="V73" s="84"/>
      <c r="W73" s="84"/>
      <c r="X73" s="84"/>
      <c r="Y73" s="84"/>
      <c r="Z73" s="84"/>
      <c r="AA73" s="84"/>
      <c r="AB73" s="84"/>
      <c r="AC73" s="84"/>
      <c r="AD73" s="84"/>
      <c r="AE73" s="84"/>
      <c r="AF73" s="84"/>
      <c r="AG73" s="84"/>
      <c r="AH73" s="84"/>
      <c r="AI73" s="84"/>
      <c r="AJ73" s="84"/>
      <c r="AK73" s="84"/>
      <c r="AL73" s="84"/>
    </row>
    <row r="74" spans="19:38">
      <c r="S74" s="84"/>
      <c r="T74" s="84"/>
      <c r="U74" s="84"/>
      <c r="V74" s="84"/>
      <c r="W74" s="84"/>
      <c r="X74" s="84"/>
      <c r="Y74" s="84"/>
      <c r="Z74" s="84"/>
      <c r="AA74" s="84"/>
      <c r="AB74" s="84"/>
      <c r="AC74" s="84"/>
      <c r="AD74" s="84"/>
      <c r="AE74" s="84"/>
      <c r="AF74" s="84"/>
      <c r="AG74" s="84"/>
      <c r="AH74" s="84"/>
      <c r="AI74" s="84"/>
      <c r="AJ74" s="84"/>
      <c r="AK74" s="84"/>
      <c r="AL74" s="84"/>
    </row>
    <row r="75" spans="19:38">
      <c r="U75" s="84"/>
      <c r="V75" s="84"/>
      <c r="W75" s="84"/>
      <c r="X75" s="84"/>
      <c r="Y75" s="84"/>
      <c r="Z75" s="84"/>
      <c r="AA75" s="84"/>
      <c r="AB75" s="84"/>
    </row>
    <row r="76" spans="19:38">
      <c r="U76" s="84"/>
      <c r="V76" s="84"/>
      <c r="W76" s="84"/>
      <c r="X76" s="84"/>
      <c r="Y76" s="84"/>
      <c r="Z76" s="84"/>
      <c r="AA76" s="84"/>
      <c r="AB76" s="84"/>
    </row>
    <row r="77" spans="19:38">
      <c r="U77" s="84"/>
      <c r="V77" s="84"/>
      <c r="W77" s="84"/>
      <c r="X77" s="84"/>
      <c r="Y77" s="84"/>
      <c r="Z77" s="84"/>
      <c r="AA77" s="84"/>
      <c r="AB77" s="84"/>
    </row>
    <row r="78" spans="19:38">
      <c r="U78" s="84"/>
      <c r="V78" s="84"/>
      <c r="W78" s="84"/>
      <c r="X78" s="84"/>
      <c r="Y78" s="84"/>
      <c r="Z78" s="84"/>
      <c r="AA78" s="84"/>
      <c r="AB78" s="84"/>
    </row>
    <row r="79" spans="19:38">
      <c r="U79" s="84"/>
      <c r="V79" s="84"/>
      <c r="W79" s="84"/>
      <c r="X79" s="84"/>
      <c r="Y79" s="84"/>
      <c r="Z79" s="84"/>
      <c r="AA79" s="84"/>
      <c r="AB79" s="84"/>
    </row>
    <row r="80" spans="19:38">
      <c r="U80" s="84"/>
      <c r="V80" s="84"/>
      <c r="W80" s="84"/>
      <c r="X80" s="84"/>
      <c r="Y80" s="84"/>
      <c r="Z80" s="84"/>
      <c r="AA80" s="84"/>
      <c r="AB80" s="84"/>
    </row>
    <row r="81" spans="21:28">
      <c r="U81" s="84"/>
      <c r="V81" s="84"/>
      <c r="W81" s="84"/>
      <c r="X81" s="84"/>
      <c r="Y81" s="84"/>
      <c r="Z81" s="84"/>
      <c r="AA81" s="84"/>
      <c r="AB81" s="84"/>
    </row>
    <row r="82" spans="21:28">
      <c r="U82" s="84"/>
      <c r="V82" s="84"/>
      <c r="W82" s="84"/>
      <c r="X82" s="84"/>
      <c r="Y82" s="84"/>
      <c r="Z82" s="84"/>
      <c r="AA82" s="84"/>
      <c r="AB82" s="84"/>
    </row>
    <row r="83" spans="21:28">
      <c r="U83" s="84"/>
      <c r="V83" s="84"/>
      <c r="W83" s="84"/>
      <c r="X83" s="84"/>
      <c r="Y83" s="84"/>
      <c r="Z83" s="84"/>
      <c r="AA83" s="84"/>
      <c r="AB83" s="84"/>
    </row>
    <row r="84" spans="21:28">
      <c r="U84" s="84"/>
      <c r="V84" s="84"/>
      <c r="W84" s="84"/>
      <c r="X84" s="84"/>
      <c r="Y84" s="84"/>
      <c r="Z84" s="84"/>
      <c r="AA84" s="84"/>
      <c r="AB84" s="84"/>
    </row>
    <row r="85" spans="21:28">
      <c r="U85" s="84"/>
      <c r="V85" s="84"/>
      <c r="W85" s="84"/>
      <c r="X85" s="84"/>
      <c r="Y85" s="84"/>
      <c r="Z85" s="84"/>
      <c r="AA85" s="84"/>
      <c r="AB85" s="84"/>
    </row>
    <row r="86" spans="21:28">
      <c r="U86" s="84"/>
      <c r="V86" s="84"/>
      <c r="W86" s="84"/>
      <c r="X86" s="84"/>
      <c r="Y86" s="84"/>
      <c r="Z86" s="84"/>
      <c r="AA86" s="84"/>
      <c r="AB86" s="84"/>
    </row>
    <row r="87" spans="21:28">
      <c r="U87" s="84"/>
      <c r="V87" s="84"/>
      <c r="W87" s="84"/>
      <c r="X87" s="84"/>
      <c r="Y87" s="84"/>
      <c r="Z87" s="84"/>
      <c r="AA87" s="84"/>
      <c r="AB87" s="84"/>
    </row>
    <row r="88" spans="21:28">
      <c r="U88" s="84"/>
      <c r="V88" s="84"/>
      <c r="W88" s="84"/>
      <c r="X88" s="84"/>
      <c r="Y88" s="84"/>
      <c r="Z88" s="84"/>
      <c r="AA88" s="84"/>
      <c r="AB88" s="84"/>
    </row>
    <row r="89" spans="21:28">
      <c r="U89" s="84"/>
      <c r="V89" s="84"/>
      <c r="W89" s="84"/>
      <c r="X89" s="84"/>
      <c r="Y89" s="84"/>
      <c r="Z89" s="84"/>
      <c r="AA89" s="84"/>
      <c r="AB89" s="84"/>
    </row>
    <row r="90" spans="21:28">
      <c r="U90" s="84"/>
      <c r="V90" s="84"/>
      <c r="W90" s="84"/>
      <c r="X90" s="84"/>
      <c r="Y90" s="84"/>
      <c r="Z90" s="84"/>
      <c r="AA90" s="84"/>
      <c r="AB90" s="84"/>
    </row>
    <row r="91" spans="21:28">
      <c r="U91" s="84"/>
      <c r="V91" s="84"/>
      <c r="W91" s="84"/>
      <c r="X91" s="84"/>
      <c r="Y91" s="84"/>
      <c r="Z91" s="84"/>
      <c r="AA91" s="84"/>
      <c r="AB91" s="84"/>
    </row>
    <row r="92" spans="21:28">
      <c r="U92" s="84"/>
      <c r="V92" s="84"/>
      <c r="W92" s="84"/>
      <c r="X92" s="84"/>
      <c r="Y92" s="84"/>
      <c r="Z92" s="84"/>
      <c r="AA92" s="84"/>
      <c r="AB92" s="84"/>
    </row>
    <row r="93" spans="21:28">
      <c r="U93" s="84"/>
      <c r="V93" s="84"/>
      <c r="W93" s="84"/>
      <c r="X93" s="84"/>
      <c r="Y93" s="84"/>
      <c r="Z93" s="84"/>
      <c r="AA93" s="84"/>
      <c r="AB93" s="84"/>
    </row>
    <row r="94" spans="21:28">
      <c r="U94" s="84"/>
      <c r="V94" s="84"/>
      <c r="W94" s="84"/>
      <c r="X94" s="84"/>
      <c r="Y94" s="84"/>
      <c r="Z94" s="84"/>
      <c r="AA94" s="84"/>
      <c r="AB94" s="84"/>
    </row>
    <row r="95" spans="21:28">
      <c r="U95" s="84"/>
      <c r="V95" s="84"/>
      <c r="W95" s="84"/>
      <c r="X95" s="84"/>
      <c r="Y95" s="84"/>
      <c r="Z95" s="84"/>
      <c r="AA95" s="84"/>
      <c r="AB95" s="84"/>
    </row>
    <row r="96" spans="21:28">
      <c r="U96" s="84"/>
      <c r="V96" s="84"/>
      <c r="W96" s="84"/>
      <c r="X96" s="84"/>
      <c r="Y96" s="84"/>
      <c r="Z96" s="84"/>
      <c r="AA96" s="84"/>
      <c r="AB96" s="84"/>
    </row>
    <row r="97" spans="21:28">
      <c r="U97" s="84"/>
      <c r="V97" s="84"/>
      <c r="W97" s="84"/>
      <c r="X97" s="84"/>
      <c r="Y97" s="84"/>
      <c r="Z97" s="84"/>
      <c r="AA97" s="84"/>
      <c r="AB97" s="84"/>
    </row>
    <row r="98" spans="21:28">
      <c r="U98" s="84"/>
      <c r="V98" s="84"/>
      <c r="W98" s="84"/>
      <c r="X98" s="84"/>
      <c r="Y98" s="84"/>
      <c r="Z98" s="84"/>
      <c r="AA98" s="84"/>
      <c r="AB98" s="84"/>
    </row>
    <row r="99" spans="21:28">
      <c r="U99" s="84"/>
      <c r="V99" s="84"/>
      <c r="W99" s="84"/>
      <c r="X99" s="84"/>
      <c r="Y99" s="84"/>
      <c r="Z99" s="84"/>
      <c r="AA99" s="84"/>
      <c r="AB99" s="84"/>
    </row>
    <row r="100" spans="21:28">
      <c r="U100" s="84"/>
      <c r="V100" s="84"/>
      <c r="W100" s="84"/>
      <c r="X100" s="84"/>
      <c r="Y100" s="84"/>
      <c r="Z100" s="84"/>
      <c r="AA100" s="84"/>
      <c r="AB100" s="84"/>
    </row>
    <row r="101" spans="21:28">
      <c r="U101" s="84"/>
      <c r="V101" s="84"/>
      <c r="W101" s="84"/>
      <c r="X101" s="84"/>
      <c r="Y101" s="84"/>
      <c r="Z101" s="84"/>
      <c r="AA101" s="84"/>
      <c r="AB101" s="84"/>
    </row>
    <row r="102" spans="21:28">
      <c r="U102" s="84"/>
      <c r="V102" s="84"/>
      <c r="W102" s="84"/>
      <c r="X102" s="84"/>
      <c r="Y102" s="84"/>
      <c r="Z102" s="84"/>
      <c r="AA102" s="84"/>
      <c r="AB102" s="84"/>
    </row>
    <row r="103" spans="21:28">
      <c r="U103" s="84"/>
      <c r="V103" s="84"/>
      <c r="W103" s="84"/>
      <c r="X103" s="84"/>
      <c r="Y103" s="84"/>
      <c r="Z103" s="84"/>
      <c r="AA103" s="84"/>
      <c r="AB103" s="84"/>
    </row>
    <row r="104" spans="21:28">
      <c r="U104" s="84"/>
      <c r="V104" s="84"/>
      <c r="W104" s="84"/>
      <c r="X104" s="84"/>
      <c r="Y104" s="84"/>
      <c r="Z104" s="84"/>
      <c r="AA104" s="84"/>
      <c r="AB104" s="84"/>
    </row>
    <row r="105" spans="21:28">
      <c r="U105" s="84"/>
      <c r="V105" s="84"/>
      <c r="W105" s="84"/>
      <c r="X105" s="84"/>
      <c r="Y105" s="84"/>
      <c r="Z105" s="84"/>
      <c r="AA105" s="84"/>
      <c r="AB105" s="84"/>
    </row>
    <row r="106" spans="21:28">
      <c r="U106" s="84"/>
      <c r="V106" s="84"/>
      <c r="W106" s="84"/>
      <c r="X106" s="84"/>
      <c r="Y106" s="84"/>
      <c r="Z106" s="84"/>
      <c r="AA106" s="84"/>
      <c r="AB106" s="84"/>
    </row>
    <row r="107" spans="21:28">
      <c r="U107" s="84"/>
      <c r="V107" s="84"/>
      <c r="W107" s="84"/>
      <c r="X107" s="84"/>
      <c r="Y107" s="84"/>
      <c r="Z107" s="84"/>
      <c r="AA107" s="84"/>
      <c r="AB107" s="84"/>
    </row>
    <row r="108" spans="21:28">
      <c r="U108" s="84"/>
      <c r="V108" s="84"/>
      <c r="W108" s="84"/>
      <c r="X108" s="84"/>
      <c r="Y108" s="84"/>
      <c r="Z108" s="84"/>
      <c r="AA108" s="84"/>
      <c r="AB108" s="84"/>
    </row>
    <row r="109" spans="21:28">
      <c r="U109" s="84"/>
      <c r="V109" s="84"/>
      <c r="W109" s="84"/>
      <c r="X109" s="84"/>
      <c r="Y109" s="84"/>
      <c r="Z109" s="84"/>
      <c r="AA109" s="84"/>
      <c r="AB109" s="84"/>
    </row>
    <row r="110" spans="21:28">
      <c r="U110" s="84"/>
      <c r="V110" s="84"/>
      <c r="W110" s="84"/>
      <c r="X110" s="84"/>
      <c r="Y110" s="84"/>
      <c r="Z110" s="84"/>
      <c r="AA110" s="84"/>
      <c r="AB110" s="84"/>
    </row>
    <row r="111" spans="21:28">
      <c r="U111" s="84"/>
      <c r="V111" s="84"/>
      <c r="W111" s="84"/>
      <c r="X111" s="84"/>
      <c r="Y111" s="84"/>
      <c r="Z111" s="84"/>
      <c r="AA111" s="84"/>
      <c r="AB111" s="84"/>
    </row>
    <row r="112" spans="21:28">
      <c r="U112" s="84"/>
      <c r="V112" s="84"/>
      <c r="W112" s="84"/>
      <c r="X112" s="84"/>
      <c r="Y112" s="84"/>
      <c r="Z112" s="84"/>
      <c r="AA112" s="84"/>
      <c r="AB112" s="84"/>
    </row>
    <row r="113" spans="21:28">
      <c r="U113" s="84"/>
      <c r="V113" s="84"/>
      <c r="W113" s="84"/>
      <c r="X113" s="84"/>
      <c r="Y113" s="84"/>
      <c r="Z113" s="84"/>
      <c r="AA113" s="84"/>
      <c r="AB113" s="84"/>
    </row>
    <row r="114" spans="21:28">
      <c r="U114" s="84"/>
      <c r="V114" s="84"/>
      <c r="W114" s="84"/>
      <c r="X114" s="84"/>
      <c r="Y114" s="84"/>
      <c r="Z114" s="84"/>
      <c r="AA114" s="84"/>
      <c r="AB114" s="84"/>
    </row>
    <row r="115" spans="21:28">
      <c r="U115" s="84"/>
      <c r="V115" s="84"/>
      <c r="W115" s="84"/>
      <c r="X115" s="84"/>
      <c r="Y115" s="84"/>
      <c r="Z115" s="84"/>
      <c r="AA115" s="84"/>
      <c r="AB115" s="84"/>
    </row>
    <row r="116" spans="21:28">
      <c r="U116" s="84"/>
      <c r="V116" s="84"/>
      <c r="W116" s="84"/>
      <c r="X116" s="84"/>
      <c r="Y116" s="84"/>
      <c r="Z116" s="84"/>
      <c r="AA116" s="84"/>
      <c r="AB116" s="84"/>
    </row>
    <row r="117" spans="21:28">
      <c r="U117" s="84"/>
      <c r="V117" s="84"/>
      <c r="W117" s="84"/>
      <c r="X117" s="84"/>
      <c r="Y117" s="84"/>
      <c r="Z117" s="84"/>
      <c r="AA117" s="84"/>
      <c r="AB117" s="84"/>
    </row>
    <row r="118" spans="21:28">
      <c r="U118" s="84"/>
      <c r="V118" s="84"/>
      <c r="W118" s="84"/>
      <c r="X118" s="84"/>
      <c r="Y118" s="84"/>
      <c r="Z118" s="84"/>
      <c r="AA118" s="84"/>
      <c r="AB118" s="84"/>
    </row>
    <row r="119" spans="21:28">
      <c r="U119" s="84"/>
      <c r="V119" s="84"/>
      <c r="W119" s="84"/>
      <c r="X119" s="84"/>
      <c r="Y119" s="84"/>
      <c r="Z119" s="84"/>
      <c r="AA119" s="84"/>
      <c r="AB119" s="84"/>
    </row>
    <row r="120" spans="21:28">
      <c r="U120" s="84"/>
      <c r="V120" s="84"/>
      <c r="W120" s="84"/>
      <c r="X120" s="84"/>
      <c r="Y120" s="84"/>
      <c r="Z120" s="84"/>
      <c r="AA120" s="84"/>
      <c r="AB120" s="84"/>
    </row>
    <row r="121" spans="21:28">
      <c r="U121" s="84"/>
      <c r="V121" s="84"/>
      <c r="W121" s="84"/>
      <c r="X121" s="84"/>
      <c r="Y121" s="84"/>
      <c r="Z121" s="84"/>
      <c r="AA121" s="84"/>
      <c r="AB121" s="84"/>
    </row>
    <row r="122" spans="21:28">
      <c r="U122" s="84"/>
      <c r="V122" s="84"/>
      <c r="W122" s="84"/>
      <c r="X122" s="84"/>
      <c r="Y122" s="84"/>
      <c r="Z122" s="84"/>
      <c r="AA122" s="84"/>
      <c r="AB122" s="84"/>
    </row>
    <row r="123" spans="21:28">
      <c r="U123" s="84"/>
      <c r="V123" s="84"/>
      <c r="W123" s="84"/>
      <c r="X123" s="84"/>
      <c r="Y123" s="84"/>
      <c r="Z123" s="84"/>
      <c r="AA123" s="84"/>
      <c r="AB123" s="84"/>
    </row>
    <row r="124" spans="21:28">
      <c r="U124" s="84"/>
      <c r="V124" s="84"/>
      <c r="W124" s="84"/>
      <c r="X124" s="84"/>
      <c r="Y124" s="84"/>
      <c r="Z124" s="84"/>
      <c r="AA124" s="84"/>
      <c r="AB124" s="84"/>
    </row>
    <row r="125" spans="21:28">
      <c r="U125" s="84"/>
      <c r="V125" s="84"/>
      <c r="W125" s="84"/>
      <c r="X125" s="84"/>
      <c r="Y125" s="84"/>
      <c r="Z125" s="84"/>
      <c r="AA125" s="84"/>
      <c r="AB125" s="84"/>
    </row>
    <row r="126" spans="21:28">
      <c r="U126" s="84"/>
      <c r="V126" s="84"/>
      <c r="W126" s="84"/>
      <c r="X126" s="84"/>
      <c r="Y126" s="84"/>
      <c r="Z126" s="84"/>
      <c r="AA126" s="84"/>
      <c r="AB126" s="84"/>
    </row>
    <row r="127" spans="21:28">
      <c r="U127" s="84"/>
      <c r="V127" s="84"/>
      <c r="W127" s="84"/>
      <c r="X127" s="84"/>
      <c r="Y127" s="84"/>
      <c r="Z127" s="84"/>
      <c r="AA127" s="84"/>
      <c r="AB127" s="84"/>
    </row>
    <row r="128" spans="21:28">
      <c r="U128" s="84"/>
      <c r="V128" s="84"/>
      <c r="W128" s="84"/>
      <c r="X128" s="84"/>
      <c r="Y128" s="84"/>
      <c r="Z128" s="84"/>
      <c r="AA128" s="84"/>
      <c r="AB128" s="84"/>
    </row>
    <row r="129" spans="21:28">
      <c r="U129" s="84"/>
      <c r="V129" s="84"/>
      <c r="W129" s="84"/>
      <c r="X129" s="84"/>
      <c r="Y129" s="84"/>
      <c r="Z129" s="84"/>
      <c r="AA129" s="84"/>
      <c r="AB129" s="84"/>
    </row>
    <row r="130" spans="21:28">
      <c r="U130" s="84"/>
      <c r="V130" s="84"/>
      <c r="W130" s="84"/>
      <c r="X130" s="84"/>
      <c r="Y130" s="84"/>
      <c r="Z130" s="84"/>
      <c r="AA130" s="84"/>
      <c r="AB130" s="84"/>
    </row>
    <row r="131" spans="21:28">
      <c r="U131" s="84"/>
      <c r="V131" s="84"/>
      <c r="W131" s="84"/>
      <c r="X131" s="84"/>
      <c r="Y131" s="84"/>
      <c r="Z131" s="84"/>
      <c r="AA131" s="84"/>
      <c r="AB131" s="84"/>
    </row>
    <row r="132" spans="21:28">
      <c r="U132" s="84"/>
      <c r="V132" s="84"/>
      <c r="W132" s="84"/>
      <c r="X132" s="84"/>
      <c r="Y132" s="84"/>
      <c r="Z132" s="84"/>
      <c r="AA132" s="84"/>
      <c r="AB132" s="84"/>
    </row>
    <row r="133" spans="21:28">
      <c r="U133" s="84"/>
      <c r="V133" s="84"/>
      <c r="W133" s="84"/>
      <c r="X133" s="84"/>
      <c r="Y133" s="84"/>
      <c r="Z133" s="84"/>
      <c r="AA133" s="84"/>
      <c r="AB133" s="84"/>
    </row>
    <row r="134" spans="21:28">
      <c r="U134" s="84"/>
      <c r="V134" s="84"/>
      <c r="W134" s="84"/>
      <c r="X134" s="84"/>
      <c r="Y134" s="84"/>
      <c r="Z134" s="84"/>
      <c r="AA134" s="84"/>
      <c r="AB134" s="84"/>
    </row>
    <row r="135" spans="21:28">
      <c r="U135" s="84"/>
      <c r="V135" s="84"/>
      <c r="W135" s="84"/>
      <c r="X135" s="84"/>
      <c r="Y135" s="84"/>
      <c r="Z135" s="84"/>
      <c r="AA135" s="84"/>
      <c r="AB135" s="84"/>
    </row>
    <row r="136" spans="21:28">
      <c r="U136" s="84"/>
      <c r="V136" s="84"/>
      <c r="W136" s="84"/>
      <c r="X136" s="84"/>
      <c r="Y136" s="84"/>
      <c r="Z136" s="84"/>
      <c r="AA136" s="84"/>
      <c r="AB136" s="84"/>
    </row>
    <row r="137" spans="21:28">
      <c r="U137" s="84"/>
      <c r="V137" s="84"/>
      <c r="W137" s="84"/>
      <c r="X137" s="84"/>
      <c r="Y137" s="84"/>
      <c r="Z137" s="84"/>
      <c r="AA137" s="84"/>
      <c r="AB137" s="84"/>
    </row>
    <row r="138" spans="21:28">
      <c r="U138" s="84"/>
      <c r="V138" s="84"/>
      <c r="W138" s="84"/>
      <c r="X138" s="84"/>
      <c r="Y138" s="84"/>
      <c r="Z138" s="84"/>
      <c r="AA138" s="84"/>
      <c r="AB138" s="84"/>
    </row>
    <row r="139" spans="21:28">
      <c r="U139" s="84"/>
      <c r="V139" s="84"/>
      <c r="W139" s="84"/>
      <c r="X139" s="84"/>
      <c r="Y139" s="84"/>
      <c r="Z139" s="84"/>
      <c r="AA139" s="84"/>
      <c r="AB139" s="84"/>
    </row>
    <row r="140" spans="21:28">
      <c r="U140" s="84"/>
      <c r="V140" s="84"/>
      <c r="W140" s="84"/>
      <c r="X140" s="84"/>
      <c r="Y140" s="84"/>
      <c r="Z140" s="84"/>
      <c r="AA140" s="84"/>
      <c r="AB140" s="84"/>
    </row>
    <row r="141" spans="21:28">
      <c r="U141" s="84"/>
      <c r="V141" s="84"/>
      <c r="W141" s="84"/>
      <c r="X141" s="84"/>
      <c r="Y141" s="84"/>
      <c r="Z141" s="84"/>
      <c r="AA141" s="84"/>
      <c r="AB141" s="84"/>
    </row>
    <row r="142" spans="21:28">
      <c r="U142" s="84"/>
      <c r="V142" s="84"/>
      <c r="W142" s="84"/>
      <c r="X142" s="84"/>
      <c r="Y142" s="84"/>
      <c r="Z142" s="84"/>
      <c r="AA142" s="84"/>
      <c r="AB142" s="84"/>
    </row>
    <row r="143" spans="21:28">
      <c r="U143" s="84"/>
      <c r="V143" s="84"/>
      <c r="W143" s="84"/>
      <c r="X143" s="84"/>
      <c r="Y143" s="84"/>
      <c r="Z143" s="84"/>
      <c r="AA143" s="84"/>
      <c r="AB143" s="84"/>
    </row>
    <row r="144" spans="21:28">
      <c r="U144" s="84"/>
      <c r="V144" s="84"/>
      <c r="W144" s="84"/>
      <c r="X144" s="84"/>
      <c r="Y144" s="84"/>
      <c r="Z144" s="84"/>
      <c r="AA144" s="84"/>
      <c r="AB144" s="84"/>
    </row>
    <row r="145" spans="21:28">
      <c r="U145" s="84"/>
      <c r="V145" s="84"/>
      <c r="W145" s="84"/>
      <c r="X145" s="84"/>
      <c r="Y145" s="84"/>
      <c r="Z145" s="84"/>
      <c r="AA145" s="84"/>
      <c r="AB145" s="84"/>
    </row>
    <row r="146" spans="21:28">
      <c r="U146" s="84"/>
      <c r="V146" s="84"/>
      <c r="W146" s="84"/>
      <c r="X146" s="84"/>
      <c r="Y146" s="84"/>
      <c r="Z146" s="84"/>
      <c r="AA146" s="84"/>
      <c r="AB146" s="84"/>
    </row>
    <row r="147" spans="21:28">
      <c r="U147" s="84"/>
      <c r="V147" s="84"/>
      <c r="W147" s="84"/>
      <c r="X147" s="84"/>
      <c r="Y147" s="84"/>
      <c r="Z147" s="84"/>
      <c r="AA147" s="84"/>
      <c r="AB147" s="84"/>
    </row>
    <row r="148" spans="21:28">
      <c r="U148" s="84"/>
      <c r="V148" s="84"/>
      <c r="W148" s="84"/>
      <c r="X148" s="84"/>
      <c r="Y148" s="84"/>
      <c r="Z148" s="84"/>
      <c r="AA148" s="84"/>
      <c r="AB148" s="84"/>
    </row>
    <row r="149" spans="21:28">
      <c r="U149" s="84"/>
      <c r="V149" s="84"/>
      <c r="W149" s="84"/>
      <c r="X149" s="84"/>
      <c r="Y149" s="84"/>
      <c r="Z149" s="84"/>
      <c r="AA149" s="84"/>
      <c r="AB149" s="84"/>
    </row>
    <row r="150" spans="21:28">
      <c r="U150" s="84"/>
      <c r="V150" s="84"/>
      <c r="W150" s="84"/>
      <c r="X150" s="84"/>
      <c r="Y150" s="84"/>
      <c r="Z150" s="84"/>
      <c r="AA150" s="84"/>
      <c r="AB150" s="84"/>
    </row>
    <row r="151" spans="21:28">
      <c r="U151" s="84"/>
      <c r="V151" s="84"/>
      <c r="W151" s="84"/>
      <c r="X151" s="84"/>
      <c r="Y151" s="84"/>
      <c r="Z151" s="84"/>
      <c r="AA151" s="84"/>
      <c r="AB151" s="84"/>
    </row>
    <row r="152" spans="21:28">
      <c r="U152" s="84"/>
      <c r="V152" s="84"/>
      <c r="W152" s="84"/>
      <c r="X152" s="84"/>
      <c r="Y152" s="84"/>
      <c r="Z152" s="84"/>
      <c r="AA152" s="84"/>
      <c r="AB152" s="84"/>
    </row>
    <row r="153" spans="21:28">
      <c r="U153" s="84"/>
      <c r="V153" s="84"/>
      <c r="W153" s="84"/>
      <c r="X153" s="84"/>
      <c r="Y153" s="84"/>
      <c r="Z153" s="84"/>
      <c r="AA153" s="84"/>
      <c r="AB153" s="84"/>
    </row>
    <row r="154" spans="21:28">
      <c r="U154" s="84"/>
      <c r="V154" s="84"/>
      <c r="W154" s="84"/>
      <c r="X154" s="84"/>
      <c r="Y154" s="84"/>
      <c r="Z154" s="84"/>
      <c r="AA154" s="84"/>
      <c r="AB154" s="84"/>
    </row>
    <row r="155" spans="21:28">
      <c r="U155" s="84"/>
      <c r="V155" s="84"/>
      <c r="W155" s="84"/>
      <c r="X155" s="84"/>
      <c r="Y155" s="84"/>
      <c r="Z155" s="84"/>
      <c r="AA155" s="84"/>
      <c r="AB155" s="84"/>
    </row>
    <row r="156" spans="21:28">
      <c r="U156" s="84"/>
      <c r="V156" s="84"/>
      <c r="W156" s="84"/>
      <c r="X156" s="84"/>
      <c r="Y156" s="84"/>
      <c r="Z156" s="84"/>
      <c r="AA156" s="84"/>
      <c r="AB156" s="84"/>
    </row>
    <row r="157" spans="21:28">
      <c r="U157" s="84"/>
      <c r="V157" s="84"/>
      <c r="W157" s="84"/>
      <c r="X157" s="84"/>
      <c r="Y157" s="84"/>
      <c r="Z157" s="84"/>
      <c r="AA157" s="84"/>
      <c r="AB157" s="84"/>
    </row>
    <row r="158" spans="21:28">
      <c r="U158" s="84"/>
      <c r="V158" s="84"/>
      <c r="W158" s="84"/>
      <c r="X158" s="84"/>
      <c r="Y158" s="84"/>
      <c r="Z158" s="84"/>
      <c r="AA158" s="84"/>
      <c r="AB158" s="84"/>
    </row>
    <row r="159" spans="21:28">
      <c r="U159" s="84"/>
      <c r="V159" s="84"/>
      <c r="W159" s="84"/>
      <c r="X159" s="84"/>
      <c r="Y159" s="84"/>
      <c r="Z159" s="84"/>
      <c r="AA159" s="84"/>
      <c r="AB159" s="84"/>
    </row>
    <row r="160" spans="21:28">
      <c r="U160" s="84"/>
      <c r="V160" s="84"/>
      <c r="W160" s="84"/>
      <c r="X160" s="84"/>
      <c r="Y160" s="84"/>
      <c r="Z160" s="84"/>
      <c r="AA160" s="84"/>
      <c r="AB160" s="84"/>
    </row>
    <row r="161" spans="21:28">
      <c r="U161" s="84"/>
      <c r="V161" s="84"/>
      <c r="W161" s="84"/>
      <c r="X161" s="84"/>
      <c r="Y161" s="84"/>
      <c r="Z161" s="84"/>
      <c r="AA161" s="84"/>
      <c r="AB161" s="84"/>
    </row>
    <row r="162" spans="21:28">
      <c r="U162" s="84"/>
      <c r="V162" s="84"/>
      <c r="W162" s="84"/>
      <c r="X162" s="84"/>
      <c r="Y162" s="84"/>
      <c r="Z162" s="84"/>
      <c r="AA162" s="84"/>
      <c r="AB162" s="84"/>
    </row>
    <row r="163" spans="21:28">
      <c r="U163" s="84"/>
      <c r="V163" s="84"/>
      <c r="W163" s="84"/>
      <c r="X163" s="84"/>
      <c r="Y163" s="84"/>
      <c r="Z163" s="84"/>
      <c r="AA163" s="84"/>
      <c r="AB163" s="84"/>
    </row>
    <row r="164" spans="21:28">
      <c r="U164" s="84"/>
      <c r="V164" s="84"/>
      <c r="W164" s="84"/>
      <c r="X164" s="84"/>
      <c r="Y164" s="84"/>
      <c r="Z164" s="84"/>
      <c r="AA164" s="84"/>
      <c r="AB164" s="84"/>
    </row>
    <row r="165" spans="21:28">
      <c r="U165" s="84"/>
      <c r="V165" s="84"/>
      <c r="W165" s="84"/>
      <c r="X165" s="84"/>
      <c r="Y165" s="84"/>
      <c r="Z165" s="84"/>
      <c r="AA165" s="84"/>
      <c r="AB165" s="84"/>
    </row>
    <row r="166" spans="21:28">
      <c r="U166" s="84"/>
      <c r="V166" s="84"/>
      <c r="W166" s="84"/>
      <c r="X166" s="84"/>
      <c r="Y166" s="84"/>
      <c r="Z166" s="84"/>
      <c r="AA166" s="84"/>
      <c r="AB166" s="84"/>
    </row>
    <row r="167" spans="21:28">
      <c r="U167" s="84"/>
      <c r="V167" s="84"/>
      <c r="W167" s="84"/>
      <c r="X167" s="84"/>
      <c r="Y167" s="84"/>
      <c r="Z167" s="84"/>
      <c r="AA167" s="84"/>
      <c r="AB167" s="84"/>
    </row>
    <row r="168" spans="21:28">
      <c r="U168" s="84"/>
      <c r="V168" s="84"/>
      <c r="W168" s="84"/>
      <c r="X168" s="84"/>
      <c r="Y168" s="84"/>
      <c r="Z168" s="84"/>
      <c r="AA168" s="84"/>
      <c r="AB168" s="84"/>
    </row>
    <row r="169" spans="21:28">
      <c r="U169" s="84"/>
      <c r="V169" s="84"/>
      <c r="W169" s="84"/>
      <c r="X169" s="84"/>
      <c r="Y169" s="84"/>
      <c r="Z169" s="84"/>
      <c r="AA169" s="84"/>
      <c r="AB169" s="84"/>
    </row>
    <row r="170" spans="21:28">
      <c r="U170" s="84"/>
      <c r="V170" s="84"/>
      <c r="W170" s="84"/>
      <c r="X170" s="84"/>
      <c r="Y170" s="84"/>
      <c r="Z170" s="84"/>
      <c r="AA170" s="84"/>
      <c r="AB170" s="84"/>
    </row>
    <row r="171" spans="21:28">
      <c r="U171" s="84"/>
      <c r="V171" s="84"/>
      <c r="W171" s="84"/>
      <c r="X171" s="84"/>
      <c r="Y171" s="84"/>
      <c r="Z171" s="84"/>
      <c r="AA171" s="84"/>
      <c r="AB171" s="84"/>
    </row>
    <row r="172" spans="21:28">
      <c r="U172" s="84"/>
      <c r="V172" s="84"/>
      <c r="W172" s="84"/>
      <c r="X172" s="84"/>
      <c r="Y172" s="84"/>
      <c r="Z172" s="84"/>
      <c r="AA172" s="84"/>
      <c r="AB172" s="84"/>
    </row>
    <row r="173" spans="21:28">
      <c r="U173" s="84"/>
      <c r="V173" s="84"/>
      <c r="W173" s="84"/>
      <c r="X173" s="84"/>
      <c r="Y173" s="84"/>
      <c r="Z173" s="84"/>
      <c r="AA173" s="84"/>
      <c r="AB173" s="84"/>
    </row>
    <row r="174" spans="21:28">
      <c r="U174" s="84"/>
      <c r="V174" s="84"/>
      <c r="W174" s="84"/>
      <c r="X174" s="84"/>
      <c r="Y174" s="84"/>
      <c r="Z174" s="84"/>
      <c r="AA174" s="84"/>
      <c r="AB174" s="84"/>
    </row>
    <row r="175" spans="21:28">
      <c r="U175" s="84"/>
      <c r="V175" s="84"/>
      <c r="W175" s="84"/>
      <c r="X175" s="84"/>
      <c r="Y175" s="84"/>
      <c r="Z175" s="84"/>
      <c r="AA175" s="84"/>
      <c r="AB175" s="84"/>
    </row>
    <row r="176" spans="21:28">
      <c r="U176" s="84"/>
      <c r="V176" s="84"/>
      <c r="W176" s="84"/>
      <c r="X176" s="84"/>
      <c r="Y176" s="84"/>
      <c r="Z176" s="84"/>
      <c r="AA176" s="84"/>
      <c r="AB176" s="84"/>
    </row>
    <row r="177" spans="21:28">
      <c r="U177" s="84"/>
      <c r="V177" s="84"/>
      <c r="W177" s="84"/>
      <c r="X177" s="84"/>
      <c r="Y177" s="84"/>
      <c r="Z177" s="84"/>
      <c r="AA177" s="84"/>
      <c r="AB177" s="84"/>
    </row>
    <row r="178" spans="21:28">
      <c r="U178" s="84"/>
      <c r="V178" s="84"/>
      <c r="W178" s="84"/>
      <c r="X178" s="84"/>
      <c r="Y178" s="84"/>
      <c r="Z178" s="84"/>
      <c r="AA178" s="84"/>
      <c r="AB178" s="84"/>
    </row>
    <row r="179" spans="21:28">
      <c r="U179" s="84"/>
      <c r="V179" s="84"/>
      <c r="W179" s="84"/>
      <c r="X179" s="84"/>
      <c r="Y179" s="84"/>
      <c r="Z179" s="84"/>
      <c r="AA179" s="84"/>
      <c r="AB179" s="84"/>
    </row>
    <row r="180" spans="21:28">
      <c r="U180" s="84"/>
      <c r="V180" s="84"/>
      <c r="W180" s="84"/>
      <c r="X180" s="84"/>
      <c r="Y180" s="84"/>
      <c r="Z180" s="84"/>
      <c r="AA180" s="84"/>
      <c r="AB180" s="84"/>
    </row>
    <row r="181" spans="21:28">
      <c r="U181" s="84"/>
      <c r="V181" s="84"/>
      <c r="W181" s="84"/>
      <c r="X181" s="84"/>
      <c r="Y181" s="84"/>
      <c r="Z181" s="84"/>
      <c r="AA181" s="84"/>
      <c r="AB181" s="84"/>
    </row>
    <row r="182" spans="21:28">
      <c r="U182" s="84"/>
      <c r="V182" s="84"/>
      <c r="W182" s="84"/>
      <c r="X182" s="84"/>
      <c r="Y182" s="84"/>
      <c r="Z182" s="84"/>
      <c r="AA182" s="84"/>
      <c r="AB182" s="84"/>
    </row>
    <row r="183" spans="21:28">
      <c r="U183" s="84"/>
      <c r="V183" s="84"/>
      <c r="W183" s="84"/>
      <c r="X183" s="84"/>
      <c r="Y183" s="84"/>
      <c r="Z183" s="84"/>
      <c r="AA183" s="84"/>
      <c r="AB183" s="84"/>
    </row>
    <row r="184" spans="21:28">
      <c r="U184" s="84"/>
      <c r="V184" s="84"/>
      <c r="W184" s="84"/>
      <c r="X184" s="84"/>
      <c r="Y184" s="84"/>
      <c r="Z184" s="84"/>
      <c r="AA184" s="84"/>
      <c r="AB184" s="84"/>
    </row>
    <row r="185" spans="21:28">
      <c r="U185" s="84"/>
      <c r="V185" s="84"/>
      <c r="W185" s="84"/>
      <c r="X185" s="84"/>
      <c r="Y185" s="84"/>
      <c r="Z185" s="84"/>
      <c r="AA185" s="84"/>
      <c r="AB185" s="84"/>
    </row>
    <row r="186" spans="21:28">
      <c r="U186" s="84"/>
      <c r="V186" s="84"/>
      <c r="W186" s="84"/>
      <c r="X186" s="84"/>
      <c r="Y186" s="84"/>
      <c r="Z186" s="84"/>
      <c r="AA186" s="84"/>
      <c r="AB186" s="84"/>
    </row>
    <row r="187" spans="21:28">
      <c r="U187" s="84"/>
      <c r="V187" s="84"/>
      <c r="W187" s="84"/>
      <c r="X187" s="84"/>
      <c r="Y187" s="84"/>
      <c r="Z187" s="84"/>
      <c r="AA187" s="84"/>
      <c r="AB187" s="84"/>
    </row>
    <row r="188" spans="21:28">
      <c r="U188" s="84"/>
      <c r="V188" s="84"/>
      <c r="W188" s="84"/>
      <c r="X188" s="84"/>
      <c r="Y188" s="84"/>
      <c r="Z188" s="84"/>
      <c r="AA188" s="84"/>
      <c r="AB188" s="84"/>
    </row>
    <row r="189" spans="21:28">
      <c r="U189" s="84"/>
      <c r="V189" s="84"/>
      <c r="W189" s="84"/>
      <c r="X189" s="84"/>
      <c r="Y189" s="84"/>
      <c r="Z189" s="84"/>
      <c r="AA189" s="84"/>
      <c r="AB189" s="84"/>
    </row>
    <row r="190" spans="21:28">
      <c r="U190" s="84"/>
      <c r="V190" s="84"/>
      <c r="W190" s="84"/>
      <c r="X190" s="84"/>
      <c r="Y190" s="84"/>
      <c r="Z190" s="84"/>
      <c r="AA190" s="84"/>
      <c r="AB190" s="84"/>
    </row>
    <row r="191" spans="21:28">
      <c r="U191" s="84"/>
      <c r="V191" s="84"/>
      <c r="W191" s="84"/>
      <c r="X191" s="84"/>
      <c r="Y191" s="84"/>
      <c r="Z191" s="84"/>
      <c r="AA191" s="84"/>
      <c r="AB191" s="84"/>
    </row>
    <row r="192" spans="21:28">
      <c r="U192" s="84"/>
      <c r="V192" s="84"/>
      <c r="W192" s="84"/>
      <c r="X192" s="84"/>
      <c r="Y192" s="84"/>
      <c r="Z192" s="84"/>
      <c r="AA192" s="84"/>
      <c r="AB192" s="84"/>
    </row>
    <row r="193" spans="21:28">
      <c r="U193" s="84"/>
      <c r="V193" s="84"/>
      <c r="W193" s="84"/>
      <c r="X193" s="84"/>
      <c r="Y193" s="84"/>
      <c r="Z193" s="84"/>
      <c r="AA193" s="84"/>
      <c r="AB193" s="84"/>
    </row>
    <row r="194" spans="21:28">
      <c r="U194" s="84"/>
      <c r="V194" s="84"/>
      <c r="W194" s="84"/>
      <c r="X194" s="84"/>
      <c r="Y194" s="84"/>
      <c r="Z194" s="84"/>
      <c r="AA194" s="84"/>
      <c r="AB194" s="84"/>
    </row>
    <row r="195" spans="21:28">
      <c r="U195" s="84"/>
      <c r="V195" s="84"/>
      <c r="W195" s="84"/>
      <c r="X195" s="84"/>
      <c r="Y195" s="84"/>
      <c r="Z195" s="84"/>
      <c r="AA195" s="84"/>
      <c r="AB195" s="84"/>
    </row>
    <row r="196" spans="21:28">
      <c r="U196" s="84"/>
      <c r="V196" s="84"/>
      <c r="W196" s="84"/>
      <c r="X196" s="84"/>
      <c r="Y196" s="84"/>
      <c r="Z196" s="84"/>
      <c r="AA196" s="84"/>
      <c r="AB196" s="84"/>
    </row>
    <row r="197" spans="21:28">
      <c r="U197" s="84"/>
      <c r="V197" s="84"/>
      <c r="W197" s="84"/>
      <c r="X197" s="84"/>
      <c r="Y197" s="84"/>
      <c r="Z197" s="84"/>
      <c r="AA197" s="84"/>
      <c r="AB197" s="84"/>
    </row>
    <row r="198" spans="21:28">
      <c r="U198" s="84"/>
      <c r="V198" s="84"/>
      <c r="W198" s="84"/>
      <c r="X198" s="84"/>
      <c r="Y198" s="84"/>
      <c r="Z198" s="84"/>
      <c r="AA198" s="84"/>
      <c r="AB198" s="84"/>
    </row>
    <row r="199" spans="21:28">
      <c r="U199" s="84"/>
      <c r="V199" s="84"/>
      <c r="W199" s="84"/>
      <c r="X199" s="84"/>
      <c r="Y199" s="84"/>
      <c r="Z199" s="84"/>
      <c r="AA199" s="84"/>
      <c r="AB199" s="84"/>
    </row>
    <row r="200" spans="21:28">
      <c r="U200" s="84"/>
      <c r="V200" s="84"/>
      <c r="W200" s="84"/>
      <c r="X200" s="84"/>
      <c r="Y200" s="84"/>
      <c r="Z200" s="84"/>
      <c r="AA200" s="84"/>
      <c r="AB200" s="84"/>
    </row>
    <row r="201" spans="21:28">
      <c r="U201" s="84"/>
      <c r="V201" s="84"/>
      <c r="W201" s="84"/>
      <c r="X201" s="84"/>
      <c r="Y201" s="84"/>
      <c r="Z201" s="84"/>
      <c r="AA201" s="84"/>
      <c r="AB201" s="84"/>
    </row>
    <row r="202" spans="21:28">
      <c r="U202" s="84"/>
      <c r="V202" s="84"/>
      <c r="W202" s="84"/>
      <c r="X202" s="84"/>
      <c r="Y202" s="84"/>
      <c r="Z202" s="84"/>
      <c r="AA202" s="84"/>
      <c r="AB202" s="84"/>
    </row>
    <row r="203" spans="21:28">
      <c r="U203" s="84"/>
      <c r="V203" s="84"/>
      <c r="W203" s="84"/>
      <c r="X203" s="84"/>
      <c r="Y203" s="84"/>
      <c r="Z203" s="84"/>
      <c r="AA203" s="84"/>
      <c r="AB203" s="84"/>
    </row>
    <row r="204" spans="21:28">
      <c r="U204" s="84"/>
      <c r="V204" s="84"/>
      <c r="W204" s="84"/>
      <c r="X204" s="84"/>
      <c r="Y204" s="84"/>
      <c r="Z204" s="84"/>
      <c r="AA204" s="84"/>
      <c r="AB204" s="84"/>
    </row>
    <row r="205" spans="21:28">
      <c r="U205" s="84"/>
      <c r="V205" s="84"/>
      <c r="W205" s="84"/>
      <c r="X205" s="84"/>
      <c r="Y205" s="84"/>
      <c r="Z205" s="84"/>
      <c r="AA205" s="84"/>
      <c r="AB205" s="84"/>
    </row>
    <row r="206" spans="21:28">
      <c r="U206" s="84"/>
      <c r="V206" s="84"/>
      <c r="W206" s="84"/>
      <c r="X206" s="84"/>
      <c r="Y206" s="84"/>
      <c r="Z206" s="84"/>
      <c r="AA206" s="84"/>
      <c r="AB206" s="84"/>
    </row>
    <row r="207" spans="21:28">
      <c r="U207" s="84"/>
      <c r="V207" s="84"/>
      <c r="W207" s="84"/>
      <c r="X207" s="84"/>
      <c r="Y207" s="84"/>
      <c r="Z207" s="84"/>
      <c r="AA207" s="84"/>
      <c r="AB207" s="84"/>
    </row>
    <row r="208" spans="21:28">
      <c r="U208" s="84"/>
      <c r="V208" s="84"/>
      <c r="W208" s="84"/>
      <c r="X208" s="84"/>
      <c r="Y208" s="84"/>
      <c r="Z208" s="84"/>
      <c r="AA208" s="84"/>
      <c r="AB208" s="84"/>
    </row>
    <row r="209" spans="21:28">
      <c r="U209" s="84"/>
      <c r="V209" s="84"/>
      <c r="W209" s="84"/>
      <c r="X209" s="84"/>
      <c r="Y209" s="84"/>
      <c r="Z209" s="84"/>
      <c r="AA209" s="84"/>
      <c r="AB209" s="84"/>
    </row>
    <row r="210" spans="21:28">
      <c r="U210" s="84"/>
      <c r="V210" s="84"/>
      <c r="W210" s="84"/>
      <c r="X210" s="84"/>
      <c r="Y210" s="84"/>
      <c r="Z210" s="84"/>
      <c r="AA210" s="84"/>
      <c r="AB210" s="84"/>
    </row>
    <row r="211" spans="21:28">
      <c r="U211" s="84"/>
      <c r="V211" s="84"/>
      <c r="W211" s="84"/>
      <c r="X211" s="84"/>
      <c r="Y211" s="84"/>
      <c r="Z211" s="84"/>
      <c r="AA211" s="84"/>
      <c r="AB211" s="84"/>
    </row>
    <row r="212" spans="21:28">
      <c r="U212" s="84"/>
      <c r="V212" s="84"/>
      <c r="W212" s="84"/>
      <c r="X212" s="84"/>
      <c r="Y212" s="84"/>
      <c r="Z212" s="84"/>
      <c r="AA212" s="84"/>
      <c r="AB212" s="84"/>
    </row>
    <row r="213" spans="21:28">
      <c r="U213" s="84"/>
      <c r="V213" s="84"/>
      <c r="W213" s="84"/>
      <c r="X213" s="84"/>
      <c r="Y213" s="84"/>
      <c r="Z213" s="84"/>
      <c r="AA213" s="84"/>
      <c r="AB213" s="84"/>
    </row>
    <row r="214" spans="21:28">
      <c r="U214" s="84"/>
      <c r="V214" s="84"/>
      <c r="W214" s="84"/>
      <c r="X214" s="84"/>
      <c r="Y214" s="84"/>
      <c r="Z214" s="84"/>
      <c r="AA214" s="84"/>
      <c r="AB214" s="84"/>
    </row>
    <row r="215" spans="21:28">
      <c r="U215" s="84"/>
      <c r="V215" s="84"/>
      <c r="W215" s="84"/>
      <c r="X215" s="84"/>
      <c r="Y215" s="84"/>
      <c r="Z215" s="84"/>
      <c r="AA215" s="84"/>
      <c r="AB215" s="84"/>
    </row>
    <row r="216" spans="21:28">
      <c r="U216" s="84"/>
      <c r="V216" s="84"/>
      <c r="W216" s="84"/>
      <c r="X216" s="84"/>
      <c r="Y216" s="84"/>
      <c r="Z216" s="84"/>
      <c r="AA216" s="84"/>
      <c r="AB216" s="84"/>
    </row>
    <row r="217" spans="21:28">
      <c r="U217" s="84"/>
      <c r="V217" s="84"/>
      <c r="W217" s="84"/>
      <c r="X217" s="84"/>
      <c r="Y217" s="84"/>
      <c r="Z217" s="84"/>
      <c r="AA217" s="84"/>
      <c r="AB217" s="84"/>
    </row>
    <row r="218" spans="21:28">
      <c r="U218" s="84"/>
      <c r="V218" s="84"/>
      <c r="W218" s="84"/>
      <c r="X218" s="84"/>
      <c r="Y218" s="84"/>
      <c r="Z218" s="84"/>
      <c r="AA218" s="84"/>
      <c r="AB218" s="84"/>
    </row>
    <row r="219" spans="21:28">
      <c r="U219" s="84"/>
      <c r="V219" s="84"/>
      <c r="W219" s="84"/>
      <c r="X219" s="84"/>
      <c r="Y219" s="84"/>
      <c r="Z219" s="84"/>
      <c r="AA219" s="84"/>
      <c r="AB219" s="84"/>
    </row>
    <row r="220" spans="21:28">
      <c r="U220" s="84"/>
      <c r="V220" s="84"/>
      <c r="W220" s="84"/>
      <c r="X220" s="84"/>
      <c r="Y220" s="84"/>
      <c r="Z220" s="84"/>
      <c r="AA220" s="84"/>
      <c r="AB220" s="84"/>
    </row>
    <row r="221" spans="21:28">
      <c r="U221" s="84"/>
      <c r="V221" s="84"/>
      <c r="W221" s="84"/>
      <c r="X221" s="84"/>
      <c r="Y221" s="84"/>
      <c r="Z221" s="84"/>
      <c r="AA221" s="84"/>
      <c r="AB221" s="84"/>
    </row>
    <row r="222" spans="21:28">
      <c r="U222" s="84"/>
      <c r="V222" s="84"/>
      <c r="W222" s="84"/>
      <c r="X222" s="84"/>
      <c r="Y222" s="84"/>
      <c r="Z222" s="84"/>
      <c r="AA222" s="84"/>
      <c r="AB222" s="84"/>
    </row>
    <row r="223" spans="21:28">
      <c r="U223" s="84"/>
      <c r="V223" s="84"/>
      <c r="W223" s="84"/>
      <c r="X223" s="84"/>
      <c r="Y223" s="84"/>
      <c r="Z223" s="84"/>
      <c r="AA223" s="84"/>
      <c r="AB223" s="84"/>
    </row>
    <row r="224" spans="21:28">
      <c r="U224" s="84"/>
      <c r="V224" s="84"/>
      <c r="W224" s="84"/>
      <c r="X224" s="84"/>
      <c r="Y224" s="84"/>
      <c r="Z224" s="84"/>
      <c r="AA224" s="84"/>
      <c r="AB224" s="84"/>
    </row>
    <row r="225" spans="21:28">
      <c r="U225" s="84"/>
      <c r="V225" s="84"/>
      <c r="W225" s="84"/>
      <c r="X225" s="84"/>
      <c r="Y225" s="84"/>
      <c r="Z225" s="84"/>
      <c r="AA225" s="84"/>
      <c r="AB225" s="84"/>
    </row>
    <row r="226" spans="21:28">
      <c r="U226" s="84"/>
      <c r="V226" s="84"/>
      <c r="W226" s="84"/>
      <c r="X226" s="84"/>
      <c r="Y226" s="84"/>
      <c r="Z226" s="84"/>
      <c r="AA226" s="84"/>
      <c r="AB226" s="84"/>
    </row>
    <row r="227" spans="21:28">
      <c r="U227" s="84"/>
      <c r="V227" s="84"/>
      <c r="W227" s="84"/>
      <c r="X227" s="84"/>
      <c r="Y227" s="84"/>
      <c r="Z227" s="84"/>
      <c r="AA227" s="84"/>
      <c r="AB227" s="84"/>
    </row>
    <row r="228" spans="21:28">
      <c r="U228" s="84"/>
      <c r="V228" s="84"/>
      <c r="W228" s="84"/>
      <c r="X228" s="84"/>
      <c r="Y228" s="84"/>
      <c r="Z228" s="84"/>
      <c r="AA228" s="84"/>
      <c r="AB228" s="84"/>
    </row>
    <row r="229" spans="21:28">
      <c r="U229" s="84"/>
      <c r="V229" s="84"/>
      <c r="W229" s="84"/>
      <c r="X229" s="84"/>
      <c r="Y229" s="84"/>
      <c r="Z229" s="84"/>
      <c r="AA229" s="84"/>
      <c r="AB229" s="84"/>
    </row>
    <row r="230" spans="21:28">
      <c r="U230" s="84"/>
      <c r="V230" s="84"/>
      <c r="W230" s="84"/>
      <c r="X230" s="84"/>
      <c r="Y230" s="84"/>
      <c r="Z230" s="84"/>
      <c r="AA230" s="84"/>
      <c r="AB230" s="84"/>
    </row>
    <row r="231" spans="21:28">
      <c r="U231" s="84"/>
      <c r="V231" s="84"/>
      <c r="W231" s="84"/>
      <c r="X231" s="84"/>
      <c r="Y231" s="84"/>
      <c r="Z231" s="84"/>
      <c r="AA231" s="84"/>
      <c r="AB231" s="84"/>
    </row>
    <row r="232" spans="21:28">
      <c r="U232" s="84"/>
      <c r="V232" s="84"/>
      <c r="W232" s="84"/>
      <c r="X232" s="84"/>
      <c r="Y232" s="84"/>
      <c r="Z232" s="84"/>
      <c r="AA232" s="84"/>
      <c r="AB232" s="84"/>
    </row>
    <row r="233" spans="21:28">
      <c r="U233" s="84"/>
      <c r="V233" s="84"/>
      <c r="W233" s="84"/>
      <c r="X233" s="84"/>
      <c r="Y233" s="84"/>
      <c r="Z233" s="84"/>
      <c r="AA233" s="84"/>
      <c r="AB233" s="84"/>
    </row>
    <row r="234" spans="21:28">
      <c r="U234" s="84"/>
      <c r="V234" s="84"/>
      <c r="W234" s="84"/>
      <c r="X234" s="84"/>
      <c r="Y234" s="84"/>
      <c r="Z234" s="84"/>
      <c r="AA234" s="84"/>
      <c r="AB234" s="84"/>
    </row>
    <row r="235" spans="21:28">
      <c r="U235" s="84"/>
      <c r="V235" s="84"/>
      <c r="W235" s="84"/>
      <c r="X235" s="84"/>
      <c r="Y235" s="84"/>
      <c r="Z235" s="84"/>
      <c r="AA235" s="84"/>
      <c r="AB235" s="84"/>
    </row>
    <row r="236" spans="21:28">
      <c r="U236" s="84"/>
      <c r="V236" s="84"/>
      <c r="W236" s="84"/>
      <c r="X236" s="84"/>
      <c r="Y236" s="84"/>
      <c r="Z236" s="84"/>
      <c r="AA236" s="84"/>
      <c r="AB236" s="84"/>
    </row>
    <row r="237" spans="21:28">
      <c r="U237" s="84"/>
      <c r="V237" s="84"/>
      <c r="W237" s="84"/>
      <c r="X237" s="84"/>
      <c r="Y237" s="84"/>
      <c r="Z237" s="84"/>
      <c r="AA237" s="84"/>
      <c r="AB237" s="84"/>
    </row>
    <row r="238" spans="21:28">
      <c r="U238" s="84"/>
      <c r="V238" s="84"/>
      <c r="W238" s="84"/>
      <c r="X238" s="84"/>
      <c r="Y238" s="84"/>
      <c r="Z238" s="84"/>
      <c r="AA238" s="84"/>
      <c r="AB238" s="84"/>
    </row>
    <row r="239" spans="21:28">
      <c r="U239" s="84"/>
      <c r="V239" s="84"/>
      <c r="W239" s="84"/>
      <c r="X239" s="84"/>
      <c r="Y239" s="84"/>
      <c r="Z239" s="84"/>
      <c r="AA239" s="84"/>
      <c r="AB239" s="84"/>
    </row>
    <row r="240" spans="21:28">
      <c r="U240" s="84"/>
      <c r="V240" s="84"/>
      <c r="W240" s="84"/>
      <c r="X240" s="84"/>
      <c r="Y240" s="84"/>
      <c r="Z240" s="84"/>
      <c r="AA240" s="84"/>
      <c r="AB240" s="84"/>
    </row>
    <row r="241" spans="21:28">
      <c r="U241" s="84"/>
      <c r="V241" s="84"/>
      <c r="W241" s="84"/>
      <c r="X241" s="84"/>
      <c r="Y241" s="84"/>
      <c r="Z241" s="84"/>
      <c r="AA241" s="84"/>
      <c r="AB241" s="84"/>
    </row>
    <row r="242" spans="21:28">
      <c r="U242" s="84"/>
      <c r="V242" s="84"/>
      <c r="W242" s="84"/>
      <c r="X242" s="84"/>
      <c r="Y242" s="84"/>
      <c r="Z242" s="84"/>
      <c r="AA242" s="84"/>
      <c r="AB242" s="84"/>
    </row>
    <row r="243" spans="21:28">
      <c r="U243" s="84"/>
      <c r="V243" s="84"/>
      <c r="W243" s="84"/>
      <c r="X243" s="84"/>
      <c r="Y243" s="84"/>
      <c r="Z243" s="84"/>
      <c r="AA243" s="84"/>
      <c r="AB243" s="84"/>
    </row>
    <row r="244" spans="21:28">
      <c r="U244" s="84"/>
      <c r="V244" s="84"/>
      <c r="W244" s="84"/>
      <c r="X244" s="84"/>
      <c r="Y244" s="84"/>
      <c r="Z244" s="84"/>
      <c r="AA244" s="84"/>
      <c r="AB244" s="84"/>
    </row>
    <row r="245" spans="21:28">
      <c r="U245" s="84"/>
      <c r="V245" s="84"/>
      <c r="W245" s="84"/>
      <c r="X245" s="84"/>
      <c r="Y245" s="84"/>
      <c r="Z245" s="84"/>
      <c r="AA245" s="84"/>
      <c r="AB245" s="84"/>
    </row>
    <row r="246" spans="21:28">
      <c r="U246" s="84"/>
      <c r="V246" s="84"/>
      <c r="W246" s="84"/>
      <c r="X246" s="84"/>
      <c r="Y246" s="84"/>
      <c r="Z246" s="84"/>
      <c r="AA246" s="84"/>
      <c r="AB246" s="84"/>
    </row>
    <row r="247" spans="21:28">
      <c r="U247" s="84"/>
      <c r="V247" s="84"/>
      <c r="W247" s="84"/>
      <c r="X247" s="84"/>
      <c r="Y247" s="84"/>
      <c r="Z247" s="84"/>
      <c r="AA247" s="84"/>
      <c r="AB247" s="84"/>
    </row>
    <row r="248" spans="21:28">
      <c r="U248" s="84"/>
      <c r="V248" s="84"/>
      <c r="W248" s="84"/>
      <c r="X248" s="84"/>
      <c r="Y248" s="84"/>
      <c r="Z248" s="84"/>
      <c r="AA248" s="84"/>
      <c r="AB248" s="84"/>
    </row>
    <row r="249" spans="21:28">
      <c r="U249" s="84"/>
      <c r="V249" s="84"/>
      <c r="W249" s="84"/>
      <c r="X249" s="84"/>
      <c r="Y249" s="84"/>
      <c r="Z249" s="84"/>
      <c r="AA249" s="84"/>
      <c r="AB249" s="84"/>
    </row>
    <row r="250" spans="21:28">
      <c r="U250" s="84"/>
      <c r="V250" s="84"/>
      <c r="W250" s="84"/>
      <c r="X250" s="84"/>
      <c r="Y250" s="84"/>
      <c r="Z250" s="84"/>
      <c r="AA250" s="84"/>
      <c r="AB250" s="84"/>
    </row>
    <row r="251" spans="21:28">
      <c r="U251" s="84"/>
      <c r="V251" s="84"/>
      <c r="W251" s="84"/>
      <c r="X251" s="84"/>
      <c r="Y251" s="84"/>
      <c r="Z251" s="84"/>
      <c r="AA251" s="84"/>
      <c r="AB251" s="84"/>
    </row>
    <row r="252" spans="21:28">
      <c r="U252" s="84"/>
      <c r="V252" s="84"/>
      <c r="W252" s="84"/>
      <c r="X252" s="84"/>
      <c r="Y252" s="84"/>
      <c r="Z252" s="84"/>
      <c r="AA252" s="84"/>
      <c r="AB252" s="84"/>
    </row>
    <row r="253" spans="21:28">
      <c r="U253" s="84"/>
      <c r="V253" s="84"/>
      <c r="W253" s="84"/>
      <c r="X253" s="84"/>
      <c r="Y253" s="84"/>
      <c r="Z253" s="84"/>
      <c r="AA253" s="84"/>
      <c r="AB253" s="84"/>
    </row>
    <row r="254" spans="21:28">
      <c r="U254" s="84"/>
      <c r="V254" s="84"/>
      <c r="W254" s="84"/>
      <c r="X254" s="84"/>
      <c r="Y254" s="84"/>
      <c r="Z254" s="84"/>
      <c r="AA254" s="84"/>
      <c r="AB254" s="84"/>
    </row>
    <row r="255" spans="21:28">
      <c r="U255" s="84"/>
      <c r="V255" s="84"/>
      <c r="W255" s="84"/>
      <c r="X255" s="84"/>
      <c r="Y255" s="84"/>
      <c r="Z255" s="84"/>
      <c r="AA255" s="84"/>
      <c r="AB255" s="84"/>
    </row>
    <row r="256" spans="21:28">
      <c r="U256" s="84"/>
      <c r="V256" s="84"/>
      <c r="W256" s="84"/>
      <c r="X256" s="84"/>
      <c r="Y256" s="84"/>
      <c r="Z256" s="84"/>
      <c r="AA256" s="84"/>
      <c r="AB256" s="84"/>
    </row>
    <row r="257" spans="21:28">
      <c r="U257" s="84"/>
      <c r="V257" s="84"/>
      <c r="W257" s="84"/>
      <c r="X257" s="84"/>
      <c r="Y257" s="84"/>
      <c r="Z257" s="84"/>
      <c r="AA257" s="84"/>
      <c r="AB257" s="84"/>
    </row>
    <row r="258" spans="21:28">
      <c r="U258" s="84"/>
      <c r="V258" s="84"/>
      <c r="W258" s="84"/>
      <c r="X258" s="84"/>
      <c r="Y258" s="84"/>
      <c r="Z258" s="84"/>
      <c r="AA258" s="84"/>
      <c r="AB258" s="84"/>
    </row>
    <row r="259" spans="21:28">
      <c r="U259" s="84"/>
      <c r="V259" s="84"/>
      <c r="W259" s="84"/>
      <c r="X259" s="84"/>
      <c r="Y259" s="84"/>
      <c r="Z259" s="84"/>
      <c r="AA259" s="84"/>
      <c r="AB259" s="84"/>
    </row>
    <row r="260" spans="21:28">
      <c r="U260" s="84"/>
      <c r="V260" s="84"/>
      <c r="W260" s="84"/>
      <c r="X260" s="84"/>
      <c r="Y260" s="84"/>
      <c r="Z260" s="84"/>
      <c r="AA260" s="84"/>
      <c r="AB260" s="84"/>
    </row>
    <row r="261" spans="21:28">
      <c r="U261" s="84"/>
      <c r="V261" s="84"/>
      <c r="W261" s="84"/>
      <c r="X261" s="84"/>
      <c r="Y261" s="84"/>
      <c r="Z261" s="84"/>
      <c r="AA261" s="84"/>
      <c r="AB261" s="84"/>
    </row>
    <row r="262" spans="21:28">
      <c r="U262" s="84"/>
      <c r="V262" s="84"/>
      <c r="W262" s="84"/>
      <c r="X262" s="84"/>
      <c r="Y262" s="84"/>
      <c r="Z262" s="84"/>
      <c r="AA262" s="84"/>
      <c r="AB262" s="84"/>
    </row>
    <row r="263" spans="21:28">
      <c r="U263" s="84"/>
      <c r="V263" s="84"/>
      <c r="W263" s="84"/>
      <c r="X263" s="84"/>
      <c r="Y263" s="84"/>
      <c r="Z263" s="84"/>
      <c r="AA263" s="84"/>
      <c r="AB263" s="84"/>
    </row>
    <row r="264" spans="21:28">
      <c r="U264" s="84"/>
      <c r="V264" s="84"/>
      <c r="W264" s="84"/>
      <c r="X264" s="84"/>
      <c r="Y264" s="84"/>
      <c r="Z264" s="84"/>
      <c r="AA264" s="84"/>
      <c r="AB264" s="84"/>
    </row>
    <row r="265" spans="21:28">
      <c r="U265" s="84"/>
      <c r="V265" s="84"/>
      <c r="W265" s="84"/>
      <c r="X265" s="84"/>
      <c r="Y265" s="84"/>
      <c r="Z265" s="84"/>
      <c r="AA265" s="84"/>
      <c r="AB265" s="84"/>
    </row>
    <row r="266" spans="21:28">
      <c r="U266" s="84"/>
      <c r="V266" s="84"/>
      <c r="W266" s="84"/>
      <c r="X266" s="84"/>
      <c r="Y266" s="84"/>
      <c r="Z266" s="84"/>
      <c r="AA266" s="84"/>
      <c r="AB266" s="84"/>
    </row>
    <row r="267" spans="21:28">
      <c r="U267" s="84"/>
      <c r="V267" s="84"/>
      <c r="W267" s="84"/>
      <c r="X267" s="84"/>
      <c r="Y267" s="84"/>
      <c r="Z267" s="84"/>
      <c r="AA267" s="84"/>
      <c r="AB267" s="84"/>
    </row>
    <row r="268" spans="21:28">
      <c r="U268" s="84"/>
      <c r="V268" s="84"/>
      <c r="W268" s="84"/>
      <c r="X268" s="84"/>
      <c r="Y268" s="84"/>
      <c r="Z268" s="84"/>
      <c r="AA268" s="84"/>
      <c r="AB268" s="84"/>
    </row>
    <row r="269" spans="21:28">
      <c r="U269" s="84"/>
      <c r="V269" s="84"/>
      <c r="W269" s="84"/>
      <c r="X269" s="84"/>
      <c r="Y269" s="84"/>
      <c r="Z269" s="84"/>
      <c r="AA269" s="84"/>
      <c r="AB269" s="84"/>
    </row>
    <row r="270" spans="21:28">
      <c r="U270" s="84"/>
      <c r="V270" s="84"/>
      <c r="W270" s="84"/>
      <c r="X270" s="84"/>
      <c r="Y270" s="84"/>
      <c r="Z270" s="84"/>
      <c r="AA270" s="84"/>
      <c r="AB270" s="84"/>
    </row>
    <row r="271" spans="21:28">
      <c r="U271" s="84"/>
      <c r="V271" s="84"/>
      <c r="W271" s="84"/>
      <c r="X271" s="84"/>
      <c r="Y271" s="84"/>
      <c r="Z271" s="84"/>
      <c r="AA271" s="84"/>
      <c r="AB271" s="84"/>
    </row>
    <row r="272" spans="21:28">
      <c r="U272" s="84"/>
      <c r="V272" s="84"/>
      <c r="W272" s="84"/>
      <c r="X272" s="84"/>
      <c r="Y272" s="84"/>
      <c r="Z272" s="84"/>
      <c r="AA272" s="84"/>
      <c r="AB272" s="84"/>
    </row>
    <row r="273" spans="21:28">
      <c r="U273" s="84"/>
      <c r="V273" s="84"/>
      <c r="W273" s="84"/>
      <c r="X273" s="84"/>
      <c r="Y273" s="84"/>
      <c r="Z273" s="84"/>
      <c r="AA273" s="84"/>
      <c r="AB273" s="84"/>
    </row>
    <row r="274" spans="21:28">
      <c r="U274" s="84"/>
      <c r="V274" s="84"/>
      <c r="W274" s="84"/>
      <c r="X274" s="84"/>
      <c r="Y274" s="84"/>
      <c r="Z274" s="84"/>
      <c r="AA274" s="84"/>
      <c r="AB274" s="84"/>
    </row>
    <row r="275" spans="21:28">
      <c r="U275" s="84"/>
      <c r="V275" s="84"/>
      <c r="W275" s="84"/>
      <c r="X275" s="84"/>
      <c r="Y275" s="84"/>
      <c r="Z275" s="84"/>
      <c r="AA275" s="84"/>
      <c r="AB275" s="84"/>
    </row>
    <row r="276" spans="21:28">
      <c r="U276" s="84"/>
      <c r="V276" s="84"/>
      <c r="W276" s="84"/>
      <c r="X276" s="84"/>
      <c r="Y276" s="84"/>
      <c r="Z276" s="84"/>
      <c r="AA276" s="84"/>
      <c r="AB276" s="84"/>
    </row>
    <row r="277" spans="21:28">
      <c r="U277" s="84"/>
      <c r="V277" s="84"/>
      <c r="W277" s="84"/>
      <c r="X277" s="84"/>
      <c r="Y277" s="84"/>
      <c r="Z277" s="84"/>
      <c r="AA277" s="84"/>
      <c r="AB277" s="84"/>
    </row>
    <row r="278" spans="21:28">
      <c r="U278" s="84"/>
      <c r="V278" s="84"/>
      <c r="W278" s="84"/>
      <c r="X278" s="84"/>
      <c r="Y278" s="84"/>
      <c r="Z278" s="84"/>
      <c r="AA278" s="84"/>
      <c r="AB278" s="84"/>
    </row>
    <row r="279" spans="21:28">
      <c r="U279" s="84"/>
      <c r="V279" s="84"/>
      <c r="W279" s="84"/>
      <c r="X279" s="84"/>
      <c r="Y279" s="84"/>
      <c r="Z279" s="84"/>
      <c r="AA279" s="84"/>
      <c r="AB279" s="84"/>
    </row>
    <row r="280" spans="21:28">
      <c r="U280" s="84"/>
      <c r="V280" s="84"/>
      <c r="W280" s="84"/>
      <c r="X280" s="84"/>
      <c r="Y280" s="84"/>
      <c r="Z280" s="84"/>
      <c r="AA280" s="84"/>
      <c r="AB280" s="84"/>
    </row>
    <row r="281" spans="21:28">
      <c r="U281" s="84"/>
      <c r="V281" s="84"/>
      <c r="W281" s="84"/>
      <c r="X281" s="84"/>
      <c r="Y281" s="84"/>
      <c r="Z281" s="84"/>
      <c r="AA281" s="84"/>
      <c r="AB281" s="84"/>
    </row>
    <row r="282" spans="21:28">
      <c r="U282" s="84"/>
      <c r="V282" s="84"/>
      <c r="W282" s="84"/>
      <c r="X282" s="84"/>
      <c r="Y282" s="84"/>
      <c r="Z282" s="84"/>
      <c r="AA282" s="84"/>
      <c r="AB282" s="84"/>
    </row>
    <row r="283" spans="21:28">
      <c r="U283" s="84"/>
      <c r="V283" s="84"/>
      <c r="W283" s="84"/>
      <c r="X283" s="84"/>
      <c r="Y283" s="84"/>
      <c r="Z283" s="84"/>
      <c r="AA283" s="84"/>
      <c r="AB283" s="84"/>
    </row>
    <row r="284" spans="21:28">
      <c r="U284" s="84"/>
      <c r="V284" s="84"/>
      <c r="W284" s="84"/>
      <c r="X284" s="84"/>
      <c r="Y284" s="84"/>
      <c r="Z284" s="84"/>
      <c r="AA284" s="84"/>
      <c r="AB284" s="84"/>
    </row>
    <row r="285" spans="21:28">
      <c r="U285" s="84"/>
      <c r="V285" s="84"/>
      <c r="W285" s="84"/>
      <c r="X285" s="84"/>
      <c r="Y285" s="84"/>
      <c r="Z285" s="84"/>
      <c r="AA285" s="84"/>
      <c r="AB285" s="84"/>
    </row>
    <row r="286" spans="21:28">
      <c r="U286" s="84"/>
      <c r="V286" s="84"/>
      <c r="W286" s="84"/>
      <c r="X286" s="84"/>
      <c r="Y286" s="84"/>
      <c r="Z286" s="84"/>
      <c r="AA286" s="84"/>
      <c r="AB286" s="84"/>
    </row>
    <row r="287" spans="21:28">
      <c r="U287" s="84"/>
      <c r="V287" s="84"/>
      <c r="W287" s="84"/>
      <c r="X287" s="84"/>
      <c r="Y287" s="84"/>
      <c r="Z287" s="84"/>
      <c r="AA287" s="84"/>
      <c r="AB287" s="84"/>
    </row>
    <row r="288" spans="21:28">
      <c r="U288" s="84"/>
      <c r="V288" s="84"/>
      <c r="W288" s="84"/>
      <c r="X288" s="84"/>
      <c r="Y288" s="84"/>
      <c r="Z288" s="84"/>
      <c r="AA288" s="84"/>
      <c r="AB288" s="84"/>
    </row>
    <row r="289" spans="21:28">
      <c r="U289" s="84"/>
      <c r="V289" s="84"/>
      <c r="W289" s="84"/>
      <c r="X289" s="84"/>
      <c r="Y289" s="84"/>
      <c r="Z289" s="84"/>
      <c r="AA289" s="84"/>
      <c r="AB289" s="84"/>
    </row>
    <row r="290" spans="21:28">
      <c r="U290" s="84"/>
      <c r="V290" s="84"/>
      <c r="W290" s="84"/>
      <c r="X290" s="84"/>
      <c r="Y290" s="84"/>
      <c r="Z290" s="84"/>
      <c r="AA290" s="84"/>
      <c r="AB290" s="84"/>
    </row>
    <row r="291" spans="21:28">
      <c r="U291" s="84"/>
      <c r="V291" s="84"/>
      <c r="W291" s="84"/>
      <c r="X291" s="84"/>
      <c r="Y291" s="84"/>
      <c r="Z291" s="84"/>
      <c r="AA291" s="84"/>
      <c r="AB291" s="84"/>
    </row>
    <row r="292" spans="21:28">
      <c r="U292" s="84"/>
      <c r="V292" s="84"/>
      <c r="W292" s="84"/>
      <c r="X292" s="84"/>
      <c r="Y292" s="84"/>
      <c r="Z292" s="84"/>
      <c r="AA292" s="84"/>
      <c r="AB292" s="84"/>
    </row>
    <row r="293" spans="21:28">
      <c r="U293" s="84"/>
      <c r="V293" s="84"/>
      <c r="W293" s="84"/>
      <c r="X293" s="84"/>
      <c r="Y293" s="84"/>
      <c r="Z293" s="84"/>
      <c r="AA293" s="84"/>
      <c r="AB293" s="84"/>
    </row>
    <row r="294" spans="21:28">
      <c r="U294" s="84"/>
      <c r="V294" s="84"/>
      <c r="W294" s="84"/>
      <c r="X294" s="84"/>
      <c r="Y294" s="84"/>
      <c r="Z294" s="84"/>
      <c r="AA294" s="84"/>
      <c r="AB294" s="84"/>
    </row>
    <row r="295" spans="21:28">
      <c r="U295" s="84"/>
      <c r="V295" s="84"/>
      <c r="W295" s="84"/>
      <c r="X295" s="84"/>
      <c r="Y295" s="84"/>
      <c r="Z295" s="84"/>
      <c r="AA295" s="84"/>
      <c r="AB295" s="84"/>
    </row>
    <row r="296" spans="21:28">
      <c r="U296" s="84"/>
      <c r="V296" s="84"/>
      <c r="W296" s="84"/>
      <c r="X296" s="84"/>
      <c r="Y296" s="84"/>
      <c r="Z296" s="84"/>
      <c r="AA296" s="84"/>
      <c r="AB296" s="84"/>
    </row>
    <row r="297" spans="21:28">
      <c r="U297" s="84"/>
      <c r="V297" s="84"/>
      <c r="W297" s="84"/>
      <c r="X297" s="84"/>
      <c r="Y297" s="84"/>
      <c r="Z297" s="84"/>
      <c r="AA297" s="84"/>
      <c r="AB297" s="84"/>
    </row>
    <row r="298" spans="21:28">
      <c r="U298" s="84"/>
      <c r="V298" s="84"/>
      <c r="W298" s="84"/>
      <c r="X298" s="84"/>
      <c r="Y298" s="84"/>
      <c r="Z298" s="84"/>
      <c r="AA298" s="84"/>
      <c r="AB298" s="84"/>
    </row>
    <row r="299" spans="21:28">
      <c r="U299" s="84"/>
      <c r="V299" s="84"/>
      <c r="W299" s="84"/>
      <c r="X299" s="84"/>
      <c r="Y299" s="84"/>
      <c r="Z299" s="84"/>
      <c r="AA299" s="84"/>
      <c r="AB299" s="84"/>
    </row>
    <row r="300" spans="21:28">
      <c r="U300" s="84"/>
      <c r="V300" s="84"/>
      <c r="W300" s="84"/>
      <c r="X300" s="84"/>
      <c r="Y300" s="84"/>
      <c r="Z300" s="84"/>
      <c r="AA300" s="84"/>
      <c r="AB300" s="84"/>
    </row>
    <row r="301" spans="21:28">
      <c r="U301" s="84"/>
      <c r="V301" s="84"/>
      <c r="W301" s="84"/>
      <c r="X301" s="84"/>
      <c r="Y301" s="84"/>
      <c r="Z301" s="84"/>
      <c r="AA301" s="84"/>
      <c r="AB301" s="84"/>
    </row>
    <row r="302" spans="21:28">
      <c r="U302" s="84"/>
      <c r="V302" s="84"/>
      <c r="W302" s="84"/>
      <c r="X302" s="84"/>
      <c r="Y302" s="84"/>
      <c r="Z302" s="84"/>
      <c r="AA302" s="84"/>
      <c r="AB302" s="84"/>
    </row>
    <row r="303" spans="21:28">
      <c r="U303" s="84"/>
      <c r="V303" s="84"/>
      <c r="W303" s="84"/>
      <c r="X303" s="84"/>
      <c r="Y303" s="84"/>
      <c r="Z303" s="84"/>
      <c r="AA303" s="84"/>
      <c r="AB303" s="84"/>
    </row>
    <row r="304" spans="21:28">
      <c r="U304" s="84"/>
      <c r="V304" s="84"/>
      <c r="W304" s="84"/>
      <c r="X304" s="84"/>
      <c r="Y304" s="84"/>
      <c r="Z304" s="84"/>
      <c r="AA304" s="84"/>
      <c r="AB304" s="84"/>
    </row>
    <row r="305" spans="21:28">
      <c r="U305" s="84"/>
      <c r="V305" s="84"/>
      <c r="W305" s="84"/>
      <c r="X305" s="84"/>
      <c r="Y305" s="84"/>
      <c r="Z305" s="84"/>
      <c r="AA305" s="84"/>
      <c r="AB305" s="84"/>
    </row>
    <row r="306" spans="21:28">
      <c r="U306" s="84"/>
      <c r="V306" s="84"/>
      <c r="W306" s="84"/>
      <c r="X306" s="84"/>
      <c r="Y306" s="84"/>
      <c r="Z306" s="84"/>
      <c r="AA306" s="84"/>
      <c r="AB306" s="84"/>
    </row>
    <row r="307" spans="21:28">
      <c r="U307" s="84"/>
      <c r="V307" s="84"/>
      <c r="W307" s="84"/>
      <c r="X307" s="84"/>
      <c r="Y307" s="84"/>
      <c r="Z307" s="84"/>
      <c r="AA307" s="84"/>
      <c r="AB307" s="84"/>
    </row>
    <row r="308" spans="21:28">
      <c r="U308" s="84"/>
      <c r="V308" s="84"/>
      <c r="W308" s="84"/>
      <c r="X308" s="84"/>
      <c r="Y308" s="84"/>
      <c r="Z308" s="84"/>
      <c r="AA308" s="84"/>
      <c r="AB308" s="84"/>
    </row>
    <row r="309" spans="21:28">
      <c r="U309" s="84"/>
      <c r="V309" s="84"/>
      <c r="W309" s="84"/>
      <c r="X309" s="84"/>
      <c r="Y309" s="84"/>
      <c r="Z309" s="84"/>
      <c r="AA309" s="84"/>
      <c r="AB309" s="84"/>
    </row>
    <row r="310" spans="21:28">
      <c r="U310" s="84"/>
      <c r="V310" s="84"/>
      <c r="W310" s="84"/>
      <c r="X310" s="84"/>
      <c r="Y310" s="84"/>
      <c r="Z310" s="84"/>
      <c r="AA310" s="84"/>
      <c r="AB310" s="84"/>
    </row>
    <row r="311" spans="21:28">
      <c r="U311" s="84"/>
      <c r="V311" s="84"/>
      <c r="W311" s="84"/>
      <c r="X311" s="84"/>
      <c r="Y311" s="84"/>
      <c r="Z311" s="84"/>
      <c r="AA311" s="84"/>
      <c r="AB311" s="84"/>
    </row>
    <row r="312" spans="21:28">
      <c r="U312" s="84"/>
      <c r="V312" s="84"/>
      <c r="W312" s="84"/>
      <c r="X312" s="84"/>
      <c r="Y312" s="84"/>
      <c r="Z312" s="84"/>
      <c r="AA312" s="84"/>
      <c r="AB312" s="84"/>
    </row>
    <row r="313" spans="21:28">
      <c r="U313" s="84"/>
      <c r="V313" s="84"/>
      <c r="W313" s="84"/>
      <c r="X313" s="84"/>
      <c r="Y313" s="84"/>
      <c r="Z313" s="84"/>
      <c r="AA313" s="84"/>
      <c r="AB313" s="84"/>
    </row>
    <row r="314" spans="21:28">
      <c r="U314" s="84"/>
      <c r="V314" s="84"/>
      <c r="W314" s="84"/>
      <c r="X314" s="84"/>
      <c r="Y314" s="84"/>
      <c r="Z314" s="84"/>
      <c r="AA314" s="84"/>
      <c r="AB314" s="84"/>
    </row>
    <row r="315" spans="21:28">
      <c r="U315" s="84"/>
      <c r="V315" s="84"/>
      <c r="W315" s="84"/>
      <c r="X315" s="84"/>
      <c r="Y315" s="84"/>
      <c r="Z315" s="84"/>
      <c r="AA315" s="84"/>
      <c r="AB315" s="84"/>
    </row>
    <row r="316" spans="21:28">
      <c r="U316" s="84"/>
      <c r="V316" s="84"/>
      <c r="W316" s="84"/>
      <c r="X316" s="84"/>
      <c r="Y316" s="84"/>
      <c r="Z316" s="84"/>
      <c r="AA316" s="84"/>
      <c r="AB316" s="84"/>
    </row>
    <row r="317" spans="21:28">
      <c r="U317" s="84"/>
      <c r="V317" s="84"/>
      <c r="W317" s="84"/>
      <c r="X317" s="84"/>
      <c r="Y317" s="84"/>
      <c r="Z317" s="84"/>
      <c r="AA317" s="84"/>
      <c r="AB317" s="84"/>
    </row>
    <row r="318" spans="21:28">
      <c r="U318" s="84"/>
      <c r="V318" s="84"/>
      <c r="W318" s="84"/>
      <c r="X318" s="84"/>
      <c r="Y318" s="84"/>
      <c r="Z318" s="84"/>
      <c r="AA318" s="84"/>
      <c r="AB318" s="84"/>
    </row>
    <row r="319" spans="21:28">
      <c r="U319" s="84"/>
      <c r="V319" s="84"/>
      <c r="W319" s="84"/>
      <c r="X319" s="84"/>
      <c r="Y319" s="84"/>
      <c r="Z319" s="84"/>
      <c r="AA319" s="84"/>
      <c r="AB319" s="84"/>
    </row>
    <row r="320" spans="21:28">
      <c r="U320" s="84"/>
      <c r="V320" s="84"/>
      <c r="W320" s="84"/>
      <c r="X320" s="84"/>
    </row>
    <row r="321" spans="21:24">
      <c r="U321" s="84"/>
      <c r="V321" s="84"/>
      <c r="W321" s="84"/>
      <c r="X321" s="84"/>
    </row>
    <row r="322" spans="21:24">
      <c r="U322" s="84"/>
      <c r="V322" s="84"/>
      <c r="W322" s="84"/>
      <c r="X322" s="84"/>
    </row>
    <row r="323" spans="21:24">
      <c r="U323" s="84"/>
      <c r="V323" s="84"/>
      <c r="W323" s="84"/>
      <c r="X323" s="84"/>
    </row>
    <row r="324" spans="21:24">
      <c r="U324" s="84"/>
      <c r="V324" s="84"/>
      <c r="W324" s="84"/>
      <c r="X324" s="84"/>
    </row>
    <row r="325" spans="21:24">
      <c r="U325" s="84"/>
      <c r="V325" s="84"/>
      <c r="W325" s="84"/>
      <c r="X325" s="84"/>
    </row>
    <row r="326" spans="21:24">
      <c r="U326" s="84"/>
      <c r="V326" s="84"/>
      <c r="W326" s="84"/>
      <c r="X326" s="84"/>
    </row>
    <row r="327" spans="21:24">
      <c r="U327" s="84"/>
      <c r="V327" s="84"/>
      <c r="W327" s="84"/>
      <c r="X327" s="84"/>
    </row>
  </sheetData>
  <mergeCells count="25">
    <mergeCell ref="CU22:DD22"/>
    <mergeCell ref="BQ22:BZ22"/>
    <mergeCell ref="BG22:BP22"/>
    <mergeCell ref="I2:R2"/>
    <mergeCell ref="S2:AB2"/>
    <mergeCell ref="AW2:BF2"/>
    <mergeCell ref="AM2:AV2"/>
    <mergeCell ref="CU2:DD2"/>
    <mergeCell ref="AC2:AL2"/>
    <mergeCell ref="CK2:CT2"/>
    <mergeCell ref="CA2:CJ2"/>
    <mergeCell ref="BQ2:BZ2"/>
    <mergeCell ref="BG2:BP2"/>
    <mergeCell ref="CA22:CJ22"/>
    <mergeCell ref="CK22:CT22"/>
    <mergeCell ref="S51:X51"/>
    <mergeCell ref="AC51:AF51"/>
    <mergeCell ref="BA47:BV47"/>
    <mergeCell ref="AW22:BF22"/>
    <mergeCell ref="AM22:AV22"/>
    <mergeCell ref="D23:H23"/>
    <mergeCell ref="D3:H3"/>
    <mergeCell ref="I22:R22"/>
    <mergeCell ref="S22:AB22"/>
    <mergeCell ref="AC22:AL22"/>
  </mergeCells>
  <conditionalFormatting sqref="I4:R20 S1:AL1 AM4:AV20 AM24:AV40">
    <cfRule type="cellIs" dxfId="45" priority="40" operator="lessThan">
      <formula>0</formula>
    </cfRule>
  </conditionalFormatting>
  <conditionalFormatting sqref="I4:R20 S1:AL1">
    <cfRule type="cellIs" dxfId="44" priority="39" operator="lessThan">
      <formula>0</formula>
    </cfRule>
  </conditionalFormatting>
  <conditionalFormatting sqref="Y42:AB49">
    <cfRule type="cellIs" dxfId="43" priority="37" operator="lessThan">
      <formula>0</formula>
    </cfRule>
    <cfRule type="cellIs" dxfId="42" priority="38" operator="lessThan">
      <formula>0</formula>
    </cfRule>
  </conditionalFormatting>
  <conditionalFormatting sqref="X42:X49">
    <cfRule type="cellIs" dxfId="41" priority="35" operator="lessThan">
      <formula>0</formula>
    </cfRule>
    <cfRule type="cellIs" dxfId="40" priority="36" operator="lessThan">
      <formula>0</formula>
    </cfRule>
  </conditionalFormatting>
  <conditionalFormatting sqref="CK4:CT20">
    <cfRule type="cellIs" dxfId="39" priority="34" operator="lessThan">
      <formula>0</formula>
    </cfRule>
  </conditionalFormatting>
  <conditionalFormatting sqref="CK4:CT20">
    <cfRule type="cellIs" dxfId="38" priority="33" operator="lessThan">
      <formula>0</formula>
    </cfRule>
  </conditionalFormatting>
  <conditionalFormatting sqref="CK24:CT40">
    <cfRule type="cellIs" dxfId="37" priority="32" operator="lessThan">
      <formula>0</formula>
    </cfRule>
  </conditionalFormatting>
  <conditionalFormatting sqref="CK24:CT40">
    <cfRule type="cellIs" dxfId="36" priority="31" operator="lessThan">
      <formula>0</formula>
    </cfRule>
  </conditionalFormatting>
  <conditionalFormatting sqref="I24:R40">
    <cfRule type="cellIs" dxfId="35" priority="30" operator="lessThan">
      <formula>0</formula>
    </cfRule>
  </conditionalFormatting>
  <conditionalFormatting sqref="I24:R40">
    <cfRule type="cellIs" dxfId="34" priority="29" operator="lessThan">
      <formula>0</formula>
    </cfRule>
  </conditionalFormatting>
  <conditionalFormatting sqref="S4:AB20">
    <cfRule type="cellIs" dxfId="33" priority="28" operator="lessThan">
      <formula>0</formula>
    </cfRule>
  </conditionalFormatting>
  <conditionalFormatting sqref="S4:AB20">
    <cfRule type="cellIs" dxfId="32" priority="27" operator="lessThan">
      <formula>0</formula>
    </cfRule>
  </conditionalFormatting>
  <conditionalFormatting sqref="AC4:AL20">
    <cfRule type="cellIs" dxfId="31" priority="26" operator="lessThan">
      <formula>0</formula>
    </cfRule>
  </conditionalFormatting>
  <conditionalFormatting sqref="AC4:AL20">
    <cfRule type="cellIs" dxfId="30" priority="25" operator="lessThan">
      <formula>0</formula>
    </cfRule>
  </conditionalFormatting>
  <conditionalFormatting sqref="AW4:BF20">
    <cfRule type="cellIs" dxfId="29" priority="24" operator="lessThan">
      <formula>0</formula>
    </cfRule>
  </conditionalFormatting>
  <conditionalFormatting sqref="AW4:BF20">
    <cfRule type="cellIs" dxfId="28" priority="23" operator="lessThan">
      <formula>0</formula>
    </cfRule>
  </conditionalFormatting>
  <conditionalFormatting sqref="BG4:BP20">
    <cfRule type="cellIs" dxfId="27" priority="22" operator="lessThan">
      <formula>0</formula>
    </cfRule>
  </conditionalFormatting>
  <conditionalFormatting sqref="BG4:BP20">
    <cfRule type="cellIs" dxfId="26" priority="21" operator="lessThan">
      <formula>0</formula>
    </cfRule>
  </conditionalFormatting>
  <conditionalFormatting sqref="BQ4:BZ20">
    <cfRule type="cellIs" dxfId="25" priority="20" operator="lessThan">
      <formula>0</formula>
    </cfRule>
  </conditionalFormatting>
  <conditionalFormatting sqref="BQ4:BZ20">
    <cfRule type="cellIs" dxfId="24" priority="19" operator="lessThan">
      <formula>0</formula>
    </cfRule>
  </conditionalFormatting>
  <conditionalFormatting sqref="CA4:CJ20">
    <cfRule type="cellIs" dxfId="23" priority="18" operator="lessThan">
      <formula>0</formula>
    </cfRule>
  </conditionalFormatting>
  <conditionalFormatting sqref="CA4:CJ20">
    <cfRule type="cellIs" dxfId="22" priority="17" operator="lessThan">
      <formula>0</formula>
    </cfRule>
  </conditionalFormatting>
  <conditionalFormatting sqref="CU4:DD20">
    <cfRule type="cellIs" dxfId="21" priority="16" operator="lessThan">
      <formula>0</formula>
    </cfRule>
  </conditionalFormatting>
  <conditionalFormatting sqref="CU4:DD20">
    <cfRule type="cellIs" dxfId="20" priority="15" operator="lessThan">
      <formula>0</formula>
    </cfRule>
  </conditionalFormatting>
  <conditionalFormatting sqref="S24:AB40">
    <cfRule type="cellIs" dxfId="19" priority="14" operator="lessThan">
      <formula>0</formula>
    </cfRule>
  </conditionalFormatting>
  <conditionalFormatting sqref="S24:AB40">
    <cfRule type="cellIs" dxfId="18" priority="13" operator="lessThan">
      <formula>0</formula>
    </cfRule>
  </conditionalFormatting>
  <conditionalFormatting sqref="AC24:AL40">
    <cfRule type="cellIs" dxfId="17" priority="12" operator="lessThan">
      <formula>0</formula>
    </cfRule>
  </conditionalFormatting>
  <conditionalFormatting sqref="AC24:AL40">
    <cfRule type="cellIs" dxfId="16" priority="11" operator="lessThan">
      <formula>0</formula>
    </cfRule>
  </conditionalFormatting>
  <conditionalFormatting sqref="AW24:BF40">
    <cfRule type="cellIs" dxfId="15" priority="10" operator="lessThan">
      <formula>0</formula>
    </cfRule>
  </conditionalFormatting>
  <conditionalFormatting sqref="AW24:BF40">
    <cfRule type="cellIs" dxfId="14" priority="9" operator="lessThan">
      <formula>0</formula>
    </cfRule>
  </conditionalFormatting>
  <conditionalFormatting sqref="BG24:BP40">
    <cfRule type="cellIs" dxfId="13" priority="8" operator="lessThan">
      <formula>0</formula>
    </cfRule>
  </conditionalFormatting>
  <conditionalFormatting sqref="BG24:BP40">
    <cfRule type="cellIs" dxfId="12" priority="7" operator="lessThan">
      <formula>0</formula>
    </cfRule>
  </conditionalFormatting>
  <conditionalFormatting sqref="BQ24:BZ40">
    <cfRule type="cellIs" dxfId="11" priority="6" operator="lessThan">
      <formula>0</formula>
    </cfRule>
  </conditionalFormatting>
  <conditionalFormatting sqref="BQ24:BZ40">
    <cfRule type="cellIs" dxfId="10" priority="5" operator="lessThan">
      <formula>0</formula>
    </cfRule>
  </conditionalFormatting>
  <conditionalFormatting sqref="CA24:CJ40">
    <cfRule type="cellIs" dxfId="9" priority="4" operator="lessThan">
      <formula>0</formula>
    </cfRule>
  </conditionalFormatting>
  <conditionalFormatting sqref="CA24:CJ40">
    <cfRule type="cellIs" dxfId="8" priority="3" operator="lessThan">
      <formula>0</formula>
    </cfRule>
  </conditionalFormatting>
  <conditionalFormatting sqref="CU24:DD40">
    <cfRule type="cellIs" dxfId="7" priority="2" operator="lessThan">
      <formula>0</formula>
    </cfRule>
  </conditionalFormatting>
  <conditionalFormatting sqref="CU24:DD40">
    <cfRule type="cellIs" dxfId="6" priority="1" operator="lessThan">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5"/>
  <dimension ref="A1:BW29"/>
  <sheetViews>
    <sheetView rightToLeft="1" workbookViewId="0">
      <selection activeCell="Q20" sqref="Q20"/>
    </sheetView>
  </sheetViews>
  <sheetFormatPr defaultRowHeight="12.75"/>
  <cols>
    <col min="1" max="1" width="7.85546875" bestFit="1" customWidth="1"/>
    <col min="2" max="2" width="30" customWidth="1"/>
    <col min="3" max="3" width="6.140625" bestFit="1" customWidth="1"/>
    <col min="4" max="5" width="9" bestFit="1" customWidth="1"/>
    <col min="6" max="6" width="12.42578125" bestFit="1" customWidth="1"/>
    <col min="7" max="7" width="12.42578125" customWidth="1"/>
    <col min="8" max="12" width="4.42578125" customWidth="1"/>
    <col min="13" max="13" width="6.42578125" customWidth="1"/>
    <col min="14" max="14" width="5.42578125" customWidth="1"/>
    <col min="15" max="22" width="4.5703125" customWidth="1"/>
    <col min="23" max="23" width="4.42578125" customWidth="1"/>
    <col min="24" max="24" width="6" customWidth="1"/>
    <col min="25" max="35" width="4.5703125" customWidth="1"/>
    <col min="36" max="59" width="4.42578125" hidden="1" customWidth="1"/>
    <col min="60" max="60" width="4.42578125" bestFit="1" customWidth="1"/>
    <col min="61" max="61" width="4.42578125" customWidth="1"/>
    <col min="62" max="66" width="4.42578125" bestFit="1" customWidth="1"/>
    <col min="67" max="67" width="4.5703125" customWidth="1"/>
    <col min="68" max="68" width="4.42578125" bestFit="1" customWidth="1"/>
    <col min="69" max="69" width="5.140625" customWidth="1"/>
    <col min="70" max="70" width="5" customWidth="1"/>
    <col min="71" max="71" width="4.85546875" customWidth="1"/>
    <col min="72" max="73" width="4.42578125" customWidth="1"/>
  </cols>
  <sheetData>
    <row r="1" spans="1:75" ht="54" customHeight="1" thickBot="1">
      <c r="A1" s="37"/>
      <c r="B1" s="7" t="s">
        <v>40</v>
      </c>
      <c r="C1" s="21" t="s">
        <v>24</v>
      </c>
      <c r="D1" s="22" t="s">
        <v>41</v>
      </c>
      <c r="E1" s="22" t="s">
        <v>22</v>
      </c>
      <c r="F1" s="22" t="s">
        <v>20</v>
      </c>
      <c r="G1" s="23" t="s">
        <v>67</v>
      </c>
      <c r="H1" s="212" t="s">
        <v>36</v>
      </c>
      <c r="I1" s="213"/>
      <c r="J1" s="213"/>
      <c r="K1" s="213"/>
      <c r="L1" s="213"/>
      <c r="M1" s="213"/>
      <c r="N1" s="214"/>
      <c r="O1" s="212" t="s">
        <v>68</v>
      </c>
      <c r="P1" s="213"/>
      <c r="Q1" s="213"/>
      <c r="R1" s="213"/>
      <c r="S1" s="213"/>
      <c r="T1" s="213"/>
      <c r="U1" s="214"/>
      <c r="V1" s="213" t="s">
        <v>65</v>
      </c>
      <c r="W1" s="213"/>
      <c r="X1" s="213"/>
      <c r="Y1" s="213"/>
      <c r="Z1" s="213"/>
      <c r="AA1" s="213"/>
      <c r="AB1" s="214"/>
      <c r="AC1" s="213" t="s">
        <v>69</v>
      </c>
      <c r="AD1" s="213"/>
      <c r="AE1" s="213"/>
      <c r="AF1" s="213"/>
      <c r="AG1" s="213"/>
      <c r="AH1" s="213"/>
      <c r="AI1" s="214"/>
      <c r="AJ1" s="212" t="s">
        <v>61</v>
      </c>
      <c r="AK1" s="213"/>
      <c r="AL1" s="213"/>
      <c r="AM1" s="213"/>
      <c r="AN1" s="213"/>
      <c r="AO1" s="214"/>
      <c r="AP1" s="212" t="s">
        <v>27</v>
      </c>
      <c r="AQ1" s="213"/>
      <c r="AR1" s="213"/>
      <c r="AS1" s="213"/>
      <c r="AT1" s="213"/>
      <c r="AU1" s="213"/>
      <c r="AV1" s="212" t="s">
        <v>26</v>
      </c>
      <c r="AW1" s="213"/>
      <c r="AX1" s="213"/>
      <c r="AY1" s="213"/>
      <c r="AZ1" s="213"/>
      <c r="BA1" s="214"/>
      <c r="BB1" s="212" t="s">
        <v>28</v>
      </c>
      <c r="BC1" s="213"/>
      <c r="BD1" s="213"/>
      <c r="BE1" s="213"/>
      <c r="BF1" s="213"/>
      <c r="BG1" s="214"/>
      <c r="BH1" s="212" t="s">
        <v>55</v>
      </c>
      <c r="BI1" s="213"/>
      <c r="BJ1" s="213"/>
      <c r="BK1" s="213"/>
      <c r="BL1" s="213"/>
      <c r="BM1" s="213"/>
      <c r="BN1" s="214"/>
      <c r="BO1" s="212" t="s">
        <v>66</v>
      </c>
      <c r="BP1" s="213"/>
      <c r="BQ1" s="213"/>
      <c r="BR1" s="213"/>
      <c r="BS1" s="213"/>
      <c r="BT1" s="213"/>
      <c r="BU1" s="214"/>
      <c r="BV1" s="3"/>
      <c r="BW1" s="3"/>
    </row>
    <row r="2" spans="1:75" ht="13.5" thickBot="1">
      <c r="A2" s="38"/>
      <c r="B2" s="55"/>
      <c r="C2" s="217" t="s">
        <v>23</v>
      </c>
      <c r="D2" s="218"/>
      <c r="E2" s="218"/>
      <c r="F2" s="218"/>
      <c r="G2" s="219"/>
      <c r="H2" s="57">
        <v>2019</v>
      </c>
      <c r="I2" s="58">
        <v>2025</v>
      </c>
      <c r="J2" s="58">
        <v>2030</v>
      </c>
      <c r="K2" s="58">
        <v>2035</v>
      </c>
      <c r="L2" s="58">
        <v>2040</v>
      </c>
      <c r="M2" s="58">
        <v>2045</v>
      </c>
      <c r="N2" s="59">
        <v>2050</v>
      </c>
      <c r="O2" s="8">
        <v>2019</v>
      </c>
      <c r="P2" s="9">
        <v>2025</v>
      </c>
      <c r="Q2" s="9">
        <v>2030</v>
      </c>
      <c r="R2" s="9">
        <v>2035</v>
      </c>
      <c r="S2" s="9">
        <v>2040</v>
      </c>
      <c r="T2" s="9">
        <v>2045</v>
      </c>
      <c r="U2" s="10">
        <v>2050</v>
      </c>
      <c r="V2" s="58">
        <v>2019</v>
      </c>
      <c r="W2" s="58">
        <v>2025</v>
      </c>
      <c r="X2" s="58">
        <v>2030</v>
      </c>
      <c r="Y2" s="58">
        <v>2035</v>
      </c>
      <c r="Z2" s="58">
        <v>2040</v>
      </c>
      <c r="AA2" s="58">
        <v>2045</v>
      </c>
      <c r="AB2" s="59">
        <v>2050</v>
      </c>
      <c r="AC2" s="58">
        <v>2019</v>
      </c>
      <c r="AD2" s="58">
        <v>2025</v>
      </c>
      <c r="AE2" s="58">
        <v>2030</v>
      </c>
      <c r="AF2" s="58">
        <v>2035</v>
      </c>
      <c r="AG2" s="58">
        <v>2040</v>
      </c>
      <c r="AH2" s="58">
        <v>2045</v>
      </c>
      <c r="AI2" s="59">
        <v>2050</v>
      </c>
      <c r="AJ2" s="57">
        <v>2019</v>
      </c>
      <c r="AK2" s="58">
        <v>2030</v>
      </c>
      <c r="AL2" s="58">
        <v>2035</v>
      </c>
      <c r="AM2" s="58">
        <v>2040</v>
      </c>
      <c r="AN2" s="58">
        <v>2045</v>
      </c>
      <c r="AO2" s="59">
        <v>2050</v>
      </c>
      <c r="AP2" s="57">
        <v>2019</v>
      </c>
      <c r="AQ2" s="58">
        <v>2030</v>
      </c>
      <c r="AR2" s="58">
        <v>2035</v>
      </c>
      <c r="AS2" s="58">
        <v>2040</v>
      </c>
      <c r="AT2" s="58">
        <v>2045</v>
      </c>
      <c r="AU2" s="58">
        <v>2050</v>
      </c>
      <c r="AV2" s="57">
        <v>2019</v>
      </c>
      <c r="AW2" s="58">
        <v>2030</v>
      </c>
      <c r="AX2" s="58">
        <v>2035</v>
      </c>
      <c r="AY2" s="58">
        <v>2040</v>
      </c>
      <c r="AZ2" s="58">
        <v>2045</v>
      </c>
      <c r="BA2" s="59">
        <v>2050</v>
      </c>
      <c r="BB2" s="57">
        <v>2019</v>
      </c>
      <c r="BC2" s="58">
        <v>2030</v>
      </c>
      <c r="BD2" s="58">
        <v>2035</v>
      </c>
      <c r="BE2" s="58">
        <v>2040</v>
      </c>
      <c r="BF2" s="58">
        <v>2045</v>
      </c>
      <c r="BG2" s="59">
        <v>2050</v>
      </c>
      <c r="BH2" s="57">
        <v>2019</v>
      </c>
      <c r="BI2" s="58">
        <v>2025</v>
      </c>
      <c r="BJ2" s="58">
        <v>2030</v>
      </c>
      <c r="BK2" s="58">
        <v>2035</v>
      </c>
      <c r="BL2" s="58">
        <v>2040</v>
      </c>
      <c r="BM2" s="58">
        <v>2045</v>
      </c>
      <c r="BN2" s="59">
        <v>2050</v>
      </c>
      <c r="BO2" s="57">
        <v>2019</v>
      </c>
      <c r="BP2" s="58">
        <v>2025</v>
      </c>
      <c r="BQ2" s="58">
        <v>2030</v>
      </c>
      <c r="BR2" s="58">
        <v>2035</v>
      </c>
      <c r="BS2" s="58">
        <v>2040</v>
      </c>
      <c r="BT2" s="58">
        <v>2045</v>
      </c>
      <c r="BU2" s="59">
        <v>2050</v>
      </c>
      <c r="BV2" s="3"/>
      <c r="BW2" s="3"/>
    </row>
    <row r="3" spans="1:75" ht="13.5" thickBot="1">
      <c r="A3" s="38"/>
      <c r="B3" s="36"/>
      <c r="C3" s="60"/>
      <c r="D3" s="55"/>
      <c r="E3" s="55"/>
      <c r="F3" s="55"/>
      <c r="G3" s="56"/>
      <c r="H3" s="215" t="s">
        <v>57</v>
      </c>
      <c r="I3" s="216"/>
      <c r="J3" s="216"/>
      <c r="K3" s="216"/>
      <c r="L3" s="216"/>
      <c r="M3" s="216"/>
      <c r="N3" s="216"/>
      <c r="O3" s="216"/>
      <c r="P3" s="216"/>
      <c r="Q3" s="216"/>
      <c r="R3" s="216"/>
      <c r="S3" s="216"/>
      <c r="T3" s="216"/>
      <c r="U3" s="216"/>
      <c r="V3" s="215" t="s">
        <v>57</v>
      </c>
      <c r="W3" s="216"/>
      <c r="X3" s="216"/>
      <c r="Y3" s="216"/>
      <c r="Z3" s="216"/>
      <c r="AA3" s="216"/>
      <c r="AB3" s="216"/>
      <c r="AC3" s="216"/>
      <c r="AD3" s="216"/>
      <c r="AE3" s="216"/>
      <c r="AF3" s="216"/>
      <c r="AG3" s="216"/>
      <c r="AH3" s="216"/>
      <c r="AI3" s="216"/>
      <c r="AJ3" s="61"/>
      <c r="AK3" s="61"/>
      <c r="AL3" s="61"/>
      <c r="AM3" s="61"/>
      <c r="AN3" s="61"/>
      <c r="AO3" s="61"/>
      <c r="AP3" s="61"/>
      <c r="AQ3" s="61"/>
      <c r="AR3" s="61"/>
      <c r="AS3" s="61"/>
      <c r="AT3" s="61"/>
      <c r="AU3" s="61"/>
      <c r="AV3" s="61"/>
      <c r="AW3" s="61"/>
      <c r="AX3" s="61"/>
      <c r="AY3" s="61"/>
      <c r="AZ3" s="61"/>
      <c r="BA3" s="61"/>
      <c r="BB3" s="61"/>
      <c r="BC3" s="61"/>
      <c r="BD3" s="61"/>
      <c r="BE3" s="61"/>
      <c r="BF3" s="61"/>
      <c r="BG3" s="61"/>
      <c r="BH3" s="215" t="s">
        <v>57</v>
      </c>
      <c r="BI3" s="216"/>
      <c r="BJ3" s="216"/>
      <c r="BK3" s="216"/>
      <c r="BL3" s="216"/>
      <c r="BM3" s="216"/>
      <c r="BN3" s="216"/>
      <c r="BO3" s="216"/>
      <c r="BP3" s="216"/>
      <c r="BQ3" s="216"/>
      <c r="BR3" s="216"/>
      <c r="BS3" s="216"/>
      <c r="BT3" s="216"/>
      <c r="BU3" s="216"/>
      <c r="BV3" s="3"/>
      <c r="BW3" s="3"/>
    </row>
    <row r="4" spans="1:75" ht="15.75" hidden="1">
      <c r="A4" s="39" t="str">
        <f>איורים!A5</f>
        <v>תרחיש 10</v>
      </c>
      <c r="B4" s="35" t="s">
        <v>37</v>
      </c>
      <c r="C4" s="34" t="e">
        <f>איורים!D5</f>
        <v>#REF!</v>
      </c>
      <c r="D4" s="47" t="e">
        <f>איורים!E5</f>
        <v>#REF!</v>
      </c>
      <c r="E4" s="33">
        <f>איורים!F5</f>
        <v>62</v>
      </c>
      <c r="F4" s="33">
        <f>איורים!G5</f>
        <v>67</v>
      </c>
      <c r="G4" s="48">
        <f>איורים!H5</f>
        <v>1</v>
      </c>
      <c r="H4" s="24" t="e">
        <f ca="1">איורים!AM5</f>
        <v>#REF!</v>
      </c>
      <c r="I4" s="25"/>
      <c r="J4" s="25" t="e">
        <f ca="1">איורים!AO5</f>
        <v>#REF!</v>
      </c>
      <c r="K4" s="25" t="e">
        <f ca="1">איורים!AP5</f>
        <v>#REF!</v>
      </c>
      <c r="L4" s="25" t="e">
        <f ca="1">איורים!AQ5</f>
        <v>#REF!</v>
      </c>
      <c r="M4" s="25" t="e">
        <f ca="1">איורים!AR5</f>
        <v>#REF!</v>
      </c>
      <c r="N4" s="26" t="e">
        <f ca="1">איורים!AS5</f>
        <v>#REF!</v>
      </c>
      <c r="O4" s="24" t="e">
        <f ca="1">איורים!BG5</f>
        <v>#REF!</v>
      </c>
      <c r="P4" s="25"/>
      <c r="Q4" s="25" t="e">
        <f ca="1">איורים!BI5</f>
        <v>#REF!</v>
      </c>
      <c r="R4" s="25" t="e">
        <f ca="1">איורים!BJ5</f>
        <v>#REF!</v>
      </c>
      <c r="S4" s="25" t="e">
        <f ca="1">איורים!BK5</f>
        <v>#REF!</v>
      </c>
      <c r="T4" s="25" t="e">
        <f ca="1">איורים!BL5</f>
        <v>#REF!</v>
      </c>
      <c r="U4" s="26" t="e">
        <f ca="1">איורים!BM5</f>
        <v>#REF!</v>
      </c>
      <c r="V4" s="25" t="e">
        <f ca="1">איורים!BQ5</f>
        <v>#REF!</v>
      </c>
      <c r="W4" s="25"/>
      <c r="X4" s="25" t="e">
        <f ca="1">איורים!BS5</f>
        <v>#REF!</v>
      </c>
      <c r="Y4" s="25" t="e">
        <f ca="1">איורים!BT5</f>
        <v>#REF!</v>
      </c>
      <c r="Z4" s="25" t="e">
        <f ca="1">איורים!BU5</f>
        <v>#REF!</v>
      </c>
      <c r="AA4" s="25" t="e">
        <f ca="1">איורים!BV5</f>
        <v>#REF!</v>
      </c>
      <c r="AB4" s="25" t="e">
        <f ca="1">איורים!BW5</f>
        <v>#REF!</v>
      </c>
      <c r="AC4" s="50" t="e">
        <f ca="1">איורים!CA5</f>
        <v>#REF!</v>
      </c>
      <c r="AD4" s="51"/>
      <c r="AE4" s="51" t="e">
        <f ca="1">איורים!CC5</f>
        <v>#REF!</v>
      </c>
      <c r="AF4" s="51" t="e">
        <f ca="1">איורים!CD5</f>
        <v>#REF!</v>
      </c>
      <c r="AG4" s="51" t="e">
        <f ca="1">איורים!CE5</f>
        <v>#REF!</v>
      </c>
      <c r="AH4" s="51" t="e">
        <f ca="1">איורים!CF5</f>
        <v>#REF!</v>
      </c>
      <c r="AI4" s="52" t="e">
        <f ca="1">איורים!CG5</f>
        <v>#REF!</v>
      </c>
      <c r="AJ4" s="50" t="e">
        <f ca="1">איורים!I5</f>
        <v>#REF!</v>
      </c>
      <c r="AK4" s="51" t="e">
        <f ca="1">איורים!K5</f>
        <v>#REF!</v>
      </c>
      <c r="AL4" s="51" t="e">
        <f ca="1">איורים!L5</f>
        <v>#REF!</v>
      </c>
      <c r="AM4" s="51" t="e">
        <f ca="1">איורים!M5</f>
        <v>#REF!</v>
      </c>
      <c r="AN4" s="51" t="e">
        <f ca="1">איורים!N5</f>
        <v>#REF!</v>
      </c>
      <c r="AO4" s="52" t="e">
        <f ca="1">איורים!O5</f>
        <v>#REF!</v>
      </c>
      <c r="AP4" s="24" t="e">
        <f ca="1">איורים!S5</f>
        <v>#REF!</v>
      </c>
      <c r="AQ4" s="25" t="e">
        <f ca="1">איורים!U5</f>
        <v>#REF!</v>
      </c>
      <c r="AR4" s="25" t="e">
        <f ca="1">איורים!V5</f>
        <v>#REF!</v>
      </c>
      <c r="AS4" s="25" t="e">
        <f ca="1">איורים!W5</f>
        <v>#REF!</v>
      </c>
      <c r="AT4" s="25" t="e">
        <f ca="1">איורים!X5</f>
        <v>#REF!</v>
      </c>
      <c r="AU4" s="26" t="e">
        <f ca="1">איורים!Y5</f>
        <v>#REF!</v>
      </c>
      <c r="AV4" s="24" t="e">
        <f ca="1">איורים!AC5</f>
        <v>#REF!</v>
      </c>
      <c r="AW4" s="25" t="e">
        <f ca="1">איורים!AE5</f>
        <v>#REF!</v>
      </c>
      <c r="AX4" s="25" t="e">
        <f ca="1">איורים!AF5</f>
        <v>#REF!</v>
      </c>
      <c r="AY4" s="25" t="e">
        <f ca="1">איורים!AG5</f>
        <v>#REF!</v>
      </c>
      <c r="AZ4" s="25" t="e">
        <f ca="1">איורים!AH5</f>
        <v>#REF!</v>
      </c>
      <c r="BA4" s="25" t="e">
        <f ca="1">איורים!AI5</f>
        <v>#REF!</v>
      </c>
      <c r="BB4" s="25" t="e">
        <f ca="1">איורים!AW5</f>
        <v>#REF!</v>
      </c>
      <c r="BC4" s="25" t="e">
        <f ca="1">איורים!AY5</f>
        <v>#REF!</v>
      </c>
      <c r="BD4" s="25" t="e">
        <f ca="1">איורים!AZ5</f>
        <v>#REF!</v>
      </c>
      <c r="BE4" s="25" t="e">
        <f ca="1">איורים!BA5</f>
        <v>#REF!</v>
      </c>
      <c r="BF4" s="25" t="e">
        <f ca="1">איורים!BB5</f>
        <v>#REF!</v>
      </c>
      <c r="BG4" s="26" t="e">
        <f ca="1">איורים!BC5</f>
        <v>#REF!</v>
      </c>
      <c r="BH4" s="24" t="e">
        <f ca="1">איורים!CK5</f>
        <v>#REF!</v>
      </c>
      <c r="BI4" s="25"/>
      <c r="BJ4" s="25" t="e">
        <f ca="1">איורים!CM5</f>
        <v>#REF!</v>
      </c>
      <c r="BK4" s="25" t="e">
        <f ca="1">איורים!CN5</f>
        <v>#REF!</v>
      </c>
      <c r="BL4" s="25" t="e">
        <f ca="1">איורים!CO5</f>
        <v>#REF!</v>
      </c>
      <c r="BM4" s="25" t="e">
        <f ca="1">איורים!CP5</f>
        <v>#REF!</v>
      </c>
      <c r="BN4" s="26" t="e">
        <f ca="1">איורים!CQ5</f>
        <v>#REF!</v>
      </c>
      <c r="BO4" s="24" t="e">
        <f ca="1">איורים!CU5</f>
        <v>#REF!</v>
      </c>
      <c r="BP4" s="25"/>
      <c r="BQ4" s="25" t="e">
        <f ca="1">איורים!CW5</f>
        <v>#REF!</v>
      </c>
      <c r="BR4" s="25" t="e">
        <f ca="1">איורים!CX5</f>
        <v>#REF!</v>
      </c>
      <c r="BS4" s="25" t="e">
        <f ca="1">איורים!CY5</f>
        <v>#REF!</v>
      </c>
      <c r="BT4" s="25" t="e">
        <f ca="1">איורים!CZ5</f>
        <v>#REF!</v>
      </c>
      <c r="BU4" s="26" t="e">
        <f ca="1">איורים!DA5</f>
        <v>#REF!</v>
      </c>
      <c r="BV4" s="3"/>
      <c r="BW4" s="3"/>
    </row>
    <row r="5" spans="1:75" ht="15.75" hidden="1">
      <c r="A5" s="39" t="str">
        <f>איורים!A6</f>
        <v>תרחיש 13</v>
      </c>
      <c r="B5" s="35" t="s">
        <v>46</v>
      </c>
      <c r="C5" s="11" t="e">
        <f>איורים!D6</f>
        <v>#REF!</v>
      </c>
      <c r="D5" s="12" t="e">
        <f>איורים!E6</f>
        <v>#REF!</v>
      </c>
      <c r="E5" s="54">
        <f>איורים!F6</f>
        <v>65.000000000000014</v>
      </c>
      <c r="F5" s="54">
        <f>איורים!G6</f>
        <v>67</v>
      </c>
      <c r="G5" s="14">
        <f>איורים!H6</f>
        <v>1</v>
      </c>
      <c r="H5" s="24" t="e">
        <f ca="1">איורים!AM6</f>
        <v>#REF!</v>
      </c>
      <c r="I5" s="25"/>
      <c r="J5" s="25" t="e">
        <f ca="1">איורים!AO6</f>
        <v>#REF!</v>
      </c>
      <c r="K5" s="25" t="e">
        <f ca="1">איורים!AP6</f>
        <v>#REF!</v>
      </c>
      <c r="L5" s="25" t="e">
        <f ca="1">איורים!AQ6</f>
        <v>#REF!</v>
      </c>
      <c r="M5" s="25" t="e">
        <f ca="1">איורים!AR6</f>
        <v>#REF!</v>
      </c>
      <c r="N5" s="26" t="e">
        <f ca="1">איורים!AS6</f>
        <v>#REF!</v>
      </c>
      <c r="O5" s="24" t="e">
        <f ca="1">איורים!BG6</f>
        <v>#REF!</v>
      </c>
      <c r="P5" s="25"/>
      <c r="Q5" s="25" t="e">
        <f ca="1">איורים!BI6</f>
        <v>#REF!</v>
      </c>
      <c r="R5" s="25" t="e">
        <f ca="1">איורים!BJ6</f>
        <v>#REF!</v>
      </c>
      <c r="S5" s="25" t="e">
        <f ca="1">איורים!BK6</f>
        <v>#REF!</v>
      </c>
      <c r="T5" s="25" t="e">
        <f ca="1">איורים!BL6</f>
        <v>#REF!</v>
      </c>
      <c r="U5" s="26" t="e">
        <f ca="1">איורים!BM6</f>
        <v>#REF!</v>
      </c>
      <c r="V5" s="25" t="e">
        <f ca="1">איורים!BQ6</f>
        <v>#REF!</v>
      </c>
      <c r="W5" s="25"/>
      <c r="X5" s="25" t="e">
        <f ca="1">איורים!BS6</f>
        <v>#REF!</v>
      </c>
      <c r="Y5" s="25" t="e">
        <f ca="1">איורים!BT6</f>
        <v>#REF!</v>
      </c>
      <c r="Z5" s="25" t="e">
        <f ca="1">איורים!BU6</f>
        <v>#REF!</v>
      </c>
      <c r="AA5" s="25" t="e">
        <f ca="1">איורים!BV6</f>
        <v>#REF!</v>
      </c>
      <c r="AB5" s="25" t="e">
        <f ca="1">איורים!BW6</f>
        <v>#REF!</v>
      </c>
      <c r="AC5" s="24" t="e">
        <f ca="1">איורים!CA6</f>
        <v>#REF!</v>
      </c>
      <c r="AD5" s="25"/>
      <c r="AE5" s="25" t="e">
        <f ca="1">איורים!CC6</f>
        <v>#REF!</v>
      </c>
      <c r="AF5" s="25" t="e">
        <f ca="1">איורים!CD6</f>
        <v>#REF!</v>
      </c>
      <c r="AG5" s="25" t="e">
        <f ca="1">איורים!CE6</f>
        <v>#REF!</v>
      </c>
      <c r="AH5" s="25" t="e">
        <f ca="1">איורים!CF6</f>
        <v>#REF!</v>
      </c>
      <c r="AI5" s="26" t="e">
        <f ca="1">איורים!CG6</f>
        <v>#REF!</v>
      </c>
      <c r="AJ5" s="24" t="e">
        <f ca="1">איורים!I6</f>
        <v>#REF!</v>
      </c>
      <c r="AK5" s="25" t="e">
        <f ca="1">איורים!K6</f>
        <v>#REF!</v>
      </c>
      <c r="AL5" s="25" t="e">
        <f ca="1">איורים!L6</f>
        <v>#REF!</v>
      </c>
      <c r="AM5" s="25" t="e">
        <f ca="1">איורים!M6</f>
        <v>#REF!</v>
      </c>
      <c r="AN5" s="25" t="e">
        <f ca="1">איורים!N6</f>
        <v>#REF!</v>
      </c>
      <c r="AO5" s="26" t="e">
        <f ca="1">איורים!O6</f>
        <v>#REF!</v>
      </c>
      <c r="AP5" s="24" t="e">
        <f ca="1">איורים!S6</f>
        <v>#REF!</v>
      </c>
      <c r="AQ5" s="25" t="e">
        <f ca="1">איורים!U6</f>
        <v>#REF!</v>
      </c>
      <c r="AR5" s="25" t="e">
        <f ca="1">איורים!V6</f>
        <v>#REF!</v>
      </c>
      <c r="AS5" s="25" t="e">
        <f ca="1">איורים!W6</f>
        <v>#REF!</v>
      </c>
      <c r="AT5" s="25" t="e">
        <f ca="1">איורים!X6</f>
        <v>#REF!</v>
      </c>
      <c r="AU5" s="26" t="e">
        <f ca="1">איורים!Y6</f>
        <v>#REF!</v>
      </c>
      <c r="AV5" s="24" t="e">
        <f ca="1">איורים!AC6</f>
        <v>#REF!</v>
      </c>
      <c r="AW5" s="25" t="e">
        <f ca="1">איורים!AE6</f>
        <v>#REF!</v>
      </c>
      <c r="AX5" s="25" t="e">
        <f ca="1">איורים!AF6</f>
        <v>#REF!</v>
      </c>
      <c r="AY5" s="25" t="e">
        <f ca="1">איורים!AG6</f>
        <v>#REF!</v>
      </c>
      <c r="AZ5" s="25" t="e">
        <f ca="1">איורים!AH6</f>
        <v>#REF!</v>
      </c>
      <c r="BA5" s="25" t="e">
        <f ca="1">איורים!AI6</f>
        <v>#REF!</v>
      </c>
      <c r="BB5" s="25" t="e">
        <f ca="1">איורים!AW6</f>
        <v>#REF!</v>
      </c>
      <c r="BC5" s="25" t="e">
        <f ca="1">איורים!AY6</f>
        <v>#REF!</v>
      </c>
      <c r="BD5" s="25" t="e">
        <f ca="1">איורים!AZ6</f>
        <v>#REF!</v>
      </c>
      <c r="BE5" s="25" t="e">
        <f ca="1">איורים!BA6</f>
        <v>#REF!</v>
      </c>
      <c r="BF5" s="25" t="e">
        <f ca="1">איורים!BB6</f>
        <v>#REF!</v>
      </c>
      <c r="BG5" s="26" t="e">
        <f ca="1">איורים!BC6</f>
        <v>#REF!</v>
      </c>
      <c r="BH5" s="24" t="e">
        <f ca="1">איורים!CK6</f>
        <v>#REF!</v>
      </c>
      <c r="BI5" s="25"/>
      <c r="BJ5" s="25" t="e">
        <f ca="1">איורים!CM6</f>
        <v>#REF!</v>
      </c>
      <c r="BK5" s="25" t="e">
        <f ca="1">איורים!CN6</f>
        <v>#REF!</v>
      </c>
      <c r="BL5" s="25" t="e">
        <f ca="1">איורים!CO6</f>
        <v>#REF!</v>
      </c>
      <c r="BM5" s="25" t="e">
        <f ca="1">איורים!CP6</f>
        <v>#REF!</v>
      </c>
      <c r="BN5" s="26" t="e">
        <f ca="1">איורים!CQ6</f>
        <v>#REF!</v>
      </c>
      <c r="BO5" s="24" t="e">
        <f ca="1">איורים!CU6</f>
        <v>#REF!</v>
      </c>
      <c r="BP5" s="25"/>
      <c r="BQ5" s="25" t="e">
        <f ca="1">איורים!CW6</f>
        <v>#REF!</v>
      </c>
      <c r="BR5" s="25" t="e">
        <f ca="1">איורים!CX6</f>
        <v>#REF!</v>
      </c>
      <c r="BS5" s="25" t="e">
        <f ca="1">איורים!CY6</f>
        <v>#REF!</v>
      </c>
      <c r="BT5" s="25" t="e">
        <f ca="1">איורים!CZ6</f>
        <v>#REF!</v>
      </c>
      <c r="BU5" s="26" t="e">
        <f ca="1">איורים!DA6</f>
        <v>#REF!</v>
      </c>
      <c r="BV5" s="3"/>
      <c r="BW5" s="3"/>
    </row>
    <row r="6" spans="1:75" ht="15.75">
      <c r="A6" s="39" t="str">
        <f>איורים!A8</f>
        <v>תרחיש 0</v>
      </c>
      <c r="B6" s="35" t="s">
        <v>72</v>
      </c>
      <c r="C6" s="19" t="e">
        <f>איורים!D8</f>
        <v>#REF!</v>
      </c>
      <c r="D6" s="12" t="e">
        <f>איורים!E8</f>
        <v>#REF!</v>
      </c>
      <c r="E6" s="54">
        <f>איורים!F8</f>
        <v>62</v>
      </c>
      <c r="F6" s="54">
        <f>איורים!G8</f>
        <v>67</v>
      </c>
      <c r="G6" s="14">
        <f>איורים!H8</f>
        <v>0</v>
      </c>
      <c r="H6" s="24" t="e">
        <f ca="1">איורים!AM8</f>
        <v>#REF!</v>
      </c>
      <c r="I6" s="25" t="e">
        <f ca="1">איורים!AN8</f>
        <v>#REF!</v>
      </c>
      <c r="J6" s="25" t="e">
        <f ca="1">איורים!AO8</f>
        <v>#REF!</v>
      </c>
      <c r="K6" s="25" t="e">
        <f ca="1">איורים!AP8</f>
        <v>#REF!</v>
      </c>
      <c r="L6" s="25" t="e">
        <f ca="1">איורים!AQ8</f>
        <v>#REF!</v>
      </c>
      <c r="M6" s="28" t="e">
        <f ca="1">איורים!AR8</f>
        <v>#REF!</v>
      </c>
      <c r="N6" s="29" t="e">
        <f ca="1">איורים!AS8</f>
        <v>#REF!</v>
      </c>
      <c r="O6" s="24" t="e">
        <f ca="1">איורים!BG8</f>
        <v>#REF!</v>
      </c>
      <c r="P6" s="25" t="e">
        <f ca="1">איורים!BH8</f>
        <v>#REF!</v>
      </c>
      <c r="Q6" s="25" t="e">
        <f ca="1">איורים!BI8</f>
        <v>#REF!</v>
      </c>
      <c r="R6" s="25" t="e">
        <f ca="1">איורים!BJ8</f>
        <v>#REF!</v>
      </c>
      <c r="S6" s="25" t="e">
        <f ca="1">איורים!BK8</f>
        <v>#REF!</v>
      </c>
      <c r="T6" s="25" t="e">
        <f ca="1">איורים!BL8</f>
        <v>#REF!</v>
      </c>
      <c r="U6" s="26" t="e">
        <f ca="1">איורים!BM8</f>
        <v>#REF!</v>
      </c>
      <c r="V6" s="25" t="e">
        <f ca="1">איורים!BQ8</f>
        <v>#REF!</v>
      </c>
      <c r="W6" s="25" t="e">
        <f ca="1">איורים!BR8</f>
        <v>#REF!</v>
      </c>
      <c r="X6" s="25" t="e">
        <f ca="1">איורים!BS8</f>
        <v>#REF!</v>
      </c>
      <c r="Y6" s="25" t="e">
        <f ca="1">איורים!BT8</f>
        <v>#REF!</v>
      </c>
      <c r="Z6" s="25" t="e">
        <f ca="1">איורים!BU8</f>
        <v>#REF!</v>
      </c>
      <c r="AA6" s="25" t="e">
        <f ca="1">איורים!BV8</f>
        <v>#REF!</v>
      </c>
      <c r="AB6" s="25" t="e">
        <f ca="1">איורים!BW8</f>
        <v>#REF!</v>
      </c>
      <c r="AC6" s="24" t="e">
        <f ca="1">איורים!CA8</f>
        <v>#REF!</v>
      </c>
      <c r="AD6" s="25" t="e">
        <f ca="1">איורים!CB8</f>
        <v>#REF!</v>
      </c>
      <c r="AE6" s="25" t="e">
        <f ca="1">איורים!CC8</f>
        <v>#REF!</v>
      </c>
      <c r="AF6" s="25" t="e">
        <f ca="1">איורים!CD8</f>
        <v>#REF!</v>
      </c>
      <c r="AG6" s="25" t="e">
        <f ca="1">איורים!CE8</f>
        <v>#REF!</v>
      </c>
      <c r="AH6" s="25" t="e">
        <f ca="1">איורים!CF8</f>
        <v>#REF!</v>
      </c>
      <c r="AI6" s="26" t="e">
        <f ca="1">איורים!CG8</f>
        <v>#REF!</v>
      </c>
      <c r="AJ6" s="24" t="e">
        <f ca="1">איורים!I8</f>
        <v>#REF!</v>
      </c>
      <c r="AK6" s="25" t="e">
        <f ca="1">איורים!K8</f>
        <v>#REF!</v>
      </c>
      <c r="AL6" s="25" t="e">
        <f ca="1">איורים!L8</f>
        <v>#REF!</v>
      </c>
      <c r="AM6" s="25" t="e">
        <f ca="1">איורים!M8</f>
        <v>#REF!</v>
      </c>
      <c r="AN6" s="25" t="e">
        <f ca="1">איורים!N8</f>
        <v>#REF!</v>
      </c>
      <c r="AO6" s="26" t="e">
        <f ca="1">איורים!O8</f>
        <v>#REF!</v>
      </c>
      <c r="AP6" s="24" t="e">
        <f ca="1">איורים!S8</f>
        <v>#REF!</v>
      </c>
      <c r="AQ6" s="25" t="e">
        <f ca="1">איורים!U8</f>
        <v>#REF!</v>
      </c>
      <c r="AR6" s="25" t="e">
        <f ca="1">איורים!V8</f>
        <v>#REF!</v>
      </c>
      <c r="AS6" s="25" t="e">
        <f ca="1">איורים!W8</f>
        <v>#REF!</v>
      </c>
      <c r="AT6" s="25" t="e">
        <f ca="1">איורים!X8</f>
        <v>#REF!</v>
      </c>
      <c r="AU6" s="26" t="e">
        <f ca="1">איורים!Y8</f>
        <v>#REF!</v>
      </c>
      <c r="AV6" s="24" t="e">
        <f ca="1">איורים!AC8</f>
        <v>#REF!</v>
      </c>
      <c r="AW6" s="25" t="e">
        <f ca="1">איורים!AE8</f>
        <v>#REF!</v>
      </c>
      <c r="AX6" s="25" t="e">
        <f ca="1">איורים!AF8</f>
        <v>#REF!</v>
      </c>
      <c r="AY6" s="25" t="e">
        <f ca="1">איורים!AG8</f>
        <v>#REF!</v>
      </c>
      <c r="AZ6" s="25" t="e">
        <f ca="1">איורים!AH8</f>
        <v>#REF!</v>
      </c>
      <c r="BA6" s="25" t="e">
        <f ca="1">איורים!AI8</f>
        <v>#REF!</v>
      </c>
      <c r="BB6" s="25" t="e">
        <f ca="1">איורים!AW8</f>
        <v>#REF!</v>
      </c>
      <c r="BC6" s="25" t="e">
        <f ca="1">איורים!AY8</f>
        <v>#REF!</v>
      </c>
      <c r="BD6" s="25" t="e">
        <f ca="1">איורים!AZ8</f>
        <v>#REF!</v>
      </c>
      <c r="BE6" s="25" t="e">
        <f ca="1">איורים!BA8</f>
        <v>#REF!</v>
      </c>
      <c r="BF6" s="25" t="e">
        <f ca="1">איורים!BB8</f>
        <v>#REF!</v>
      </c>
      <c r="BG6" s="26" t="e">
        <f ca="1">איורים!BC8</f>
        <v>#REF!</v>
      </c>
      <c r="BH6" s="24" t="e">
        <f ca="1">איורים!CK8</f>
        <v>#REF!</v>
      </c>
      <c r="BI6" s="25" t="e">
        <f ca="1">איורים!CL8</f>
        <v>#REF!</v>
      </c>
      <c r="BJ6" s="25" t="e">
        <f ca="1">איורים!CM8</f>
        <v>#REF!</v>
      </c>
      <c r="BK6" s="25" t="e">
        <f ca="1">איורים!CN8</f>
        <v>#REF!</v>
      </c>
      <c r="BL6" s="25" t="e">
        <f ca="1">איורים!CO8</f>
        <v>#REF!</v>
      </c>
      <c r="BM6" s="25" t="e">
        <f ca="1">איורים!CP8</f>
        <v>#REF!</v>
      </c>
      <c r="BN6" s="26" t="e">
        <f ca="1">איורים!CQ8</f>
        <v>#REF!</v>
      </c>
      <c r="BO6" s="24" t="e">
        <f ca="1">איורים!CU8</f>
        <v>#REF!</v>
      </c>
      <c r="BP6" s="25" t="e">
        <f ca="1">איורים!CV8</f>
        <v>#REF!</v>
      </c>
      <c r="BQ6" s="25" t="e">
        <f ca="1">איורים!CW8</f>
        <v>#REF!</v>
      </c>
      <c r="BR6" s="25" t="e">
        <f ca="1">איורים!CX8</f>
        <v>#REF!</v>
      </c>
      <c r="BS6" s="25" t="e">
        <f ca="1">איורים!CY8</f>
        <v>#REF!</v>
      </c>
      <c r="BT6" s="25" t="e">
        <f ca="1">איורים!CZ8</f>
        <v>#REF!</v>
      </c>
      <c r="BU6" s="26" t="e">
        <f ca="1">איורים!DA8</f>
        <v>#REF!</v>
      </c>
      <c r="BV6" s="3"/>
      <c r="BW6" s="3"/>
    </row>
    <row r="7" spans="1:75" ht="15.75" hidden="1">
      <c r="A7" s="39" t="str">
        <f>איורים!A10</f>
        <v>תרחיש 15</v>
      </c>
      <c r="B7" s="35" t="s">
        <v>47</v>
      </c>
      <c r="C7" s="11" t="e">
        <f>איורים!D10</f>
        <v>#REF!</v>
      </c>
      <c r="D7" s="12" t="e">
        <f>איורים!E10</f>
        <v>#REF!</v>
      </c>
      <c r="E7" s="54">
        <f>איורים!F10</f>
        <v>65.000000000000014</v>
      </c>
      <c r="F7" s="54">
        <f>איורים!G10</f>
        <v>67</v>
      </c>
      <c r="G7" s="14">
        <f>איורים!H10</f>
        <v>1</v>
      </c>
      <c r="H7" s="24" t="e">
        <f ca="1">איורים!AM10</f>
        <v>#REF!</v>
      </c>
      <c r="I7" s="25"/>
      <c r="J7" s="25" t="e">
        <f ca="1">איורים!AO10</f>
        <v>#REF!</v>
      </c>
      <c r="K7" s="25" t="e">
        <f ca="1">איורים!AP10</f>
        <v>#REF!</v>
      </c>
      <c r="L7" s="25" t="e">
        <f ca="1">איורים!AQ10</f>
        <v>#REF!</v>
      </c>
      <c r="M7" s="25" t="e">
        <f ca="1">איורים!AR10</f>
        <v>#REF!</v>
      </c>
      <c r="N7" s="26" t="e">
        <f ca="1">איורים!AS10</f>
        <v>#REF!</v>
      </c>
      <c r="O7" s="24" t="e">
        <f ca="1">איורים!BG10</f>
        <v>#REF!</v>
      </c>
      <c r="P7" s="25"/>
      <c r="Q7" s="25" t="e">
        <f ca="1">איורים!BI10</f>
        <v>#REF!</v>
      </c>
      <c r="R7" s="25" t="e">
        <f ca="1">איורים!BJ10</f>
        <v>#REF!</v>
      </c>
      <c r="S7" s="25" t="e">
        <f ca="1">איורים!BK10</f>
        <v>#REF!</v>
      </c>
      <c r="T7" s="25" t="e">
        <f ca="1">איורים!BL10</f>
        <v>#REF!</v>
      </c>
      <c r="U7" s="26" t="e">
        <f ca="1">איורים!BM10</f>
        <v>#REF!</v>
      </c>
      <c r="V7" s="25" t="e">
        <f ca="1">איורים!BQ10</f>
        <v>#REF!</v>
      </c>
      <c r="W7" s="25"/>
      <c r="X7" s="25" t="e">
        <f ca="1">איורים!BS10</f>
        <v>#REF!</v>
      </c>
      <c r="Y7" s="25" t="e">
        <f ca="1">איורים!BT10</f>
        <v>#REF!</v>
      </c>
      <c r="Z7" s="25" t="e">
        <f ca="1">איורים!BU10</f>
        <v>#REF!</v>
      </c>
      <c r="AA7" s="25" t="e">
        <f ca="1">איורים!BV10</f>
        <v>#REF!</v>
      </c>
      <c r="AB7" s="25" t="e">
        <f ca="1">איורים!BW10</f>
        <v>#REF!</v>
      </c>
      <c r="AC7" s="24" t="e">
        <f ca="1">איורים!CA10</f>
        <v>#REF!</v>
      </c>
      <c r="AD7" s="25"/>
      <c r="AE7" s="25" t="e">
        <f ca="1">איורים!CC10</f>
        <v>#REF!</v>
      </c>
      <c r="AF7" s="25" t="e">
        <f ca="1">איורים!CD10</f>
        <v>#REF!</v>
      </c>
      <c r="AG7" s="25" t="e">
        <f ca="1">איורים!CE10</f>
        <v>#REF!</v>
      </c>
      <c r="AH7" s="25" t="e">
        <f ca="1">איורים!CF10</f>
        <v>#REF!</v>
      </c>
      <c r="AI7" s="26" t="e">
        <f ca="1">איורים!CG10</f>
        <v>#REF!</v>
      </c>
      <c r="AJ7" s="24" t="e">
        <f ca="1">איורים!I10</f>
        <v>#REF!</v>
      </c>
      <c r="AK7" s="25" t="e">
        <f ca="1">איורים!K10</f>
        <v>#REF!</v>
      </c>
      <c r="AL7" s="25" t="e">
        <f ca="1">איורים!L10</f>
        <v>#REF!</v>
      </c>
      <c r="AM7" s="25" t="e">
        <f ca="1">איורים!M10</f>
        <v>#REF!</v>
      </c>
      <c r="AN7" s="25" t="e">
        <f ca="1">איורים!N10</f>
        <v>#REF!</v>
      </c>
      <c r="AO7" s="26" t="e">
        <f ca="1">איורים!O10</f>
        <v>#REF!</v>
      </c>
      <c r="AP7" s="24" t="e">
        <f ca="1">איורים!S10</f>
        <v>#REF!</v>
      </c>
      <c r="AQ7" s="25" t="e">
        <f ca="1">איורים!U10</f>
        <v>#REF!</v>
      </c>
      <c r="AR7" s="25" t="e">
        <f ca="1">איורים!V10</f>
        <v>#REF!</v>
      </c>
      <c r="AS7" s="25" t="e">
        <f ca="1">איורים!W10</f>
        <v>#REF!</v>
      </c>
      <c r="AT7" s="25" t="e">
        <f ca="1">איורים!X10</f>
        <v>#REF!</v>
      </c>
      <c r="AU7" s="26" t="e">
        <f ca="1">איורים!Y10</f>
        <v>#REF!</v>
      </c>
      <c r="AV7" s="24" t="e">
        <f ca="1">איורים!AC10</f>
        <v>#REF!</v>
      </c>
      <c r="AW7" s="25" t="e">
        <f ca="1">איורים!AE10</f>
        <v>#REF!</v>
      </c>
      <c r="AX7" s="25" t="e">
        <f ca="1">איורים!AF10</f>
        <v>#REF!</v>
      </c>
      <c r="AY7" s="25" t="e">
        <f ca="1">איורים!AG10</f>
        <v>#REF!</v>
      </c>
      <c r="AZ7" s="25" t="e">
        <f ca="1">איורים!AH10</f>
        <v>#REF!</v>
      </c>
      <c r="BA7" s="25" t="e">
        <f ca="1">איורים!AI10</f>
        <v>#REF!</v>
      </c>
      <c r="BB7" s="25" t="e">
        <f ca="1">איורים!AW10</f>
        <v>#REF!</v>
      </c>
      <c r="BC7" s="25" t="e">
        <f ca="1">איורים!AY10</f>
        <v>#REF!</v>
      </c>
      <c r="BD7" s="25" t="e">
        <f ca="1">איורים!AZ10</f>
        <v>#REF!</v>
      </c>
      <c r="BE7" s="25" t="e">
        <f ca="1">איורים!BA10</f>
        <v>#REF!</v>
      </c>
      <c r="BF7" s="25" t="e">
        <f ca="1">איורים!BB10</f>
        <v>#REF!</v>
      </c>
      <c r="BG7" s="26" t="e">
        <f ca="1">איורים!BC10</f>
        <v>#REF!</v>
      </c>
      <c r="BH7" s="24" t="e">
        <f ca="1">איורים!CK10</f>
        <v>#REF!</v>
      </c>
      <c r="BI7" s="25"/>
      <c r="BJ7" s="25" t="e">
        <f ca="1">איורים!CM10</f>
        <v>#REF!</v>
      </c>
      <c r="BK7" s="25" t="e">
        <f ca="1">איורים!CN10</f>
        <v>#REF!</v>
      </c>
      <c r="BL7" s="25" t="e">
        <f ca="1">איורים!CO10</f>
        <v>#REF!</v>
      </c>
      <c r="BM7" s="25" t="e">
        <f ca="1">איורים!CP10</f>
        <v>#REF!</v>
      </c>
      <c r="BN7" s="26" t="e">
        <f ca="1">איורים!CQ10</f>
        <v>#REF!</v>
      </c>
      <c r="BO7" s="24" t="e">
        <f ca="1">איורים!CU10</f>
        <v>#REF!</v>
      </c>
      <c r="BP7" s="25"/>
      <c r="BQ7" s="25" t="e">
        <f ca="1">איורים!CW10</f>
        <v>#REF!</v>
      </c>
      <c r="BR7" s="25" t="e">
        <f ca="1">איורים!CX10</f>
        <v>#REF!</v>
      </c>
      <c r="BS7" s="25" t="e">
        <f ca="1">איורים!CY10</f>
        <v>#REF!</v>
      </c>
      <c r="BT7" s="25" t="e">
        <f ca="1">איורים!CZ10</f>
        <v>#REF!</v>
      </c>
      <c r="BU7" s="26" t="e">
        <f ca="1">איורים!DA10</f>
        <v>#REF!</v>
      </c>
      <c r="BV7" s="3"/>
      <c r="BW7" s="3"/>
    </row>
    <row r="8" spans="1:75" ht="15.75" hidden="1">
      <c r="A8" s="39" t="str">
        <f>איורים!A11</f>
        <v>תרחיש 3</v>
      </c>
      <c r="B8" s="35" t="s">
        <v>51</v>
      </c>
      <c r="C8" s="19" t="e">
        <f>איורים!D11</f>
        <v>#REF!</v>
      </c>
      <c r="D8" s="12" t="e">
        <f>איורים!E11</f>
        <v>#REF!</v>
      </c>
      <c r="E8" s="54">
        <f>איורים!F11</f>
        <v>65.000000000000014</v>
      </c>
      <c r="F8" s="54">
        <f>איורים!G11</f>
        <v>67</v>
      </c>
      <c r="G8" s="14">
        <f>איורים!H11</f>
        <v>0</v>
      </c>
      <c r="H8" s="24" t="e">
        <f ca="1">איורים!AM11</f>
        <v>#REF!</v>
      </c>
      <c r="I8" s="25"/>
      <c r="J8" s="25" t="e">
        <f ca="1">איורים!AO11</f>
        <v>#REF!</v>
      </c>
      <c r="K8" s="25" t="e">
        <f ca="1">איורים!AP11</f>
        <v>#REF!</v>
      </c>
      <c r="L8" s="25" t="e">
        <f ca="1">איורים!AQ11</f>
        <v>#REF!</v>
      </c>
      <c r="M8" s="25" t="e">
        <f ca="1">איורים!AR11</f>
        <v>#REF!</v>
      </c>
      <c r="N8" s="26" t="e">
        <f ca="1">איורים!AS11</f>
        <v>#REF!</v>
      </c>
      <c r="O8" s="24" t="e">
        <f ca="1">איורים!BG11</f>
        <v>#REF!</v>
      </c>
      <c r="P8" s="25"/>
      <c r="Q8" s="25" t="e">
        <f ca="1">איורים!BI11</f>
        <v>#REF!</v>
      </c>
      <c r="R8" s="25" t="e">
        <f ca="1">איורים!BJ11</f>
        <v>#REF!</v>
      </c>
      <c r="S8" s="25" t="e">
        <f ca="1">איורים!BK11</f>
        <v>#REF!</v>
      </c>
      <c r="T8" s="25" t="e">
        <f ca="1">איורים!BL11</f>
        <v>#REF!</v>
      </c>
      <c r="U8" s="26" t="e">
        <f ca="1">איורים!BM11</f>
        <v>#REF!</v>
      </c>
      <c r="V8" s="25" t="e">
        <f ca="1">איורים!BQ11</f>
        <v>#REF!</v>
      </c>
      <c r="W8" s="25"/>
      <c r="X8" s="25" t="e">
        <f ca="1">איורים!BS11</f>
        <v>#REF!</v>
      </c>
      <c r="Y8" s="25" t="e">
        <f ca="1">איורים!BT11</f>
        <v>#REF!</v>
      </c>
      <c r="Z8" s="25" t="e">
        <f ca="1">איורים!BU11</f>
        <v>#REF!</v>
      </c>
      <c r="AA8" s="25" t="e">
        <f ca="1">איורים!BV11</f>
        <v>#REF!</v>
      </c>
      <c r="AB8" s="25" t="e">
        <f ca="1">איורים!BW11</f>
        <v>#REF!</v>
      </c>
      <c r="AC8" s="24" t="e">
        <f ca="1">איורים!CA11</f>
        <v>#REF!</v>
      </c>
      <c r="AD8" s="25"/>
      <c r="AE8" s="25" t="e">
        <f ca="1">איורים!CC11</f>
        <v>#REF!</v>
      </c>
      <c r="AF8" s="25" t="e">
        <f ca="1">איורים!CD11</f>
        <v>#REF!</v>
      </c>
      <c r="AG8" s="25" t="e">
        <f ca="1">איורים!CE11</f>
        <v>#REF!</v>
      </c>
      <c r="AH8" s="25" t="e">
        <f ca="1">איורים!CF11</f>
        <v>#REF!</v>
      </c>
      <c r="AI8" s="26" t="e">
        <f ca="1">איורים!CG11</f>
        <v>#REF!</v>
      </c>
      <c r="AJ8" s="24" t="e">
        <f ca="1">איורים!I11</f>
        <v>#REF!</v>
      </c>
      <c r="AK8" s="25" t="e">
        <f ca="1">איורים!K11</f>
        <v>#REF!</v>
      </c>
      <c r="AL8" s="25" t="e">
        <f ca="1">איורים!L11</f>
        <v>#REF!</v>
      </c>
      <c r="AM8" s="25" t="e">
        <f ca="1">איורים!M11</f>
        <v>#REF!</v>
      </c>
      <c r="AN8" s="25" t="e">
        <f ca="1">איורים!N11</f>
        <v>#REF!</v>
      </c>
      <c r="AO8" s="26" t="e">
        <f ca="1">איורים!O11</f>
        <v>#REF!</v>
      </c>
      <c r="AP8" s="24" t="e">
        <f ca="1">איורים!S11</f>
        <v>#REF!</v>
      </c>
      <c r="AQ8" s="25" t="e">
        <f ca="1">איורים!U11</f>
        <v>#REF!</v>
      </c>
      <c r="AR8" s="25" t="e">
        <f ca="1">איורים!V11</f>
        <v>#REF!</v>
      </c>
      <c r="AS8" s="25" t="e">
        <f ca="1">איורים!W11</f>
        <v>#REF!</v>
      </c>
      <c r="AT8" s="25" t="e">
        <f ca="1">איורים!X11</f>
        <v>#REF!</v>
      </c>
      <c r="AU8" s="26" t="e">
        <f ca="1">איורים!Y11</f>
        <v>#REF!</v>
      </c>
      <c r="AV8" s="24" t="e">
        <f ca="1">איורים!AC11</f>
        <v>#REF!</v>
      </c>
      <c r="AW8" s="25" t="e">
        <f ca="1">איורים!AE11</f>
        <v>#REF!</v>
      </c>
      <c r="AX8" s="25" t="e">
        <f ca="1">איורים!AF11</f>
        <v>#REF!</v>
      </c>
      <c r="AY8" s="25" t="e">
        <f ca="1">איורים!AG11</f>
        <v>#REF!</v>
      </c>
      <c r="AZ8" s="25" t="e">
        <f ca="1">איורים!AH11</f>
        <v>#REF!</v>
      </c>
      <c r="BA8" s="25" t="e">
        <f ca="1">איורים!AI11</f>
        <v>#REF!</v>
      </c>
      <c r="BB8" s="25" t="e">
        <f ca="1">איורים!AW11</f>
        <v>#REF!</v>
      </c>
      <c r="BC8" s="25" t="e">
        <f ca="1">איורים!AY11</f>
        <v>#REF!</v>
      </c>
      <c r="BD8" s="25" t="e">
        <f ca="1">איורים!AZ11</f>
        <v>#REF!</v>
      </c>
      <c r="BE8" s="25" t="e">
        <f ca="1">איורים!BA11</f>
        <v>#REF!</v>
      </c>
      <c r="BF8" s="25" t="e">
        <f ca="1">איורים!BB11</f>
        <v>#REF!</v>
      </c>
      <c r="BG8" s="26" t="e">
        <f ca="1">איורים!BC11</f>
        <v>#REF!</v>
      </c>
      <c r="BH8" s="24" t="e">
        <f ca="1">איורים!CK11</f>
        <v>#REF!</v>
      </c>
      <c r="BI8" s="25"/>
      <c r="BJ8" s="25" t="e">
        <f ca="1">איורים!CM11</f>
        <v>#REF!</v>
      </c>
      <c r="BK8" s="25" t="e">
        <f ca="1">איורים!CN11</f>
        <v>#REF!</v>
      </c>
      <c r="BL8" s="25" t="e">
        <f ca="1">איורים!CO11</f>
        <v>#REF!</v>
      </c>
      <c r="BM8" s="25" t="e">
        <f ca="1">איורים!CP11</f>
        <v>#REF!</v>
      </c>
      <c r="BN8" s="26" t="e">
        <f ca="1">איורים!CQ11</f>
        <v>#REF!</v>
      </c>
      <c r="BO8" s="24" t="e">
        <f ca="1">איורים!CU11</f>
        <v>#REF!</v>
      </c>
      <c r="BP8" s="25"/>
      <c r="BQ8" s="25" t="e">
        <f ca="1">איורים!CW11</f>
        <v>#REF!</v>
      </c>
      <c r="BR8" s="25" t="e">
        <f ca="1">איורים!CX11</f>
        <v>#REF!</v>
      </c>
      <c r="BS8" s="25" t="e">
        <f ca="1">איורים!CY11</f>
        <v>#REF!</v>
      </c>
      <c r="BT8" s="25" t="e">
        <f ca="1">איורים!CZ11</f>
        <v>#REF!</v>
      </c>
      <c r="BU8" s="26" t="e">
        <f ca="1">איורים!DA11</f>
        <v>#REF!</v>
      </c>
      <c r="BV8" s="3"/>
      <c r="BW8" s="3"/>
    </row>
    <row r="9" spans="1:75" ht="16.5" hidden="1" thickBot="1">
      <c r="A9" s="39" t="str">
        <f>איורים!A12</f>
        <v>תרחיש 9</v>
      </c>
      <c r="B9" s="35" t="s">
        <v>38</v>
      </c>
      <c r="C9" s="11" t="e">
        <f>איורים!D12</f>
        <v>#REF!</v>
      </c>
      <c r="D9" s="12" t="e">
        <f>איורים!E12</f>
        <v>#REF!</v>
      </c>
      <c r="E9" s="54">
        <f>איורים!F12</f>
        <v>66.000000000000057</v>
      </c>
      <c r="F9" s="54">
        <f>איורים!G12</f>
        <v>67.999999999999943</v>
      </c>
      <c r="G9" s="14">
        <f>איורים!H12</f>
        <v>0</v>
      </c>
      <c r="H9" s="41" t="e">
        <f ca="1">איורים!AM12</f>
        <v>#REF!</v>
      </c>
      <c r="I9" s="42"/>
      <c r="J9" s="42" t="e">
        <f ca="1">איורים!AO12</f>
        <v>#REF!</v>
      </c>
      <c r="K9" s="42" t="e">
        <f ca="1">איורים!AP12</f>
        <v>#REF!</v>
      </c>
      <c r="L9" s="42" t="e">
        <f ca="1">איורים!AQ12</f>
        <v>#REF!</v>
      </c>
      <c r="M9" s="42" t="e">
        <f ca="1">איורים!AR12</f>
        <v>#REF!</v>
      </c>
      <c r="N9" s="43" t="e">
        <f ca="1">איורים!AS12</f>
        <v>#REF!</v>
      </c>
      <c r="O9" s="41" t="e">
        <f ca="1">איורים!BG12</f>
        <v>#REF!</v>
      </c>
      <c r="P9" s="42"/>
      <c r="Q9" s="42" t="e">
        <f ca="1">איורים!BI12</f>
        <v>#REF!</v>
      </c>
      <c r="R9" s="42" t="e">
        <f ca="1">איורים!BJ12</f>
        <v>#REF!</v>
      </c>
      <c r="S9" s="42" t="e">
        <f ca="1">איורים!BK12</f>
        <v>#REF!</v>
      </c>
      <c r="T9" s="42" t="e">
        <f ca="1">איורים!BL12</f>
        <v>#REF!</v>
      </c>
      <c r="U9" s="43" t="e">
        <f ca="1">איורים!BM12</f>
        <v>#REF!</v>
      </c>
      <c r="V9" s="25" t="e">
        <f ca="1">איורים!BQ12</f>
        <v>#REF!</v>
      </c>
      <c r="W9" s="25"/>
      <c r="X9" s="25" t="e">
        <f ca="1">איורים!BS12</f>
        <v>#REF!</v>
      </c>
      <c r="Y9" s="25" t="e">
        <f ca="1">איורים!BT12</f>
        <v>#REF!</v>
      </c>
      <c r="Z9" s="25" t="e">
        <f ca="1">איורים!BU12</f>
        <v>#REF!</v>
      </c>
      <c r="AA9" s="25" t="e">
        <f ca="1">איורים!BV12</f>
        <v>#REF!</v>
      </c>
      <c r="AB9" s="25" t="e">
        <f ca="1">איורים!BW12</f>
        <v>#REF!</v>
      </c>
      <c r="AC9" s="41" t="e">
        <f ca="1">איורים!CA12</f>
        <v>#REF!</v>
      </c>
      <c r="AD9" s="42"/>
      <c r="AE9" s="42" t="e">
        <f ca="1">איורים!CC12</f>
        <v>#REF!</v>
      </c>
      <c r="AF9" s="42" t="e">
        <f ca="1">איורים!CD12</f>
        <v>#REF!</v>
      </c>
      <c r="AG9" s="42" t="e">
        <f ca="1">איורים!CE12</f>
        <v>#REF!</v>
      </c>
      <c r="AH9" s="42" t="e">
        <f ca="1">איורים!CF12</f>
        <v>#REF!</v>
      </c>
      <c r="AI9" s="43" t="e">
        <f ca="1">איורים!CG12</f>
        <v>#REF!</v>
      </c>
      <c r="AJ9" s="41" t="e">
        <f ca="1">איורים!I12</f>
        <v>#REF!</v>
      </c>
      <c r="AK9" s="42" t="e">
        <f ca="1">איורים!K12</f>
        <v>#REF!</v>
      </c>
      <c r="AL9" s="42" t="e">
        <f ca="1">איורים!L12</f>
        <v>#REF!</v>
      </c>
      <c r="AM9" s="42" t="e">
        <f ca="1">איורים!M12</f>
        <v>#REF!</v>
      </c>
      <c r="AN9" s="42" t="e">
        <f ca="1">איורים!N12</f>
        <v>#REF!</v>
      </c>
      <c r="AO9" s="43" t="e">
        <f ca="1">איורים!O12</f>
        <v>#REF!</v>
      </c>
      <c r="AP9" s="41" t="e">
        <f ca="1">איורים!S12</f>
        <v>#REF!</v>
      </c>
      <c r="AQ9" s="42" t="e">
        <f ca="1">איורים!U12</f>
        <v>#REF!</v>
      </c>
      <c r="AR9" s="42" t="e">
        <f ca="1">איורים!V12</f>
        <v>#REF!</v>
      </c>
      <c r="AS9" s="42" t="e">
        <f ca="1">איורים!W12</f>
        <v>#REF!</v>
      </c>
      <c r="AT9" s="42" t="e">
        <f ca="1">איורים!X12</f>
        <v>#REF!</v>
      </c>
      <c r="AU9" s="43" t="e">
        <f ca="1">איורים!Y12</f>
        <v>#REF!</v>
      </c>
      <c r="AV9" s="41" t="e">
        <f ca="1">איורים!AC12</f>
        <v>#REF!</v>
      </c>
      <c r="AW9" s="42" t="e">
        <f ca="1">איורים!AE12</f>
        <v>#REF!</v>
      </c>
      <c r="AX9" s="42" t="e">
        <f ca="1">איורים!AF12</f>
        <v>#REF!</v>
      </c>
      <c r="AY9" s="42" t="e">
        <f ca="1">איורים!AG12</f>
        <v>#REF!</v>
      </c>
      <c r="AZ9" s="42" t="e">
        <f ca="1">איורים!AH12</f>
        <v>#REF!</v>
      </c>
      <c r="BA9" s="42" t="e">
        <f ca="1">איורים!AI12</f>
        <v>#REF!</v>
      </c>
      <c r="BB9" s="42" t="e">
        <f ca="1">איורים!AW12</f>
        <v>#REF!</v>
      </c>
      <c r="BC9" s="42" t="e">
        <f ca="1">איורים!AY12</f>
        <v>#REF!</v>
      </c>
      <c r="BD9" s="42" t="e">
        <f ca="1">איורים!AZ12</f>
        <v>#REF!</v>
      </c>
      <c r="BE9" s="42" t="e">
        <f ca="1">איורים!BA12</f>
        <v>#REF!</v>
      </c>
      <c r="BF9" s="42" t="e">
        <f ca="1">איורים!BB12</f>
        <v>#REF!</v>
      </c>
      <c r="BG9" s="43" t="e">
        <f ca="1">איורים!BC12</f>
        <v>#REF!</v>
      </c>
      <c r="BH9" s="41" t="e">
        <f ca="1">איורים!CK12</f>
        <v>#REF!</v>
      </c>
      <c r="BI9" s="42"/>
      <c r="BJ9" s="42" t="e">
        <f ca="1">איורים!CM12</f>
        <v>#REF!</v>
      </c>
      <c r="BK9" s="42" t="e">
        <f ca="1">איורים!CN12</f>
        <v>#REF!</v>
      </c>
      <c r="BL9" s="42" t="e">
        <f ca="1">איורים!CO12</f>
        <v>#REF!</v>
      </c>
      <c r="BM9" s="42" t="e">
        <f ca="1">איורים!CP12</f>
        <v>#REF!</v>
      </c>
      <c r="BN9" s="43" t="e">
        <f ca="1">איורים!CQ12</f>
        <v>#REF!</v>
      </c>
      <c r="BO9" s="41" t="e">
        <f ca="1">איורים!CU12</f>
        <v>#REF!</v>
      </c>
      <c r="BP9" s="42"/>
      <c r="BQ9" s="42" t="e">
        <f ca="1">איורים!CW12</f>
        <v>#REF!</v>
      </c>
      <c r="BR9" s="42" t="e">
        <f ca="1">איורים!CX12</f>
        <v>#REF!</v>
      </c>
      <c r="BS9" s="42" t="e">
        <f ca="1">איורים!CY12</f>
        <v>#REF!</v>
      </c>
      <c r="BT9" s="42" t="e">
        <f ca="1">איורים!CZ12</f>
        <v>#REF!</v>
      </c>
      <c r="BU9" s="43" t="e">
        <f ca="1">איורים!DA12</f>
        <v>#REF!</v>
      </c>
      <c r="BV9" s="3"/>
      <c r="BW9" s="3"/>
    </row>
    <row r="10" spans="1:75" ht="15.75">
      <c r="A10" s="39" t="str">
        <f>איורים!A9</f>
        <v>תרחיש 7</v>
      </c>
      <c r="B10" s="35" t="s">
        <v>71</v>
      </c>
      <c r="C10" s="11" t="e">
        <f>איורים!D9</f>
        <v>#REF!</v>
      </c>
      <c r="D10" s="12" t="e">
        <f>איורים!E9</f>
        <v>#REF!</v>
      </c>
      <c r="E10" s="54">
        <f>איורים!F9</f>
        <v>62</v>
      </c>
      <c r="F10" s="54">
        <f>איורים!G9</f>
        <v>67</v>
      </c>
      <c r="G10" s="14">
        <f>איורים!H9</f>
        <v>0</v>
      </c>
      <c r="H10" s="24" t="e">
        <f ca="1">איורים!AM9</f>
        <v>#REF!</v>
      </c>
      <c r="I10" s="25" t="e">
        <f ca="1">איורים!AN9</f>
        <v>#REF!</v>
      </c>
      <c r="J10" s="25" t="e">
        <f ca="1">איורים!AO9</f>
        <v>#REF!</v>
      </c>
      <c r="K10" s="25" t="e">
        <f ca="1">איורים!AP9</f>
        <v>#REF!</v>
      </c>
      <c r="L10" s="25" t="e">
        <f ca="1">איורים!AQ9</f>
        <v>#REF!</v>
      </c>
      <c r="M10" s="28" t="e">
        <f ca="1">איורים!AR9</f>
        <v>#REF!</v>
      </c>
      <c r="N10" s="29" t="e">
        <f ca="1">איורים!AS9</f>
        <v>#REF!</v>
      </c>
      <c r="O10" s="24" t="e">
        <f ca="1">איורים!BG9</f>
        <v>#REF!</v>
      </c>
      <c r="P10" s="25" t="e">
        <f ca="1">איורים!BH9</f>
        <v>#REF!</v>
      </c>
      <c r="Q10" s="25" t="e">
        <f ca="1">איורים!BI9</f>
        <v>#REF!</v>
      </c>
      <c r="R10" s="25" t="e">
        <f ca="1">איורים!BJ9</f>
        <v>#REF!</v>
      </c>
      <c r="S10" s="25" t="e">
        <f ca="1">איורים!BK9</f>
        <v>#REF!</v>
      </c>
      <c r="T10" s="25" t="e">
        <f ca="1">איורים!BL9</f>
        <v>#REF!</v>
      </c>
      <c r="U10" s="26" t="e">
        <f ca="1">איורים!BM9</f>
        <v>#REF!</v>
      </c>
      <c r="V10" s="25" t="e">
        <f ca="1">איורים!BQ9</f>
        <v>#REF!</v>
      </c>
      <c r="W10" s="25" t="e">
        <f ca="1">איורים!BR9</f>
        <v>#REF!</v>
      </c>
      <c r="X10" s="25" t="e">
        <f ca="1">איורים!BS9</f>
        <v>#REF!</v>
      </c>
      <c r="Y10" s="25" t="e">
        <f ca="1">איורים!BT9</f>
        <v>#REF!</v>
      </c>
      <c r="Z10" s="25" t="e">
        <f ca="1">איורים!BU9</f>
        <v>#REF!</v>
      </c>
      <c r="AA10" s="25" t="e">
        <f ca="1">איורים!BV9</f>
        <v>#REF!</v>
      </c>
      <c r="AB10" s="25" t="e">
        <f ca="1">איורים!BW9</f>
        <v>#REF!</v>
      </c>
      <c r="AC10" s="24" t="e">
        <f ca="1">איורים!CA9</f>
        <v>#REF!</v>
      </c>
      <c r="AD10" s="25" t="e">
        <f ca="1">איורים!CB9</f>
        <v>#REF!</v>
      </c>
      <c r="AE10" s="25" t="e">
        <f ca="1">איורים!CC9</f>
        <v>#REF!</v>
      </c>
      <c r="AF10" s="25" t="e">
        <f ca="1">איורים!CD9</f>
        <v>#REF!</v>
      </c>
      <c r="AG10" s="25" t="e">
        <f ca="1">איורים!CE9</f>
        <v>#REF!</v>
      </c>
      <c r="AH10" s="25" t="e">
        <f ca="1">איורים!CF9</f>
        <v>#REF!</v>
      </c>
      <c r="AI10" s="26" t="e">
        <f ca="1">איורים!CG9</f>
        <v>#REF!</v>
      </c>
      <c r="AJ10" s="24" t="e">
        <f ca="1">איורים!I9</f>
        <v>#REF!</v>
      </c>
      <c r="AK10" s="25" t="e">
        <f ca="1">איורים!K9</f>
        <v>#REF!</v>
      </c>
      <c r="AL10" s="25" t="e">
        <f ca="1">איורים!L9</f>
        <v>#REF!</v>
      </c>
      <c r="AM10" s="25" t="e">
        <f ca="1">איורים!M9</f>
        <v>#REF!</v>
      </c>
      <c r="AN10" s="25" t="e">
        <f ca="1">איורים!N9</f>
        <v>#REF!</v>
      </c>
      <c r="AO10" s="26" t="e">
        <f ca="1">איורים!O9</f>
        <v>#REF!</v>
      </c>
      <c r="AP10" s="24" t="e">
        <f ca="1">איורים!S9</f>
        <v>#REF!</v>
      </c>
      <c r="AQ10" s="25" t="e">
        <f ca="1">איורים!U9</f>
        <v>#REF!</v>
      </c>
      <c r="AR10" s="25" t="e">
        <f ca="1">איורים!V9</f>
        <v>#REF!</v>
      </c>
      <c r="AS10" s="25" t="e">
        <f ca="1">איורים!W9</f>
        <v>#REF!</v>
      </c>
      <c r="AT10" s="25" t="e">
        <f ca="1">איורים!X9</f>
        <v>#REF!</v>
      </c>
      <c r="AU10" s="26" t="e">
        <f ca="1">איורים!Y9</f>
        <v>#REF!</v>
      </c>
      <c r="AV10" s="24" t="e">
        <f ca="1">איורים!AC9</f>
        <v>#REF!</v>
      </c>
      <c r="AW10" s="25" t="e">
        <f ca="1">איורים!AE9</f>
        <v>#REF!</v>
      </c>
      <c r="AX10" s="25" t="e">
        <f ca="1">איורים!AF9</f>
        <v>#REF!</v>
      </c>
      <c r="AY10" s="25" t="e">
        <f ca="1">איורים!AG9</f>
        <v>#REF!</v>
      </c>
      <c r="AZ10" s="25" t="e">
        <f ca="1">איורים!AH9</f>
        <v>#REF!</v>
      </c>
      <c r="BA10" s="25" t="e">
        <f ca="1">איורים!AI9</f>
        <v>#REF!</v>
      </c>
      <c r="BB10" s="25" t="e">
        <f ca="1">איורים!AW9</f>
        <v>#REF!</v>
      </c>
      <c r="BC10" s="25" t="e">
        <f ca="1">איורים!AY9</f>
        <v>#REF!</v>
      </c>
      <c r="BD10" s="25" t="e">
        <f ca="1">איורים!AZ9</f>
        <v>#REF!</v>
      </c>
      <c r="BE10" s="25" t="e">
        <f ca="1">איורים!BA9</f>
        <v>#REF!</v>
      </c>
      <c r="BF10" s="25" t="e">
        <f ca="1">איורים!BB9</f>
        <v>#REF!</v>
      </c>
      <c r="BG10" s="26" t="e">
        <f ca="1">איורים!BC9</f>
        <v>#REF!</v>
      </c>
      <c r="BH10" s="24" t="e">
        <f ca="1">איורים!CK9</f>
        <v>#REF!</v>
      </c>
      <c r="BI10" s="25" t="e">
        <f ca="1">איורים!CL9</f>
        <v>#REF!</v>
      </c>
      <c r="BJ10" s="25" t="e">
        <f ca="1">איורים!CM9</f>
        <v>#REF!</v>
      </c>
      <c r="BK10" s="25" t="e">
        <f ca="1">איורים!CN9</f>
        <v>#REF!</v>
      </c>
      <c r="BL10" s="25" t="e">
        <f ca="1">איורים!CO9</f>
        <v>#REF!</v>
      </c>
      <c r="BM10" s="25" t="e">
        <f ca="1">איורים!CP9</f>
        <v>#REF!</v>
      </c>
      <c r="BN10" s="26" t="e">
        <f ca="1">איורים!CQ9</f>
        <v>#REF!</v>
      </c>
      <c r="BO10" s="24" t="e">
        <f ca="1">איורים!CU9</f>
        <v>#REF!</v>
      </c>
      <c r="BP10" s="25" t="e">
        <f ca="1">איורים!CV9</f>
        <v>#REF!</v>
      </c>
      <c r="BQ10" s="25" t="e">
        <f ca="1">איורים!CW9</f>
        <v>#REF!</v>
      </c>
      <c r="BR10" s="25" t="e">
        <f ca="1">איורים!CX9</f>
        <v>#REF!</v>
      </c>
      <c r="BS10" s="25" t="e">
        <f ca="1">איורים!CY9</f>
        <v>#REF!</v>
      </c>
      <c r="BT10" s="25" t="e">
        <f ca="1">איורים!CZ9</f>
        <v>#REF!</v>
      </c>
      <c r="BU10" s="26" t="e">
        <f ca="1">איורים!DA9</f>
        <v>#REF!</v>
      </c>
      <c r="BV10" s="3"/>
      <c r="BW10" s="3"/>
    </row>
    <row r="11" spans="1:75" ht="16.5" thickBot="1">
      <c r="A11" s="39" t="str">
        <f>איורים!A7</f>
        <v>תרחיש 5</v>
      </c>
      <c r="B11" s="35" t="s">
        <v>70</v>
      </c>
      <c r="C11" s="11" t="e">
        <f>איורים!D7</f>
        <v>#REF!</v>
      </c>
      <c r="D11" s="12" t="e">
        <f>איורים!E7</f>
        <v>#REF!</v>
      </c>
      <c r="E11" s="54">
        <f>איורים!F7</f>
        <v>65.000000000000014</v>
      </c>
      <c r="F11" s="54">
        <f>איורים!G7</f>
        <v>67</v>
      </c>
      <c r="G11" s="14">
        <f>איורים!H7</f>
        <v>1</v>
      </c>
      <c r="H11" s="24" t="e">
        <f ca="1">איורים!AM7</f>
        <v>#REF!</v>
      </c>
      <c r="I11" s="25" t="e">
        <f ca="1">איורים!AN7</f>
        <v>#REF!</v>
      </c>
      <c r="J11" s="25" t="e">
        <f ca="1">איורים!AO7</f>
        <v>#REF!</v>
      </c>
      <c r="K11" s="25" t="e">
        <f ca="1">איורים!AP7</f>
        <v>#REF!</v>
      </c>
      <c r="L11" s="25" t="e">
        <f ca="1">איורים!AQ7</f>
        <v>#REF!</v>
      </c>
      <c r="M11" s="28" t="e">
        <f ca="1">איורים!AR7</f>
        <v>#REF!</v>
      </c>
      <c r="N11" s="29" t="e">
        <f ca="1">איורים!AS7</f>
        <v>#REF!</v>
      </c>
      <c r="O11" s="24" t="e">
        <f ca="1">איורים!BG7</f>
        <v>#REF!</v>
      </c>
      <c r="P11" s="25" t="e">
        <f ca="1">איורים!BH7</f>
        <v>#REF!</v>
      </c>
      <c r="Q11" s="25" t="e">
        <f ca="1">איורים!BI7</f>
        <v>#REF!</v>
      </c>
      <c r="R11" s="25" t="e">
        <f ca="1">איורים!BJ7</f>
        <v>#REF!</v>
      </c>
      <c r="S11" s="25" t="e">
        <f ca="1">איורים!BK7</f>
        <v>#REF!</v>
      </c>
      <c r="T11" s="25" t="e">
        <f ca="1">איורים!BL7</f>
        <v>#REF!</v>
      </c>
      <c r="U11" s="26" t="e">
        <f ca="1">איורים!BM7</f>
        <v>#REF!</v>
      </c>
      <c r="V11" s="25" t="e">
        <f ca="1">איורים!BQ7</f>
        <v>#REF!</v>
      </c>
      <c r="W11" s="25" t="e">
        <f ca="1">איורים!BR7</f>
        <v>#REF!</v>
      </c>
      <c r="X11" s="25" t="e">
        <f ca="1">איורים!BS7</f>
        <v>#REF!</v>
      </c>
      <c r="Y11" s="25" t="e">
        <f ca="1">איורים!BT7</f>
        <v>#REF!</v>
      </c>
      <c r="Z11" s="25" t="e">
        <f ca="1">איורים!BU7</f>
        <v>#REF!</v>
      </c>
      <c r="AA11" s="25" t="e">
        <f ca="1">איורים!BV7</f>
        <v>#REF!</v>
      </c>
      <c r="AB11" s="25" t="e">
        <f ca="1">איורים!BW7</f>
        <v>#REF!</v>
      </c>
      <c r="AC11" s="24" t="e">
        <f ca="1">איורים!CA7</f>
        <v>#REF!</v>
      </c>
      <c r="AD11" s="25" t="e">
        <f ca="1">איורים!CB7</f>
        <v>#REF!</v>
      </c>
      <c r="AE11" s="25" t="e">
        <f ca="1">איורים!CC7</f>
        <v>#REF!</v>
      </c>
      <c r="AF11" s="25" t="e">
        <f ca="1">איורים!CD7</f>
        <v>#REF!</v>
      </c>
      <c r="AG11" s="25" t="e">
        <f ca="1">איורים!CE7</f>
        <v>#REF!</v>
      </c>
      <c r="AH11" s="25" t="e">
        <f ca="1">איורים!CF7</f>
        <v>#REF!</v>
      </c>
      <c r="AI11" s="26" t="e">
        <f ca="1">איורים!CG7</f>
        <v>#REF!</v>
      </c>
      <c r="AJ11" s="24" t="e">
        <f ca="1">איורים!I7</f>
        <v>#REF!</v>
      </c>
      <c r="AK11" s="25" t="e">
        <f ca="1">איורים!K7</f>
        <v>#REF!</v>
      </c>
      <c r="AL11" s="25" t="e">
        <f ca="1">איורים!L7</f>
        <v>#REF!</v>
      </c>
      <c r="AM11" s="25" t="e">
        <f ca="1">איורים!M7</f>
        <v>#REF!</v>
      </c>
      <c r="AN11" s="25" t="e">
        <f ca="1">איורים!N7</f>
        <v>#REF!</v>
      </c>
      <c r="AO11" s="26" t="e">
        <f ca="1">איורים!O7</f>
        <v>#REF!</v>
      </c>
      <c r="AP11" s="24" t="e">
        <f ca="1">איורים!S7</f>
        <v>#REF!</v>
      </c>
      <c r="AQ11" s="25" t="e">
        <f ca="1">איורים!U7</f>
        <v>#REF!</v>
      </c>
      <c r="AR11" s="25" t="e">
        <f ca="1">איורים!V7</f>
        <v>#REF!</v>
      </c>
      <c r="AS11" s="25" t="e">
        <f ca="1">איורים!W7</f>
        <v>#REF!</v>
      </c>
      <c r="AT11" s="25" t="e">
        <f ca="1">איורים!X7</f>
        <v>#REF!</v>
      </c>
      <c r="AU11" s="26" t="e">
        <f ca="1">איורים!Y7</f>
        <v>#REF!</v>
      </c>
      <c r="AV11" s="24" t="e">
        <f ca="1">איורים!AC7</f>
        <v>#REF!</v>
      </c>
      <c r="AW11" s="25" t="e">
        <f ca="1">איורים!AE7</f>
        <v>#REF!</v>
      </c>
      <c r="AX11" s="25" t="e">
        <f ca="1">איורים!AF7</f>
        <v>#REF!</v>
      </c>
      <c r="AY11" s="25" t="e">
        <f ca="1">איורים!AG7</f>
        <v>#REF!</v>
      </c>
      <c r="AZ11" s="25" t="e">
        <f ca="1">איורים!AH7</f>
        <v>#REF!</v>
      </c>
      <c r="BA11" s="25" t="e">
        <f ca="1">איורים!AI7</f>
        <v>#REF!</v>
      </c>
      <c r="BB11" s="25" t="e">
        <f ca="1">איורים!AW7</f>
        <v>#REF!</v>
      </c>
      <c r="BC11" s="25" t="e">
        <f ca="1">איורים!AY7</f>
        <v>#REF!</v>
      </c>
      <c r="BD11" s="25" t="e">
        <f ca="1">איורים!AZ7</f>
        <v>#REF!</v>
      </c>
      <c r="BE11" s="25" t="e">
        <f ca="1">איורים!BA7</f>
        <v>#REF!</v>
      </c>
      <c r="BF11" s="25" t="e">
        <f ca="1">איורים!BB7</f>
        <v>#REF!</v>
      </c>
      <c r="BG11" s="26" t="e">
        <f ca="1">איורים!BC7</f>
        <v>#REF!</v>
      </c>
      <c r="BH11" s="24" t="e">
        <f ca="1">איורים!CK7</f>
        <v>#REF!</v>
      </c>
      <c r="BI11" s="25" t="e">
        <f ca="1">איורים!CL7</f>
        <v>#REF!</v>
      </c>
      <c r="BJ11" s="25" t="e">
        <f ca="1">איורים!CM7</f>
        <v>#REF!</v>
      </c>
      <c r="BK11" s="25" t="e">
        <f ca="1">איורים!CN7</f>
        <v>#REF!</v>
      </c>
      <c r="BL11" s="25" t="e">
        <f ca="1">איורים!CO7</f>
        <v>#REF!</v>
      </c>
      <c r="BM11" s="25" t="e">
        <f ca="1">איורים!CP7</f>
        <v>#REF!</v>
      </c>
      <c r="BN11" s="26" t="e">
        <f ca="1">איורים!CQ7</f>
        <v>#REF!</v>
      </c>
      <c r="BO11" s="24" t="e">
        <f ca="1">איורים!CU7</f>
        <v>#REF!</v>
      </c>
      <c r="BP11" s="25" t="e">
        <f ca="1">איורים!CV7</f>
        <v>#REF!</v>
      </c>
      <c r="BQ11" s="25" t="e">
        <f ca="1">איורים!CW7</f>
        <v>#REF!</v>
      </c>
      <c r="BR11" s="25" t="e">
        <f ca="1">איורים!CX7</f>
        <v>#REF!</v>
      </c>
      <c r="BS11" s="25" t="e">
        <f ca="1">איורים!CY7</f>
        <v>#REF!</v>
      </c>
      <c r="BT11" s="25" t="e">
        <f ca="1">איורים!CZ7</f>
        <v>#REF!</v>
      </c>
      <c r="BU11" s="26" t="e">
        <f ca="1">איורים!DA7</f>
        <v>#REF!</v>
      </c>
      <c r="BV11" s="3"/>
      <c r="BW11" s="3"/>
    </row>
    <row r="12" spans="1:75" ht="16.5" hidden="1" thickBot="1">
      <c r="A12" s="39" t="str">
        <f>איורים!A15</f>
        <v>תרחיש 4</v>
      </c>
      <c r="B12" s="35"/>
      <c r="C12" s="11" t="e">
        <f>איורים!D15</f>
        <v>#REF!</v>
      </c>
      <c r="D12" s="12" t="e">
        <f>איורים!E15</f>
        <v>#REF!</v>
      </c>
      <c r="E12" s="65">
        <f>איורים!F15</f>
        <v>65.000000000000014</v>
      </c>
      <c r="F12" s="65">
        <f>איורים!G15</f>
        <v>67</v>
      </c>
      <c r="G12" s="14">
        <f>איורים!H15</f>
        <v>1</v>
      </c>
      <c r="H12" s="24" t="e">
        <f ca="1">איורים!AM15</f>
        <v>#REF!</v>
      </c>
      <c r="I12" s="25" t="e">
        <f ca="1">איורים!AN15</f>
        <v>#REF!</v>
      </c>
      <c r="J12" s="25" t="e">
        <f ca="1">איורים!AO15</f>
        <v>#REF!</v>
      </c>
      <c r="K12" s="25" t="e">
        <f ca="1">איורים!AP15</f>
        <v>#REF!</v>
      </c>
      <c r="L12" s="25" t="e">
        <f ca="1">איורים!AQ15</f>
        <v>#REF!</v>
      </c>
      <c r="M12" s="28" t="e">
        <f ca="1">איורים!AR15</f>
        <v>#REF!</v>
      </c>
      <c r="N12" s="29" t="e">
        <f ca="1">איורים!AS15</f>
        <v>#REF!</v>
      </c>
      <c r="O12" s="24" t="e">
        <f ca="1">איורים!BG15</f>
        <v>#REF!</v>
      </c>
      <c r="P12" s="25" t="e">
        <f ca="1">איורים!BH15</f>
        <v>#REF!</v>
      </c>
      <c r="Q12" s="25" t="e">
        <f ca="1">איורים!BI15</f>
        <v>#REF!</v>
      </c>
      <c r="R12" s="25" t="e">
        <f ca="1">איורים!BJ15</f>
        <v>#REF!</v>
      </c>
      <c r="S12" s="25" t="e">
        <f ca="1">איורים!BK15</f>
        <v>#REF!</v>
      </c>
      <c r="T12" s="25" t="e">
        <f ca="1">איורים!BL15</f>
        <v>#REF!</v>
      </c>
      <c r="U12" s="26" t="e">
        <f ca="1">איורים!BM15</f>
        <v>#REF!</v>
      </c>
      <c r="V12" s="25" t="e">
        <f ca="1">איורים!BQ15</f>
        <v>#REF!</v>
      </c>
      <c r="W12" s="25" t="e">
        <f ca="1">איורים!BR15</f>
        <v>#REF!</v>
      </c>
      <c r="X12" s="25" t="e">
        <f ca="1">איורים!BS15</f>
        <v>#REF!</v>
      </c>
      <c r="Y12" s="25" t="e">
        <f ca="1">איורים!BT15</f>
        <v>#REF!</v>
      </c>
      <c r="Z12" s="25" t="e">
        <f ca="1">איורים!BU15</f>
        <v>#REF!</v>
      </c>
      <c r="AA12" s="25" t="e">
        <f ca="1">איורים!BV15</f>
        <v>#REF!</v>
      </c>
      <c r="AB12" s="25" t="e">
        <f ca="1">איורים!BW15</f>
        <v>#REF!</v>
      </c>
      <c r="AC12" s="24" t="e">
        <f ca="1">איורים!CA15</f>
        <v>#REF!</v>
      </c>
      <c r="AD12" s="25" t="e">
        <f ca="1">איורים!CB15</f>
        <v>#REF!</v>
      </c>
      <c r="AE12" s="25" t="e">
        <f ca="1">איורים!CC15</f>
        <v>#REF!</v>
      </c>
      <c r="AF12" s="25" t="e">
        <f ca="1">איורים!CD15</f>
        <v>#REF!</v>
      </c>
      <c r="AG12" s="25" t="e">
        <f ca="1">איורים!CE15</f>
        <v>#REF!</v>
      </c>
      <c r="AH12" s="25" t="e">
        <f ca="1">איורים!CF15</f>
        <v>#REF!</v>
      </c>
      <c r="AI12" s="26" t="e">
        <f ca="1">איורים!CG15</f>
        <v>#REF!</v>
      </c>
      <c r="AJ12" s="24" t="e">
        <f ca="1">איורים!I15</f>
        <v>#REF!</v>
      </c>
      <c r="AK12" s="25" t="e">
        <f ca="1">איורים!K15</f>
        <v>#REF!</v>
      </c>
      <c r="AL12" s="25" t="e">
        <f ca="1">איורים!L15</f>
        <v>#REF!</v>
      </c>
      <c r="AM12" s="25" t="e">
        <f ca="1">איורים!M15</f>
        <v>#REF!</v>
      </c>
      <c r="AN12" s="25" t="e">
        <f ca="1">איורים!N15</f>
        <v>#REF!</v>
      </c>
      <c r="AO12" s="26" t="e">
        <f ca="1">איורים!O15</f>
        <v>#REF!</v>
      </c>
      <c r="AP12" s="24" t="e">
        <f ca="1">איורים!S15</f>
        <v>#REF!</v>
      </c>
      <c r="AQ12" s="25" t="e">
        <f ca="1">איורים!U15</f>
        <v>#REF!</v>
      </c>
      <c r="AR12" s="25" t="e">
        <f ca="1">איורים!V15</f>
        <v>#REF!</v>
      </c>
      <c r="AS12" s="25" t="e">
        <f ca="1">איורים!W15</f>
        <v>#REF!</v>
      </c>
      <c r="AT12" s="25" t="e">
        <f ca="1">איורים!X15</f>
        <v>#REF!</v>
      </c>
      <c r="AU12" s="26" t="e">
        <f ca="1">איורים!Y15</f>
        <v>#REF!</v>
      </c>
      <c r="AV12" s="24" t="e">
        <f ca="1">איורים!AC15</f>
        <v>#REF!</v>
      </c>
      <c r="AW12" s="25" t="e">
        <f ca="1">איורים!AE15</f>
        <v>#REF!</v>
      </c>
      <c r="AX12" s="25" t="e">
        <f ca="1">איורים!AF15</f>
        <v>#REF!</v>
      </c>
      <c r="AY12" s="25" t="e">
        <f ca="1">איורים!AG15</f>
        <v>#REF!</v>
      </c>
      <c r="AZ12" s="25" t="e">
        <f ca="1">איורים!AH15</f>
        <v>#REF!</v>
      </c>
      <c r="BA12" s="25" t="e">
        <f ca="1">איורים!AI15</f>
        <v>#REF!</v>
      </c>
      <c r="BB12" s="25" t="e">
        <f ca="1">איורים!AW15</f>
        <v>#REF!</v>
      </c>
      <c r="BC12" s="25" t="e">
        <f ca="1">איורים!AY15</f>
        <v>#REF!</v>
      </c>
      <c r="BD12" s="25" t="e">
        <f ca="1">איורים!AZ15</f>
        <v>#REF!</v>
      </c>
      <c r="BE12" s="25" t="e">
        <f ca="1">איורים!BA15</f>
        <v>#REF!</v>
      </c>
      <c r="BF12" s="25" t="e">
        <f ca="1">איורים!BB15</f>
        <v>#REF!</v>
      </c>
      <c r="BG12" s="26" t="e">
        <f ca="1">איורים!BC15</f>
        <v>#REF!</v>
      </c>
      <c r="BH12" s="24" t="e">
        <f ca="1">איורים!CK15</f>
        <v>#REF!</v>
      </c>
      <c r="BI12" s="25" t="e">
        <f ca="1">איורים!CL15</f>
        <v>#REF!</v>
      </c>
      <c r="BJ12" s="25" t="e">
        <f ca="1">איורים!CM15</f>
        <v>#REF!</v>
      </c>
      <c r="BK12" s="25" t="e">
        <f ca="1">איורים!CN15</f>
        <v>#REF!</v>
      </c>
      <c r="BL12" s="25" t="e">
        <f ca="1">איורים!CO15</f>
        <v>#REF!</v>
      </c>
      <c r="BM12" s="25" t="e">
        <f ca="1">איורים!CP15</f>
        <v>#REF!</v>
      </c>
      <c r="BN12" s="26" t="e">
        <f ca="1">איורים!CQ15</f>
        <v>#REF!</v>
      </c>
      <c r="BO12" s="24" t="e">
        <f ca="1">איורים!CU15</f>
        <v>#REF!</v>
      </c>
      <c r="BP12" s="25" t="e">
        <f ca="1">איורים!CV15</f>
        <v>#REF!</v>
      </c>
      <c r="BQ12" s="25" t="e">
        <f ca="1">איורים!CW15</f>
        <v>#REF!</v>
      </c>
      <c r="BR12" s="25" t="e">
        <f ca="1">איורים!CX15</f>
        <v>#REF!</v>
      </c>
      <c r="BS12" s="25" t="e">
        <f ca="1">איורים!CY15</f>
        <v>#REF!</v>
      </c>
      <c r="BT12" s="25" t="e">
        <f ca="1">איורים!CZ15</f>
        <v>#REF!</v>
      </c>
      <c r="BU12" s="26" t="e">
        <f ca="1">איורים!DA15</f>
        <v>#REF!</v>
      </c>
      <c r="BV12" s="3"/>
      <c r="BW12" s="3"/>
    </row>
    <row r="13" spans="1:75" ht="13.5" thickBot="1">
      <c r="A13" s="38"/>
      <c r="B13" s="36"/>
      <c r="C13" s="60"/>
      <c r="D13" s="55"/>
      <c r="E13" s="55"/>
      <c r="F13" s="55"/>
      <c r="G13" s="56"/>
      <c r="H13" s="215" t="s">
        <v>56</v>
      </c>
      <c r="I13" s="216"/>
      <c r="J13" s="216"/>
      <c r="K13" s="216"/>
      <c r="L13" s="216"/>
      <c r="M13" s="216"/>
      <c r="N13" s="216"/>
      <c r="O13" s="216"/>
      <c r="P13" s="216"/>
      <c r="Q13" s="216"/>
      <c r="R13" s="216"/>
      <c r="S13" s="216"/>
      <c r="T13" s="216"/>
      <c r="U13" s="216"/>
      <c r="V13" s="215" t="s">
        <v>56</v>
      </c>
      <c r="W13" s="216"/>
      <c r="X13" s="216"/>
      <c r="Y13" s="216"/>
      <c r="Z13" s="216"/>
      <c r="AA13" s="216"/>
      <c r="AB13" s="216"/>
      <c r="AC13" s="216"/>
      <c r="AD13" s="216"/>
      <c r="AE13" s="216"/>
      <c r="AF13" s="216"/>
      <c r="AG13" s="216"/>
      <c r="AH13" s="216"/>
      <c r="AI13" s="216"/>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215" t="s">
        <v>56</v>
      </c>
      <c r="BI13" s="216"/>
      <c r="BJ13" s="216"/>
      <c r="BK13" s="216"/>
      <c r="BL13" s="216"/>
      <c r="BM13" s="216"/>
      <c r="BN13" s="216"/>
      <c r="BO13" s="216"/>
      <c r="BP13" s="216"/>
      <c r="BQ13" s="216"/>
      <c r="BR13" s="216"/>
      <c r="BS13" s="216"/>
      <c r="BT13" s="216"/>
      <c r="BU13" s="216"/>
      <c r="BV13" s="3"/>
      <c r="BW13" s="3"/>
    </row>
    <row r="14" spans="1:75" ht="15.75" hidden="1">
      <c r="A14" s="49" t="str">
        <f>איורים!A25</f>
        <v>תרחיש 10</v>
      </c>
      <c r="B14" s="35" t="s">
        <v>37</v>
      </c>
      <c r="C14" s="11" t="e">
        <f>איורים!D25</f>
        <v>#REF!</v>
      </c>
      <c r="D14" s="12" t="e">
        <f>איורים!E25</f>
        <v>#REF!</v>
      </c>
      <c r="E14" s="54">
        <f>איורים!F25</f>
        <v>62</v>
      </c>
      <c r="F14" s="54">
        <f>איורים!G25</f>
        <v>67</v>
      </c>
      <c r="G14" s="14">
        <f>איורים!H25</f>
        <v>1</v>
      </c>
      <c r="H14" s="44" t="e">
        <f ca="1">איורים!AM25</f>
        <v>#REF!</v>
      </c>
      <c r="I14" s="45"/>
      <c r="J14" s="45" t="e">
        <f ca="1">איורים!AO25</f>
        <v>#REF!</v>
      </c>
      <c r="K14" s="45" t="e">
        <f ca="1">איורים!AP25</f>
        <v>#REF!</v>
      </c>
      <c r="L14" s="45" t="e">
        <f ca="1">איורים!AQ25</f>
        <v>#REF!</v>
      </c>
      <c r="M14" s="45" t="e">
        <f ca="1">איורים!AR25</f>
        <v>#REF!</v>
      </c>
      <c r="N14" s="46" t="e">
        <f ca="1">איורים!AS25</f>
        <v>#REF!</v>
      </c>
      <c r="O14" s="44" t="e">
        <f ca="1">איורים!BG25</f>
        <v>#REF!</v>
      </c>
      <c r="P14" s="45"/>
      <c r="Q14" s="45" t="e">
        <f ca="1">איורים!BI25</f>
        <v>#REF!</v>
      </c>
      <c r="R14" s="45" t="e">
        <f ca="1">איורים!BJ25</f>
        <v>#REF!</v>
      </c>
      <c r="S14" s="45" t="e">
        <f ca="1">איורים!BK25</f>
        <v>#REF!</v>
      </c>
      <c r="T14" s="45" t="e">
        <f ca="1">איורים!BL25</f>
        <v>#REF!</v>
      </c>
      <c r="U14" s="46" t="e">
        <f ca="1">איורים!BM25</f>
        <v>#REF!</v>
      </c>
      <c r="V14" s="44" t="e">
        <f ca="1">איורים!BQ25</f>
        <v>#REF!</v>
      </c>
      <c r="W14" s="45"/>
      <c r="X14" s="45" t="e">
        <f ca="1">איורים!BS25</f>
        <v>#REF!</v>
      </c>
      <c r="Y14" s="45" t="e">
        <f ca="1">איורים!BT25</f>
        <v>#REF!</v>
      </c>
      <c r="Z14" s="45" t="e">
        <f ca="1">איורים!BU25</f>
        <v>#REF!</v>
      </c>
      <c r="AA14" s="45" t="e">
        <f ca="1">איורים!BV25</f>
        <v>#REF!</v>
      </c>
      <c r="AB14" s="45" t="e">
        <f ca="1">איורים!BW25</f>
        <v>#REF!</v>
      </c>
      <c r="AC14" s="44" t="e">
        <f ca="1">איורים!CA25</f>
        <v>#REF!</v>
      </c>
      <c r="AD14" s="45"/>
      <c r="AE14" s="45" t="e">
        <f ca="1">איורים!CC25</f>
        <v>#REF!</v>
      </c>
      <c r="AF14" s="45" t="e">
        <f ca="1">איורים!CD25</f>
        <v>#REF!</v>
      </c>
      <c r="AG14" s="45" t="e">
        <f ca="1">איורים!CE25</f>
        <v>#REF!</v>
      </c>
      <c r="AH14" s="45" t="e">
        <f ca="1">איורים!CF25</f>
        <v>#REF!</v>
      </c>
      <c r="AI14" s="46" t="e">
        <f ca="1">איורים!CG25</f>
        <v>#REF!</v>
      </c>
      <c r="AJ14" s="45" t="e">
        <f ca="1">איורים!I25</f>
        <v>#REF!</v>
      </c>
      <c r="AK14" s="45" t="e">
        <f ca="1">איורים!K25</f>
        <v>#REF!</v>
      </c>
      <c r="AL14" s="45" t="e">
        <f ca="1">איורים!L25</f>
        <v>#REF!</v>
      </c>
      <c r="AM14" s="45" t="e">
        <f ca="1">איורים!M25</f>
        <v>#REF!</v>
      </c>
      <c r="AN14" s="45" t="e">
        <f ca="1">איורים!N25</f>
        <v>#REF!</v>
      </c>
      <c r="AO14" s="46" t="e">
        <f ca="1">איורים!O25</f>
        <v>#REF!</v>
      </c>
      <c r="AP14" s="44" t="e">
        <f ca="1">איורים!S25</f>
        <v>#REF!</v>
      </c>
      <c r="AQ14" s="45" t="e">
        <f ca="1">איורים!U25</f>
        <v>#REF!</v>
      </c>
      <c r="AR14" s="45" t="e">
        <f ca="1">איורים!V25</f>
        <v>#REF!</v>
      </c>
      <c r="AS14" s="45" t="e">
        <f ca="1">איורים!W25</f>
        <v>#REF!</v>
      </c>
      <c r="AT14" s="45" t="e">
        <f ca="1">איורים!X25</f>
        <v>#REF!</v>
      </c>
      <c r="AU14" s="46" t="e">
        <f ca="1">איורים!Y25</f>
        <v>#REF!</v>
      </c>
      <c r="AV14" s="44" t="e">
        <f ca="1">איורים!AC25</f>
        <v>#REF!</v>
      </c>
      <c r="AW14" s="45" t="e">
        <f ca="1">איורים!AE25</f>
        <v>#REF!</v>
      </c>
      <c r="AX14" s="45" t="e">
        <f ca="1">איורים!AF25</f>
        <v>#REF!</v>
      </c>
      <c r="AY14" s="45" t="e">
        <f ca="1">איורים!AG25</f>
        <v>#REF!</v>
      </c>
      <c r="AZ14" s="45" t="e">
        <f ca="1">איורים!AH25</f>
        <v>#REF!</v>
      </c>
      <c r="BA14" s="45" t="e">
        <f ca="1">איורים!AI25</f>
        <v>#REF!</v>
      </c>
      <c r="BB14" s="44" t="e">
        <f ca="1">איורים!AW25</f>
        <v>#REF!</v>
      </c>
      <c r="BC14" s="45" t="e">
        <f ca="1">איורים!AY25</f>
        <v>#REF!</v>
      </c>
      <c r="BD14" s="45" t="e">
        <f ca="1">איורים!AZ25</f>
        <v>#REF!</v>
      </c>
      <c r="BE14" s="45" t="e">
        <f ca="1">איורים!BA25</f>
        <v>#REF!</v>
      </c>
      <c r="BF14" s="45" t="e">
        <f ca="1">איורים!BB25</f>
        <v>#REF!</v>
      </c>
      <c r="BG14" s="46" t="e">
        <f ca="1">איורים!BC25</f>
        <v>#REF!</v>
      </c>
      <c r="BH14" s="44" t="e">
        <f ca="1">איורים!CK25</f>
        <v>#REF!</v>
      </c>
      <c r="BI14" s="45"/>
      <c r="BJ14" s="45" t="e">
        <f ca="1">איורים!CM25</f>
        <v>#REF!</v>
      </c>
      <c r="BK14" s="45" t="e">
        <f ca="1">איורים!CN25</f>
        <v>#REF!</v>
      </c>
      <c r="BL14" s="45" t="e">
        <f ca="1">איורים!CO25</f>
        <v>#REF!</v>
      </c>
      <c r="BM14" s="45" t="e">
        <f ca="1">איורים!CP25</f>
        <v>#REF!</v>
      </c>
      <c r="BN14" s="46" t="e">
        <f ca="1">איורים!CQ25</f>
        <v>#REF!</v>
      </c>
      <c r="BO14" s="44" t="e">
        <f ca="1">איורים!CU25</f>
        <v>#REF!</v>
      </c>
      <c r="BP14" s="45"/>
      <c r="BQ14" s="45" t="e">
        <f ca="1">איורים!CW25</f>
        <v>#REF!</v>
      </c>
      <c r="BR14" s="45" t="e">
        <f ca="1">איורים!CX25</f>
        <v>#REF!</v>
      </c>
      <c r="BS14" s="45" t="e">
        <f ca="1">איורים!CY25</f>
        <v>#REF!</v>
      </c>
      <c r="BT14" s="45" t="e">
        <f ca="1">איורים!CZ25</f>
        <v>#REF!</v>
      </c>
      <c r="BU14" s="46" t="e">
        <f ca="1">איורים!DA25</f>
        <v>#REF!</v>
      </c>
      <c r="BV14" s="3"/>
      <c r="BW14" s="3"/>
    </row>
    <row r="15" spans="1:75" ht="16.5" hidden="1" thickBot="1">
      <c r="A15" s="39" t="str">
        <f>איורים!A26</f>
        <v>תרחיש 13</v>
      </c>
      <c r="B15" s="35" t="s">
        <v>46</v>
      </c>
      <c r="C15" s="11" t="e">
        <f>איורים!D26</f>
        <v>#REF!</v>
      </c>
      <c r="D15" s="12" t="e">
        <f>איורים!E26</f>
        <v>#REF!</v>
      </c>
      <c r="E15" s="54">
        <f>איורים!F26</f>
        <v>65.000000000000014</v>
      </c>
      <c r="F15" s="54">
        <f>איורים!G26</f>
        <v>67</v>
      </c>
      <c r="G15" s="14">
        <f>איורים!H26</f>
        <v>1</v>
      </c>
      <c r="H15" s="27" t="e">
        <f ca="1">איורים!AM26</f>
        <v>#REF!</v>
      </c>
      <c r="I15" s="28"/>
      <c r="J15" s="28" t="e">
        <f ca="1">איורים!AO26</f>
        <v>#REF!</v>
      </c>
      <c r="K15" s="28" t="e">
        <f ca="1">איורים!AP26</f>
        <v>#REF!</v>
      </c>
      <c r="L15" s="28" t="e">
        <f ca="1">איורים!AQ26</f>
        <v>#REF!</v>
      </c>
      <c r="M15" s="28" t="e">
        <f ca="1">איורים!AR26</f>
        <v>#REF!</v>
      </c>
      <c r="N15" s="29" t="e">
        <f ca="1">איורים!AS26</f>
        <v>#REF!</v>
      </c>
      <c r="O15" s="27" t="e">
        <f ca="1">איורים!BG26</f>
        <v>#REF!</v>
      </c>
      <c r="P15" s="28"/>
      <c r="Q15" s="28" t="e">
        <f ca="1">איורים!BI26</f>
        <v>#REF!</v>
      </c>
      <c r="R15" s="28" t="e">
        <f ca="1">איורים!BJ26</f>
        <v>#REF!</v>
      </c>
      <c r="S15" s="28" t="e">
        <f ca="1">איורים!BK26</f>
        <v>#REF!</v>
      </c>
      <c r="T15" s="28" t="e">
        <f ca="1">איורים!BL26</f>
        <v>#REF!</v>
      </c>
      <c r="U15" s="29" t="e">
        <f ca="1">איורים!BM26</f>
        <v>#REF!</v>
      </c>
      <c r="V15" s="27" t="e">
        <f ca="1">איורים!BQ26</f>
        <v>#REF!</v>
      </c>
      <c r="W15" s="28"/>
      <c r="X15" s="28" t="e">
        <f ca="1">איורים!BS26</f>
        <v>#REF!</v>
      </c>
      <c r="Y15" s="28" t="e">
        <f ca="1">איורים!BT26</f>
        <v>#REF!</v>
      </c>
      <c r="Z15" s="28" t="e">
        <f ca="1">איורים!BU26</f>
        <v>#REF!</v>
      </c>
      <c r="AA15" s="28" t="e">
        <f ca="1">איורים!BV26</f>
        <v>#REF!</v>
      </c>
      <c r="AB15" s="28" t="e">
        <f ca="1">איורים!BW26</f>
        <v>#REF!</v>
      </c>
      <c r="AC15" s="27" t="e">
        <f ca="1">איורים!CA26</f>
        <v>#REF!</v>
      </c>
      <c r="AD15" s="28"/>
      <c r="AE15" s="28" t="e">
        <f ca="1">איורים!CC26</f>
        <v>#REF!</v>
      </c>
      <c r="AF15" s="28" t="e">
        <f ca="1">איורים!CD26</f>
        <v>#REF!</v>
      </c>
      <c r="AG15" s="28" t="e">
        <f ca="1">איורים!CE26</f>
        <v>#REF!</v>
      </c>
      <c r="AH15" s="28" t="e">
        <f ca="1">איורים!CF26</f>
        <v>#REF!</v>
      </c>
      <c r="AI15" s="29" t="e">
        <f ca="1">איורים!CG26</f>
        <v>#REF!</v>
      </c>
      <c r="AJ15" s="28" t="e">
        <f ca="1">איורים!I26</f>
        <v>#REF!</v>
      </c>
      <c r="AK15" s="28" t="e">
        <f ca="1">איורים!K26</f>
        <v>#REF!</v>
      </c>
      <c r="AL15" s="28" t="e">
        <f ca="1">איורים!L26</f>
        <v>#REF!</v>
      </c>
      <c r="AM15" s="28" t="e">
        <f ca="1">איורים!M26</f>
        <v>#REF!</v>
      </c>
      <c r="AN15" s="28" t="e">
        <f ca="1">איורים!N26</f>
        <v>#REF!</v>
      </c>
      <c r="AO15" s="29" t="e">
        <f ca="1">איורים!O26</f>
        <v>#REF!</v>
      </c>
      <c r="AP15" s="27" t="e">
        <f ca="1">איורים!S26</f>
        <v>#REF!</v>
      </c>
      <c r="AQ15" s="28" t="e">
        <f ca="1">איורים!U26</f>
        <v>#REF!</v>
      </c>
      <c r="AR15" s="28" t="e">
        <f ca="1">איורים!V26</f>
        <v>#REF!</v>
      </c>
      <c r="AS15" s="28" t="e">
        <f ca="1">איורים!W26</f>
        <v>#REF!</v>
      </c>
      <c r="AT15" s="28" t="e">
        <f ca="1">איורים!X26</f>
        <v>#REF!</v>
      </c>
      <c r="AU15" s="29" t="e">
        <f ca="1">איורים!Y26</f>
        <v>#REF!</v>
      </c>
      <c r="AV15" s="27" t="e">
        <f ca="1">איורים!AC26</f>
        <v>#REF!</v>
      </c>
      <c r="AW15" s="28" t="e">
        <f ca="1">איורים!AE26</f>
        <v>#REF!</v>
      </c>
      <c r="AX15" s="28" t="e">
        <f ca="1">איורים!AF26</f>
        <v>#REF!</v>
      </c>
      <c r="AY15" s="28" t="e">
        <f ca="1">איורים!AG26</f>
        <v>#REF!</v>
      </c>
      <c r="AZ15" s="28" t="e">
        <f ca="1">איורים!AH26</f>
        <v>#REF!</v>
      </c>
      <c r="BA15" s="28" t="e">
        <f ca="1">איורים!AI26</f>
        <v>#REF!</v>
      </c>
      <c r="BB15" s="27" t="e">
        <f ca="1">איורים!AW26</f>
        <v>#REF!</v>
      </c>
      <c r="BC15" s="28" t="e">
        <f ca="1">איורים!AY26</f>
        <v>#REF!</v>
      </c>
      <c r="BD15" s="28" t="e">
        <f ca="1">איורים!AZ26</f>
        <v>#REF!</v>
      </c>
      <c r="BE15" s="28" t="e">
        <f ca="1">איורים!BA26</f>
        <v>#REF!</v>
      </c>
      <c r="BF15" s="28" t="e">
        <f ca="1">איורים!BB26</f>
        <v>#REF!</v>
      </c>
      <c r="BG15" s="29" t="e">
        <f ca="1">איורים!BC26</f>
        <v>#REF!</v>
      </c>
      <c r="BH15" s="27" t="e">
        <f ca="1">איורים!CK26</f>
        <v>#REF!</v>
      </c>
      <c r="BI15" s="28"/>
      <c r="BJ15" s="28" t="e">
        <f ca="1">איורים!CM26</f>
        <v>#REF!</v>
      </c>
      <c r="BK15" s="28" t="e">
        <f ca="1">איורים!CN26</f>
        <v>#REF!</v>
      </c>
      <c r="BL15" s="28" t="e">
        <f ca="1">איורים!CO26</f>
        <v>#REF!</v>
      </c>
      <c r="BM15" s="28" t="e">
        <f ca="1">איורים!CP26</f>
        <v>#REF!</v>
      </c>
      <c r="BN15" s="29" t="e">
        <f ca="1">איורים!CQ26</f>
        <v>#REF!</v>
      </c>
      <c r="BO15" s="27" t="e">
        <f ca="1">איורים!CU26</f>
        <v>#REF!</v>
      </c>
      <c r="BP15" s="28"/>
      <c r="BQ15" s="28" t="e">
        <f ca="1">איורים!CW26</f>
        <v>#REF!</v>
      </c>
      <c r="BR15" s="28" t="e">
        <f ca="1">איורים!CX26</f>
        <v>#REF!</v>
      </c>
      <c r="BS15" s="28" t="e">
        <f ca="1">איורים!CY26</f>
        <v>#REF!</v>
      </c>
      <c r="BT15" s="28" t="e">
        <f ca="1">איורים!CZ26</f>
        <v>#REF!</v>
      </c>
      <c r="BU15" s="29" t="e">
        <f ca="1">איורים!DA26</f>
        <v>#REF!</v>
      </c>
      <c r="BV15" s="3"/>
      <c r="BW15" s="3"/>
    </row>
    <row r="16" spans="1:75" ht="15.75">
      <c r="A16" s="39" t="str">
        <f>איורים!A28</f>
        <v>תרחיש 0</v>
      </c>
      <c r="B16" s="62" t="s">
        <v>72</v>
      </c>
      <c r="C16" s="19" t="e">
        <f>איורים!D28</f>
        <v>#REF!</v>
      </c>
      <c r="D16" s="12" t="e">
        <f>איורים!E28</f>
        <v>#REF!</v>
      </c>
      <c r="E16" s="54">
        <f>איורים!F28</f>
        <v>62</v>
      </c>
      <c r="F16" s="54">
        <f>איורים!G28</f>
        <v>67</v>
      </c>
      <c r="G16" s="14">
        <f>איורים!H28</f>
        <v>0</v>
      </c>
      <c r="H16" s="27" t="e">
        <f ca="1">איורים!AM28</f>
        <v>#REF!</v>
      </c>
      <c r="I16" s="28" t="e">
        <f ca="1">איורים!AN28</f>
        <v>#REF!</v>
      </c>
      <c r="J16" s="28" t="e">
        <f ca="1">איורים!AO28</f>
        <v>#REF!</v>
      </c>
      <c r="K16" s="28" t="e">
        <f ca="1">איורים!AP28</f>
        <v>#REF!</v>
      </c>
      <c r="L16" s="28" t="e">
        <f ca="1">איורים!AQ28</f>
        <v>#REF!</v>
      </c>
      <c r="M16" s="28" t="e">
        <f ca="1">איורים!AR28</f>
        <v>#REF!</v>
      </c>
      <c r="N16" s="29" t="e">
        <f ca="1">איורים!AS28</f>
        <v>#REF!</v>
      </c>
      <c r="O16" s="27" t="e">
        <f ca="1">איורים!BG28</f>
        <v>#REF!</v>
      </c>
      <c r="P16" s="28" t="e">
        <f ca="1">איורים!BH28</f>
        <v>#REF!</v>
      </c>
      <c r="Q16" s="28" t="e">
        <f ca="1">איורים!BI28</f>
        <v>#REF!</v>
      </c>
      <c r="R16" s="28" t="e">
        <f ca="1">איורים!BJ28</f>
        <v>#REF!</v>
      </c>
      <c r="S16" s="28" t="e">
        <f ca="1">איורים!BK28</f>
        <v>#REF!</v>
      </c>
      <c r="T16" s="28" t="e">
        <f ca="1">איורים!BL28</f>
        <v>#REF!</v>
      </c>
      <c r="U16" s="29" t="e">
        <f ca="1">איורים!BM28</f>
        <v>#REF!</v>
      </c>
      <c r="V16" s="27" t="e">
        <f ca="1">איורים!BQ28</f>
        <v>#REF!</v>
      </c>
      <c r="W16" s="28" t="e">
        <f ca="1">איורים!BR28</f>
        <v>#REF!</v>
      </c>
      <c r="X16" s="28" t="e">
        <f ca="1">איורים!BS28</f>
        <v>#REF!</v>
      </c>
      <c r="Y16" s="28" t="e">
        <f ca="1">איורים!BT28</f>
        <v>#REF!</v>
      </c>
      <c r="Z16" s="28" t="e">
        <f ca="1">איורים!BU28</f>
        <v>#REF!</v>
      </c>
      <c r="AA16" s="28" t="e">
        <f ca="1">איורים!BV28</f>
        <v>#REF!</v>
      </c>
      <c r="AB16" s="28" t="e">
        <f ca="1">איורים!BW28</f>
        <v>#REF!</v>
      </c>
      <c r="AC16" s="27" t="e">
        <f ca="1">איורים!CA28</f>
        <v>#REF!</v>
      </c>
      <c r="AD16" s="28" t="e">
        <f ca="1">איורים!CB28</f>
        <v>#REF!</v>
      </c>
      <c r="AE16" s="28" t="e">
        <f ca="1">איורים!CC28</f>
        <v>#REF!</v>
      </c>
      <c r="AF16" s="28" t="e">
        <f ca="1">איורים!CD28</f>
        <v>#REF!</v>
      </c>
      <c r="AG16" s="28" t="e">
        <f ca="1">איורים!CE28</f>
        <v>#REF!</v>
      </c>
      <c r="AH16" s="28" t="e">
        <f ca="1">איורים!CF28</f>
        <v>#REF!</v>
      </c>
      <c r="AI16" s="29" t="e">
        <f ca="1">איורים!CG28</f>
        <v>#REF!</v>
      </c>
      <c r="AJ16" s="28" t="e">
        <f ca="1">איורים!I28</f>
        <v>#REF!</v>
      </c>
      <c r="AK16" s="28" t="e">
        <f ca="1">איורים!K28</f>
        <v>#REF!</v>
      </c>
      <c r="AL16" s="28" t="e">
        <f ca="1">איורים!L28</f>
        <v>#REF!</v>
      </c>
      <c r="AM16" s="28" t="e">
        <f ca="1">איורים!M28</f>
        <v>#REF!</v>
      </c>
      <c r="AN16" s="28" t="e">
        <f ca="1">איורים!N28</f>
        <v>#REF!</v>
      </c>
      <c r="AO16" s="29" t="e">
        <f ca="1">איורים!O28</f>
        <v>#REF!</v>
      </c>
      <c r="AP16" s="27" t="e">
        <f ca="1">איורים!S28</f>
        <v>#REF!</v>
      </c>
      <c r="AQ16" s="28" t="e">
        <f ca="1">איורים!U28</f>
        <v>#REF!</v>
      </c>
      <c r="AR16" s="28" t="e">
        <f ca="1">איורים!V28</f>
        <v>#REF!</v>
      </c>
      <c r="AS16" s="28" t="e">
        <f ca="1">איורים!W28</f>
        <v>#REF!</v>
      </c>
      <c r="AT16" s="28" t="e">
        <f ca="1">איורים!X28</f>
        <v>#REF!</v>
      </c>
      <c r="AU16" s="29" t="e">
        <f ca="1">איורים!Y28</f>
        <v>#REF!</v>
      </c>
      <c r="AV16" s="27" t="e">
        <f ca="1">איורים!AC28</f>
        <v>#REF!</v>
      </c>
      <c r="AW16" s="28" t="e">
        <f ca="1">איורים!AE28</f>
        <v>#REF!</v>
      </c>
      <c r="AX16" s="28" t="e">
        <f ca="1">איורים!AF28</f>
        <v>#REF!</v>
      </c>
      <c r="AY16" s="28" t="e">
        <f ca="1">איורים!AG28</f>
        <v>#REF!</v>
      </c>
      <c r="AZ16" s="28" t="e">
        <f ca="1">איורים!AH28</f>
        <v>#REF!</v>
      </c>
      <c r="BA16" s="28" t="e">
        <f ca="1">איורים!AI28</f>
        <v>#REF!</v>
      </c>
      <c r="BB16" s="27" t="e">
        <f ca="1">איורים!AW28</f>
        <v>#REF!</v>
      </c>
      <c r="BC16" s="28" t="e">
        <f ca="1">איורים!AY28</f>
        <v>#REF!</v>
      </c>
      <c r="BD16" s="28" t="e">
        <f ca="1">איורים!AZ28</f>
        <v>#REF!</v>
      </c>
      <c r="BE16" s="28" t="e">
        <f ca="1">איורים!BA28</f>
        <v>#REF!</v>
      </c>
      <c r="BF16" s="28" t="e">
        <f ca="1">איורים!BB28</f>
        <v>#REF!</v>
      </c>
      <c r="BG16" s="29" t="e">
        <f ca="1">איורים!BC28</f>
        <v>#REF!</v>
      </c>
      <c r="BH16" s="27" t="e">
        <f ca="1">איורים!CK28</f>
        <v>#REF!</v>
      </c>
      <c r="BI16" s="28" t="e">
        <f ca="1">איורים!CL28</f>
        <v>#REF!</v>
      </c>
      <c r="BJ16" s="28" t="e">
        <f ca="1">איורים!CM28</f>
        <v>#REF!</v>
      </c>
      <c r="BK16" s="28" t="e">
        <f ca="1">איורים!CN28</f>
        <v>#REF!</v>
      </c>
      <c r="BL16" s="28" t="e">
        <f ca="1">איורים!CO28</f>
        <v>#REF!</v>
      </c>
      <c r="BM16" s="28" t="e">
        <f ca="1">איורים!CP28</f>
        <v>#REF!</v>
      </c>
      <c r="BN16" s="29" t="e">
        <f ca="1">איורים!CQ28</f>
        <v>#REF!</v>
      </c>
      <c r="BO16" s="27" t="e">
        <f ca="1">איורים!CU28</f>
        <v>#REF!</v>
      </c>
      <c r="BP16" s="28" t="e">
        <f ca="1">איורים!CV28</f>
        <v>#REF!</v>
      </c>
      <c r="BQ16" s="28" t="e">
        <f ca="1">איורים!CW28</f>
        <v>#REF!</v>
      </c>
      <c r="BR16" s="28" t="e">
        <f ca="1">איורים!CX28</f>
        <v>#REF!</v>
      </c>
      <c r="BS16" s="28" t="e">
        <f ca="1">איורים!CY28</f>
        <v>#REF!</v>
      </c>
      <c r="BT16" s="28" t="e">
        <f ca="1">איורים!CZ28</f>
        <v>#REF!</v>
      </c>
      <c r="BU16" s="29" t="e">
        <f ca="1">איורים!DA28</f>
        <v>#REF!</v>
      </c>
      <c r="BV16" s="3"/>
      <c r="BW16" s="3"/>
    </row>
    <row r="17" spans="1:75" ht="15.75" hidden="1">
      <c r="A17" s="39" t="str">
        <f>איורים!A30</f>
        <v>תרחיש 15</v>
      </c>
      <c r="B17" s="63" t="s">
        <v>47</v>
      </c>
      <c r="C17" s="11" t="e">
        <f>איורים!D30</f>
        <v>#REF!</v>
      </c>
      <c r="D17" s="12" t="e">
        <f>איורים!E30</f>
        <v>#REF!</v>
      </c>
      <c r="E17" s="13">
        <f>איורים!F30</f>
        <v>65.000000000000014</v>
      </c>
      <c r="F17" s="13">
        <f>איורים!G30</f>
        <v>67</v>
      </c>
      <c r="G17" s="14">
        <f>איורים!H30</f>
        <v>1</v>
      </c>
      <c r="H17" s="27" t="e">
        <f ca="1">איורים!AM30</f>
        <v>#REF!</v>
      </c>
      <c r="I17" s="28"/>
      <c r="J17" s="28" t="e">
        <f ca="1">איורים!AO30</f>
        <v>#REF!</v>
      </c>
      <c r="K17" s="28" t="e">
        <f ca="1">איורים!AP30</f>
        <v>#REF!</v>
      </c>
      <c r="L17" s="28" t="e">
        <f ca="1">איורים!AQ30</f>
        <v>#REF!</v>
      </c>
      <c r="M17" s="28" t="e">
        <f ca="1">איורים!AR30</f>
        <v>#REF!</v>
      </c>
      <c r="N17" s="29" t="e">
        <f ca="1">איורים!AS30</f>
        <v>#REF!</v>
      </c>
      <c r="O17" s="27" t="e">
        <f ca="1">איורים!BG30</f>
        <v>#REF!</v>
      </c>
      <c r="P17" s="28"/>
      <c r="Q17" s="28" t="e">
        <f ca="1">איורים!BI30</f>
        <v>#REF!</v>
      </c>
      <c r="R17" s="28" t="e">
        <f ca="1">איורים!BJ30</f>
        <v>#REF!</v>
      </c>
      <c r="S17" s="28" t="e">
        <f ca="1">איורים!BK30</f>
        <v>#REF!</v>
      </c>
      <c r="T17" s="28" t="e">
        <f ca="1">איורים!BL30</f>
        <v>#REF!</v>
      </c>
      <c r="U17" s="29" t="e">
        <f ca="1">איורים!BM30</f>
        <v>#REF!</v>
      </c>
      <c r="V17" s="27" t="e">
        <f ca="1">איורים!BQ30</f>
        <v>#REF!</v>
      </c>
      <c r="W17" s="28"/>
      <c r="X17" s="28" t="e">
        <f ca="1">איורים!BS30</f>
        <v>#REF!</v>
      </c>
      <c r="Y17" s="28" t="e">
        <f ca="1">איורים!BT30</f>
        <v>#REF!</v>
      </c>
      <c r="Z17" s="28" t="e">
        <f ca="1">איורים!BU30</f>
        <v>#REF!</v>
      </c>
      <c r="AA17" s="28" t="e">
        <f ca="1">איורים!BV30</f>
        <v>#REF!</v>
      </c>
      <c r="AB17" s="28" t="e">
        <f ca="1">איורים!BW30</f>
        <v>#REF!</v>
      </c>
      <c r="AC17" s="27" t="e">
        <f ca="1">איורים!CA30</f>
        <v>#REF!</v>
      </c>
      <c r="AD17" s="28"/>
      <c r="AE17" s="28" t="e">
        <f ca="1">איורים!CC30</f>
        <v>#REF!</v>
      </c>
      <c r="AF17" s="28" t="e">
        <f ca="1">איורים!CD30</f>
        <v>#REF!</v>
      </c>
      <c r="AG17" s="28" t="e">
        <f ca="1">איורים!CE30</f>
        <v>#REF!</v>
      </c>
      <c r="AH17" s="28" t="e">
        <f ca="1">איורים!CF30</f>
        <v>#REF!</v>
      </c>
      <c r="AI17" s="29" t="e">
        <f ca="1">איורים!CG30</f>
        <v>#REF!</v>
      </c>
      <c r="AJ17" s="28" t="e">
        <f ca="1">איורים!I30</f>
        <v>#REF!</v>
      </c>
      <c r="AK17" s="28" t="e">
        <f ca="1">איורים!K30</f>
        <v>#REF!</v>
      </c>
      <c r="AL17" s="28" t="e">
        <f ca="1">איורים!L30</f>
        <v>#REF!</v>
      </c>
      <c r="AM17" s="28" t="e">
        <f ca="1">איורים!M30</f>
        <v>#REF!</v>
      </c>
      <c r="AN17" s="28" t="e">
        <f ca="1">איורים!N30</f>
        <v>#REF!</v>
      </c>
      <c r="AO17" s="29" t="e">
        <f ca="1">איורים!O30</f>
        <v>#REF!</v>
      </c>
      <c r="AP17" s="27" t="e">
        <f ca="1">איורים!S30</f>
        <v>#REF!</v>
      </c>
      <c r="AQ17" s="28" t="e">
        <f ca="1">איורים!U30</f>
        <v>#REF!</v>
      </c>
      <c r="AR17" s="28" t="e">
        <f ca="1">איורים!V30</f>
        <v>#REF!</v>
      </c>
      <c r="AS17" s="28" t="e">
        <f ca="1">איורים!W30</f>
        <v>#REF!</v>
      </c>
      <c r="AT17" s="28" t="e">
        <f ca="1">איורים!X30</f>
        <v>#REF!</v>
      </c>
      <c r="AU17" s="29" t="e">
        <f ca="1">איורים!Y30</f>
        <v>#REF!</v>
      </c>
      <c r="AV17" s="27" t="e">
        <f ca="1">איורים!AC30</f>
        <v>#REF!</v>
      </c>
      <c r="AW17" s="28" t="e">
        <f ca="1">איורים!AE30</f>
        <v>#REF!</v>
      </c>
      <c r="AX17" s="28" t="e">
        <f ca="1">איורים!AF30</f>
        <v>#REF!</v>
      </c>
      <c r="AY17" s="28" t="e">
        <f ca="1">איורים!AG30</f>
        <v>#REF!</v>
      </c>
      <c r="AZ17" s="28" t="e">
        <f ca="1">איורים!AH30</f>
        <v>#REF!</v>
      </c>
      <c r="BA17" s="28" t="e">
        <f ca="1">איורים!AI30</f>
        <v>#REF!</v>
      </c>
      <c r="BB17" s="27" t="e">
        <f ca="1">איורים!AW30</f>
        <v>#REF!</v>
      </c>
      <c r="BC17" s="28" t="e">
        <f ca="1">איורים!AY30</f>
        <v>#REF!</v>
      </c>
      <c r="BD17" s="28" t="e">
        <f ca="1">איורים!AZ30</f>
        <v>#REF!</v>
      </c>
      <c r="BE17" s="28" t="e">
        <f ca="1">איורים!BA30</f>
        <v>#REF!</v>
      </c>
      <c r="BF17" s="28" t="e">
        <f ca="1">איורים!BB30</f>
        <v>#REF!</v>
      </c>
      <c r="BG17" s="29" t="e">
        <f ca="1">איורים!BC30</f>
        <v>#REF!</v>
      </c>
      <c r="BH17" s="27" t="e">
        <f ca="1">איורים!CK30</f>
        <v>#REF!</v>
      </c>
      <c r="BI17" s="28"/>
      <c r="BJ17" s="28" t="e">
        <f ca="1">איורים!CM30</f>
        <v>#REF!</v>
      </c>
      <c r="BK17" s="28" t="e">
        <f ca="1">איורים!CN30</f>
        <v>#REF!</v>
      </c>
      <c r="BL17" s="28" t="e">
        <f ca="1">איורים!CO30</f>
        <v>#REF!</v>
      </c>
      <c r="BM17" s="28" t="e">
        <f ca="1">איורים!CP30</f>
        <v>#REF!</v>
      </c>
      <c r="BN17" s="29" t="e">
        <f ca="1">איורים!CQ30</f>
        <v>#REF!</v>
      </c>
      <c r="BO17" s="3"/>
      <c r="BP17" s="3"/>
      <c r="BQ17" s="3"/>
      <c r="BR17" s="3"/>
      <c r="BS17" s="3"/>
      <c r="BT17" s="3"/>
      <c r="BU17" s="3"/>
      <c r="BV17" s="3"/>
      <c r="BW17" s="3"/>
    </row>
    <row r="18" spans="1:75" ht="15.75" hidden="1">
      <c r="A18" s="39" t="str">
        <f>איורים!A31</f>
        <v>תרחיש 3</v>
      </c>
      <c r="B18" s="63" t="s">
        <v>51</v>
      </c>
      <c r="C18" s="20" t="e">
        <f>איורים!D31</f>
        <v>#REF!</v>
      </c>
      <c r="D18" s="12" t="e">
        <f>איורים!E31</f>
        <v>#REF!</v>
      </c>
      <c r="E18" s="13">
        <f>איורים!F31</f>
        <v>65.000000000000014</v>
      </c>
      <c r="F18" s="13">
        <f>איורים!G31</f>
        <v>67</v>
      </c>
      <c r="G18" s="14">
        <f>איורים!H31</f>
        <v>0</v>
      </c>
      <c r="H18" s="27" t="e">
        <f ca="1">איורים!AM31</f>
        <v>#REF!</v>
      </c>
      <c r="I18" s="28"/>
      <c r="J18" s="28" t="e">
        <f ca="1">איורים!AO31</f>
        <v>#REF!</v>
      </c>
      <c r="K18" s="28" t="e">
        <f ca="1">איורים!AP31</f>
        <v>#REF!</v>
      </c>
      <c r="L18" s="28" t="e">
        <f ca="1">איורים!AQ31</f>
        <v>#REF!</v>
      </c>
      <c r="M18" s="28" t="e">
        <f ca="1">איורים!AR31</f>
        <v>#REF!</v>
      </c>
      <c r="N18" s="29" t="e">
        <f ca="1">איורים!AS31</f>
        <v>#REF!</v>
      </c>
      <c r="O18" s="27" t="e">
        <f ca="1">איורים!BG31</f>
        <v>#REF!</v>
      </c>
      <c r="P18" s="28"/>
      <c r="Q18" s="28" t="e">
        <f ca="1">איורים!BI31</f>
        <v>#REF!</v>
      </c>
      <c r="R18" s="28" t="e">
        <f ca="1">איורים!BJ31</f>
        <v>#REF!</v>
      </c>
      <c r="S18" s="28" t="e">
        <f ca="1">איורים!BK31</f>
        <v>#REF!</v>
      </c>
      <c r="T18" s="28" t="e">
        <f ca="1">איורים!BL31</f>
        <v>#REF!</v>
      </c>
      <c r="U18" s="29" t="e">
        <f ca="1">איורים!BM31</f>
        <v>#REF!</v>
      </c>
      <c r="V18" s="27" t="e">
        <f ca="1">איורים!BQ31</f>
        <v>#REF!</v>
      </c>
      <c r="W18" s="28"/>
      <c r="X18" s="28" t="e">
        <f ca="1">איורים!BS31</f>
        <v>#REF!</v>
      </c>
      <c r="Y18" s="28" t="e">
        <f ca="1">איורים!BT31</f>
        <v>#REF!</v>
      </c>
      <c r="Z18" s="28" t="e">
        <f ca="1">איורים!BU31</f>
        <v>#REF!</v>
      </c>
      <c r="AA18" s="28" t="e">
        <f ca="1">איורים!BV31</f>
        <v>#REF!</v>
      </c>
      <c r="AB18" s="28" t="e">
        <f ca="1">איורים!BW31</f>
        <v>#REF!</v>
      </c>
      <c r="AC18" s="27" t="e">
        <f ca="1">איורים!CA31</f>
        <v>#REF!</v>
      </c>
      <c r="AD18" s="28"/>
      <c r="AE18" s="28" t="e">
        <f ca="1">איורים!CC31</f>
        <v>#REF!</v>
      </c>
      <c r="AF18" s="28" t="e">
        <f ca="1">איורים!CD31</f>
        <v>#REF!</v>
      </c>
      <c r="AG18" s="28" t="e">
        <f ca="1">איורים!CE31</f>
        <v>#REF!</v>
      </c>
      <c r="AH18" s="28" t="e">
        <f ca="1">איורים!CF31</f>
        <v>#REF!</v>
      </c>
      <c r="AI18" s="29" t="e">
        <f ca="1">איורים!CG31</f>
        <v>#REF!</v>
      </c>
      <c r="AJ18" s="28" t="e">
        <f ca="1">איורים!I31</f>
        <v>#REF!</v>
      </c>
      <c r="AK18" s="28" t="e">
        <f ca="1">איורים!K31</f>
        <v>#REF!</v>
      </c>
      <c r="AL18" s="28" t="e">
        <f ca="1">איורים!L31</f>
        <v>#REF!</v>
      </c>
      <c r="AM18" s="28" t="e">
        <f ca="1">איורים!M31</f>
        <v>#REF!</v>
      </c>
      <c r="AN18" s="28" t="e">
        <f ca="1">איורים!N31</f>
        <v>#REF!</v>
      </c>
      <c r="AO18" s="29" t="e">
        <f ca="1">איורים!O31</f>
        <v>#REF!</v>
      </c>
      <c r="AP18" s="27" t="e">
        <f ca="1">איורים!S31</f>
        <v>#REF!</v>
      </c>
      <c r="AQ18" s="28" t="e">
        <f ca="1">איורים!U31</f>
        <v>#REF!</v>
      </c>
      <c r="AR18" s="28" t="e">
        <f ca="1">איורים!V31</f>
        <v>#REF!</v>
      </c>
      <c r="AS18" s="28" t="e">
        <f ca="1">איורים!W31</f>
        <v>#REF!</v>
      </c>
      <c r="AT18" s="28" t="e">
        <f ca="1">איורים!X31</f>
        <v>#REF!</v>
      </c>
      <c r="AU18" s="29" t="e">
        <f ca="1">איורים!Y31</f>
        <v>#REF!</v>
      </c>
      <c r="AV18" s="27" t="e">
        <f ca="1">איורים!AC31</f>
        <v>#REF!</v>
      </c>
      <c r="AW18" s="28" t="e">
        <f ca="1">איורים!AE31</f>
        <v>#REF!</v>
      </c>
      <c r="AX18" s="28" t="e">
        <f ca="1">איורים!AF31</f>
        <v>#REF!</v>
      </c>
      <c r="AY18" s="28" t="e">
        <f ca="1">איורים!AG31</f>
        <v>#REF!</v>
      </c>
      <c r="AZ18" s="28" t="e">
        <f ca="1">איורים!AH31</f>
        <v>#REF!</v>
      </c>
      <c r="BA18" s="28" t="e">
        <f ca="1">איורים!AI31</f>
        <v>#REF!</v>
      </c>
      <c r="BB18" s="27" t="e">
        <f ca="1">איורים!AW31</f>
        <v>#REF!</v>
      </c>
      <c r="BC18" s="28" t="e">
        <f ca="1">איורים!AY31</f>
        <v>#REF!</v>
      </c>
      <c r="BD18" s="28" t="e">
        <f ca="1">איורים!AZ31</f>
        <v>#REF!</v>
      </c>
      <c r="BE18" s="28" t="e">
        <f ca="1">איורים!BA31</f>
        <v>#REF!</v>
      </c>
      <c r="BF18" s="28" t="e">
        <f ca="1">איורים!BB31</f>
        <v>#REF!</v>
      </c>
      <c r="BG18" s="29" t="e">
        <f ca="1">איורים!BC31</f>
        <v>#REF!</v>
      </c>
      <c r="BH18" s="27" t="e">
        <f ca="1">איורים!CK31</f>
        <v>#REF!</v>
      </c>
      <c r="BI18" s="28"/>
      <c r="BJ18" s="28" t="e">
        <f ca="1">איורים!CM31</f>
        <v>#REF!</v>
      </c>
      <c r="BK18" s="28" t="e">
        <f ca="1">איורים!CN31</f>
        <v>#REF!</v>
      </c>
      <c r="BL18" s="28" t="e">
        <f ca="1">איורים!CO31</f>
        <v>#REF!</v>
      </c>
      <c r="BM18" s="28" t="e">
        <f ca="1">איורים!CP31</f>
        <v>#REF!</v>
      </c>
      <c r="BN18" s="29" t="e">
        <f ca="1">איורים!CQ31</f>
        <v>#REF!</v>
      </c>
      <c r="BO18" s="3"/>
      <c r="BP18" s="3"/>
      <c r="BQ18" s="3"/>
      <c r="BR18" s="3"/>
      <c r="BS18" s="3"/>
      <c r="BT18" s="3"/>
      <c r="BU18" s="3"/>
      <c r="BV18" s="3"/>
      <c r="BW18" s="3"/>
    </row>
    <row r="19" spans="1:75" ht="16.5" hidden="1" thickBot="1">
      <c r="A19" s="40" t="str">
        <f>איורים!A32</f>
        <v>תרחיש 9</v>
      </c>
      <c r="B19" s="63" t="s">
        <v>38</v>
      </c>
      <c r="C19" s="15" t="e">
        <f>איורים!D32</f>
        <v>#REF!</v>
      </c>
      <c r="D19" s="16" t="e">
        <f>איורים!E32</f>
        <v>#REF!</v>
      </c>
      <c r="E19" s="17">
        <f>איורים!F32</f>
        <v>66.000000000000057</v>
      </c>
      <c r="F19" s="17">
        <f>איורים!G32</f>
        <v>67.999999999999943</v>
      </c>
      <c r="G19" s="18">
        <f>איורים!H32</f>
        <v>0</v>
      </c>
      <c r="H19" s="30" t="e">
        <f ca="1">איורים!AM32</f>
        <v>#REF!</v>
      </c>
      <c r="I19" s="31"/>
      <c r="J19" s="31" t="e">
        <f ca="1">איורים!AO32</f>
        <v>#REF!</v>
      </c>
      <c r="K19" s="31" t="e">
        <f ca="1">איורים!AP32</f>
        <v>#REF!</v>
      </c>
      <c r="L19" s="31" t="e">
        <f ca="1">איורים!AQ32</f>
        <v>#REF!</v>
      </c>
      <c r="M19" s="31" t="e">
        <f ca="1">איורים!AR32</f>
        <v>#REF!</v>
      </c>
      <c r="N19" s="32" t="e">
        <f ca="1">איורים!AS32</f>
        <v>#REF!</v>
      </c>
      <c r="O19" s="30" t="e">
        <f ca="1">איורים!BG32</f>
        <v>#REF!</v>
      </c>
      <c r="P19" s="31"/>
      <c r="Q19" s="31" t="e">
        <f ca="1">איורים!BI32</f>
        <v>#REF!</v>
      </c>
      <c r="R19" s="31" t="e">
        <f ca="1">איורים!BJ32</f>
        <v>#REF!</v>
      </c>
      <c r="S19" s="31" t="e">
        <f ca="1">איורים!BK32</f>
        <v>#REF!</v>
      </c>
      <c r="T19" s="31" t="e">
        <f ca="1">איורים!BL32</f>
        <v>#REF!</v>
      </c>
      <c r="U19" s="32" t="e">
        <f ca="1">איורים!BM32</f>
        <v>#REF!</v>
      </c>
      <c r="V19" s="30" t="e">
        <f ca="1">איורים!BQ32</f>
        <v>#REF!</v>
      </c>
      <c r="W19" s="31"/>
      <c r="X19" s="31" t="e">
        <f ca="1">איורים!BS32</f>
        <v>#REF!</v>
      </c>
      <c r="Y19" s="31" t="e">
        <f ca="1">איורים!BT32</f>
        <v>#REF!</v>
      </c>
      <c r="Z19" s="31" t="e">
        <f ca="1">איורים!BU32</f>
        <v>#REF!</v>
      </c>
      <c r="AA19" s="31" t="e">
        <f ca="1">איורים!BV32</f>
        <v>#REF!</v>
      </c>
      <c r="AB19" s="31" t="e">
        <f ca="1">איורים!BW32</f>
        <v>#REF!</v>
      </c>
      <c r="AC19" s="30" t="e">
        <f ca="1">איורים!CA32</f>
        <v>#REF!</v>
      </c>
      <c r="AD19" s="31"/>
      <c r="AE19" s="31" t="e">
        <f ca="1">איורים!CC32</f>
        <v>#REF!</v>
      </c>
      <c r="AF19" s="31" t="e">
        <f ca="1">איורים!CD32</f>
        <v>#REF!</v>
      </c>
      <c r="AG19" s="31" t="e">
        <f ca="1">איורים!CE32</f>
        <v>#REF!</v>
      </c>
      <c r="AH19" s="31" t="e">
        <f ca="1">איורים!CF32</f>
        <v>#REF!</v>
      </c>
      <c r="AI19" s="32" t="e">
        <f ca="1">איורים!CG32</f>
        <v>#REF!</v>
      </c>
      <c r="AJ19" s="31" t="e">
        <f ca="1">איורים!I32</f>
        <v>#REF!</v>
      </c>
      <c r="AK19" s="31" t="e">
        <f ca="1">איורים!K32</f>
        <v>#REF!</v>
      </c>
      <c r="AL19" s="31" t="e">
        <f ca="1">איורים!L32</f>
        <v>#REF!</v>
      </c>
      <c r="AM19" s="31" t="e">
        <f ca="1">איורים!M32</f>
        <v>#REF!</v>
      </c>
      <c r="AN19" s="31" t="e">
        <f ca="1">איורים!N32</f>
        <v>#REF!</v>
      </c>
      <c r="AO19" s="32" t="e">
        <f ca="1">איורים!O32</f>
        <v>#REF!</v>
      </c>
      <c r="AP19" s="30" t="e">
        <f ca="1">איורים!S32</f>
        <v>#REF!</v>
      </c>
      <c r="AQ19" s="31" t="e">
        <f ca="1">איורים!U32</f>
        <v>#REF!</v>
      </c>
      <c r="AR19" s="31" t="e">
        <f ca="1">איורים!V32</f>
        <v>#REF!</v>
      </c>
      <c r="AS19" s="31" t="e">
        <f ca="1">איורים!W32</f>
        <v>#REF!</v>
      </c>
      <c r="AT19" s="31" t="e">
        <f ca="1">איורים!X32</f>
        <v>#REF!</v>
      </c>
      <c r="AU19" s="32" t="e">
        <f ca="1">איורים!Y32</f>
        <v>#REF!</v>
      </c>
      <c r="AV19" s="30" t="e">
        <f ca="1">איורים!AC32</f>
        <v>#REF!</v>
      </c>
      <c r="AW19" s="31" t="e">
        <f ca="1">איורים!AE32</f>
        <v>#REF!</v>
      </c>
      <c r="AX19" s="31" t="e">
        <f ca="1">איורים!AF32</f>
        <v>#REF!</v>
      </c>
      <c r="AY19" s="31" t="e">
        <f ca="1">איורים!AG32</f>
        <v>#REF!</v>
      </c>
      <c r="AZ19" s="31" t="e">
        <f ca="1">איורים!AH32</f>
        <v>#REF!</v>
      </c>
      <c r="BA19" s="31" t="e">
        <f ca="1">איורים!AI32</f>
        <v>#REF!</v>
      </c>
      <c r="BB19" s="30" t="e">
        <f ca="1">איורים!AW32</f>
        <v>#REF!</v>
      </c>
      <c r="BC19" s="31" t="e">
        <f ca="1">איורים!AY32</f>
        <v>#REF!</v>
      </c>
      <c r="BD19" s="31" t="e">
        <f ca="1">איורים!AZ32</f>
        <v>#REF!</v>
      </c>
      <c r="BE19" s="31" t="e">
        <f ca="1">איורים!BA32</f>
        <v>#REF!</v>
      </c>
      <c r="BF19" s="31" t="e">
        <f ca="1">איורים!BB32</f>
        <v>#REF!</v>
      </c>
      <c r="BG19" s="32" t="e">
        <f ca="1">איורים!BC32</f>
        <v>#REF!</v>
      </c>
      <c r="BH19" s="30" t="e">
        <f ca="1">איורים!CK32</f>
        <v>#REF!</v>
      </c>
      <c r="BI19" s="31"/>
      <c r="BJ19" s="31" t="e">
        <f ca="1">איורים!CM32</f>
        <v>#REF!</v>
      </c>
      <c r="BK19" s="31" t="e">
        <f ca="1">איורים!CN32</f>
        <v>#REF!</v>
      </c>
      <c r="BL19" s="31" t="e">
        <f ca="1">איורים!CO32</f>
        <v>#REF!</v>
      </c>
      <c r="BM19" s="31" t="e">
        <f ca="1">איורים!CP32</f>
        <v>#REF!</v>
      </c>
      <c r="BN19" s="32" t="e">
        <f ca="1">איורים!CQ32</f>
        <v>#REF!</v>
      </c>
      <c r="BO19" s="3"/>
      <c r="BP19" s="3"/>
      <c r="BQ19" s="3"/>
      <c r="BR19" s="3"/>
      <c r="BS19" s="3"/>
      <c r="BT19" s="3"/>
      <c r="BU19" s="3"/>
      <c r="BV19" s="3"/>
      <c r="BW19" s="3"/>
    </row>
    <row r="20" spans="1:75" ht="16.5" thickBot="1">
      <c r="A20" s="40" t="str">
        <f>איורים!A29</f>
        <v>תרחיש 7</v>
      </c>
      <c r="B20" s="64" t="s">
        <v>71</v>
      </c>
      <c r="C20" s="15" t="e">
        <f>איורים!D29</f>
        <v>#REF!</v>
      </c>
      <c r="D20" s="16" t="e">
        <f>איורים!E29</f>
        <v>#REF!</v>
      </c>
      <c r="E20" s="17">
        <f>איורים!F29</f>
        <v>62</v>
      </c>
      <c r="F20" s="17">
        <f>איורים!G29</f>
        <v>67</v>
      </c>
      <c r="G20" s="18">
        <f>איורים!H29</f>
        <v>0</v>
      </c>
      <c r="H20" s="30" t="e">
        <f ca="1">איורים!AM29</f>
        <v>#REF!</v>
      </c>
      <c r="I20" s="31" t="e">
        <f ca="1">איורים!AN29</f>
        <v>#REF!</v>
      </c>
      <c r="J20" s="31" t="e">
        <f ca="1">איורים!AO29</f>
        <v>#REF!</v>
      </c>
      <c r="K20" s="31" t="e">
        <f ca="1">איורים!AP29</f>
        <v>#REF!</v>
      </c>
      <c r="L20" s="31" t="e">
        <f ca="1">איורים!AQ29</f>
        <v>#REF!</v>
      </c>
      <c r="M20" s="31" t="e">
        <f ca="1">איורים!AR29</f>
        <v>#REF!</v>
      </c>
      <c r="N20" s="32" t="e">
        <f ca="1">איורים!AS29</f>
        <v>#REF!</v>
      </c>
      <c r="O20" s="30" t="e">
        <f ca="1">איורים!BG29</f>
        <v>#REF!</v>
      </c>
      <c r="P20" s="31" t="e">
        <f ca="1">איורים!BH29</f>
        <v>#REF!</v>
      </c>
      <c r="Q20" s="31" t="e">
        <f ca="1">איורים!BI29</f>
        <v>#REF!</v>
      </c>
      <c r="R20" s="31" t="e">
        <f ca="1">איורים!BJ29</f>
        <v>#REF!</v>
      </c>
      <c r="S20" s="31" t="e">
        <f ca="1">איורים!BK29</f>
        <v>#REF!</v>
      </c>
      <c r="T20" s="31" t="e">
        <f ca="1">איורים!BL29</f>
        <v>#REF!</v>
      </c>
      <c r="U20" s="32" t="e">
        <f ca="1">איורים!BM29</f>
        <v>#REF!</v>
      </c>
      <c r="V20" s="30" t="e">
        <f ca="1">איורים!BQ29</f>
        <v>#REF!</v>
      </c>
      <c r="W20" s="31" t="e">
        <f ca="1">איורים!BR29</f>
        <v>#REF!</v>
      </c>
      <c r="X20" s="31" t="e">
        <f ca="1">איורים!BS29</f>
        <v>#REF!</v>
      </c>
      <c r="Y20" s="31" t="e">
        <f ca="1">איורים!BT29</f>
        <v>#REF!</v>
      </c>
      <c r="Z20" s="31" t="e">
        <f ca="1">איורים!BU29</f>
        <v>#REF!</v>
      </c>
      <c r="AA20" s="31" t="e">
        <f ca="1">איורים!BV29</f>
        <v>#REF!</v>
      </c>
      <c r="AB20" s="31" t="e">
        <f ca="1">איורים!BW29</f>
        <v>#REF!</v>
      </c>
      <c r="AC20" s="30" t="e">
        <f ca="1">איורים!CA29</f>
        <v>#REF!</v>
      </c>
      <c r="AD20" s="31" t="e">
        <f ca="1">איורים!CB29</f>
        <v>#REF!</v>
      </c>
      <c r="AE20" s="31" t="e">
        <f ca="1">איורים!CC29</f>
        <v>#REF!</v>
      </c>
      <c r="AF20" s="31" t="e">
        <f ca="1">איורים!CD29</f>
        <v>#REF!</v>
      </c>
      <c r="AG20" s="31" t="e">
        <f ca="1">איורים!CE29</f>
        <v>#REF!</v>
      </c>
      <c r="AH20" s="31" t="e">
        <f ca="1">איורים!CF29</f>
        <v>#REF!</v>
      </c>
      <c r="AI20" s="32" t="e">
        <f ca="1">איורים!CG29</f>
        <v>#REF!</v>
      </c>
      <c r="AJ20" s="31" t="e">
        <f ca="1">איורים!I29</f>
        <v>#REF!</v>
      </c>
      <c r="AK20" s="31" t="e">
        <f ca="1">איורים!K29</f>
        <v>#REF!</v>
      </c>
      <c r="AL20" s="31" t="e">
        <f ca="1">איורים!L29</f>
        <v>#REF!</v>
      </c>
      <c r="AM20" s="31" t="e">
        <f ca="1">איורים!M29</f>
        <v>#REF!</v>
      </c>
      <c r="AN20" s="31" t="e">
        <f ca="1">איורים!N29</f>
        <v>#REF!</v>
      </c>
      <c r="AO20" s="32" t="e">
        <f ca="1">איורים!O29</f>
        <v>#REF!</v>
      </c>
      <c r="AP20" s="30" t="e">
        <f ca="1">איורים!S29</f>
        <v>#REF!</v>
      </c>
      <c r="AQ20" s="31" t="e">
        <f ca="1">איורים!U29</f>
        <v>#REF!</v>
      </c>
      <c r="AR20" s="31" t="e">
        <f ca="1">איורים!V29</f>
        <v>#REF!</v>
      </c>
      <c r="AS20" s="31" t="e">
        <f ca="1">איורים!W29</f>
        <v>#REF!</v>
      </c>
      <c r="AT20" s="31" t="e">
        <f ca="1">איורים!X29</f>
        <v>#REF!</v>
      </c>
      <c r="AU20" s="32" t="e">
        <f ca="1">איורים!Y29</f>
        <v>#REF!</v>
      </c>
      <c r="AV20" s="30" t="e">
        <f ca="1">איורים!AC29</f>
        <v>#REF!</v>
      </c>
      <c r="AW20" s="31" t="e">
        <f ca="1">איורים!AE29</f>
        <v>#REF!</v>
      </c>
      <c r="AX20" s="31" t="e">
        <f ca="1">איורים!AF29</f>
        <v>#REF!</v>
      </c>
      <c r="AY20" s="31" t="e">
        <f ca="1">איורים!AG29</f>
        <v>#REF!</v>
      </c>
      <c r="AZ20" s="31" t="e">
        <f ca="1">איורים!AH29</f>
        <v>#REF!</v>
      </c>
      <c r="BA20" s="31" t="e">
        <f ca="1">איורים!AI29</f>
        <v>#REF!</v>
      </c>
      <c r="BB20" s="30" t="e">
        <f ca="1">איורים!AW29</f>
        <v>#REF!</v>
      </c>
      <c r="BC20" s="31" t="e">
        <f ca="1">איורים!AY29</f>
        <v>#REF!</v>
      </c>
      <c r="BD20" s="31" t="e">
        <f ca="1">איורים!AZ29</f>
        <v>#REF!</v>
      </c>
      <c r="BE20" s="31" t="e">
        <f ca="1">איורים!BA29</f>
        <v>#REF!</v>
      </c>
      <c r="BF20" s="31" t="e">
        <f ca="1">איורים!BB29</f>
        <v>#REF!</v>
      </c>
      <c r="BG20" s="32" t="e">
        <f ca="1">איורים!BC29</f>
        <v>#REF!</v>
      </c>
      <c r="BH20" s="30" t="e">
        <f ca="1">איורים!CK29</f>
        <v>#REF!</v>
      </c>
      <c r="BI20" s="31" t="e">
        <f ca="1">איורים!CL29</f>
        <v>#REF!</v>
      </c>
      <c r="BJ20" s="31" t="e">
        <f ca="1">איורים!CM29</f>
        <v>#REF!</v>
      </c>
      <c r="BK20" s="31" t="e">
        <f ca="1">איורים!CN29</f>
        <v>#REF!</v>
      </c>
      <c r="BL20" s="31" t="e">
        <f ca="1">איורים!CO29</f>
        <v>#REF!</v>
      </c>
      <c r="BM20" s="31" t="e">
        <f ca="1">איורים!CP29</f>
        <v>#REF!</v>
      </c>
      <c r="BN20" s="32" t="e">
        <f ca="1">איורים!CQ29</f>
        <v>#REF!</v>
      </c>
      <c r="BO20" s="30" t="e">
        <f ca="1">איורים!CU29</f>
        <v>#REF!</v>
      </c>
      <c r="BP20" s="31" t="e">
        <f ca="1">איורים!CV29</f>
        <v>#REF!</v>
      </c>
      <c r="BQ20" s="31" t="e">
        <f ca="1">איורים!CW29</f>
        <v>#REF!</v>
      </c>
      <c r="BR20" s="31" t="e">
        <f ca="1">איורים!CX29</f>
        <v>#REF!</v>
      </c>
      <c r="BS20" s="31" t="e">
        <f ca="1">איורים!CY29</f>
        <v>#REF!</v>
      </c>
      <c r="BT20" s="31" t="e">
        <f ca="1">איורים!CZ29</f>
        <v>#REF!</v>
      </c>
      <c r="BU20" s="32" t="e">
        <f ca="1">איורים!DA29</f>
        <v>#REF!</v>
      </c>
      <c r="BV20" s="3"/>
      <c r="BW20" s="3"/>
    </row>
    <row r="21" spans="1:75" ht="15.75">
      <c r="A21" s="39" t="str">
        <f>איורים!A27</f>
        <v>תרחיש 5</v>
      </c>
      <c r="B21" s="63" t="s">
        <v>70</v>
      </c>
      <c r="C21" s="11" t="e">
        <f>איורים!D27</f>
        <v>#REF!</v>
      </c>
      <c r="D21" s="12" t="e">
        <f>איורים!E27</f>
        <v>#REF!</v>
      </c>
      <c r="E21" s="54">
        <f>איורים!F27</f>
        <v>65.000000000000014</v>
      </c>
      <c r="F21" s="54">
        <f>איורים!G27</f>
        <v>67</v>
      </c>
      <c r="G21" s="14">
        <f>איורים!H27</f>
        <v>1</v>
      </c>
      <c r="H21" s="27" t="e">
        <f ca="1">איורים!AM27</f>
        <v>#REF!</v>
      </c>
      <c r="I21" s="28" t="e">
        <f ca="1">איורים!AN27</f>
        <v>#REF!</v>
      </c>
      <c r="J21" s="28" t="e">
        <f ca="1">איורים!AO27</f>
        <v>#REF!</v>
      </c>
      <c r="K21" s="28" t="e">
        <f ca="1">איורים!AP27</f>
        <v>#REF!</v>
      </c>
      <c r="L21" s="28" t="e">
        <f ca="1">איורים!AQ27</f>
        <v>#REF!</v>
      </c>
      <c r="M21" s="28" t="e">
        <f ca="1">איורים!AR27</f>
        <v>#REF!</v>
      </c>
      <c r="N21" s="29" t="e">
        <f ca="1">איורים!AS27</f>
        <v>#REF!</v>
      </c>
      <c r="O21" s="27" t="e">
        <f ca="1">איורים!BG27</f>
        <v>#REF!</v>
      </c>
      <c r="P21" s="28" t="e">
        <f ca="1">איורים!BH27</f>
        <v>#REF!</v>
      </c>
      <c r="Q21" s="28" t="e">
        <f ca="1">איורים!BI27</f>
        <v>#REF!</v>
      </c>
      <c r="R21" s="28" t="e">
        <f ca="1">איורים!BJ27</f>
        <v>#REF!</v>
      </c>
      <c r="S21" s="28" t="e">
        <f ca="1">איורים!BK27</f>
        <v>#REF!</v>
      </c>
      <c r="T21" s="28" t="e">
        <f ca="1">איורים!BL27</f>
        <v>#REF!</v>
      </c>
      <c r="U21" s="29" t="e">
        <f ca="1">איורים!BM27</f>
        <v>#REF!</v>
      </c>
      <c r="V21" s="27" t="e">
        <f ca="1">איורים!BQ27</f>
        <v>#REF!</v>
      </c>
      <c r="W21" s="28" t="e">
        <f ca="1">איורים!BR27</f>
        <v>#REF!</v>
      </c>
      <c r="X21" s="28" t="e">
        <f ca="1">איורים!BS27</f>
        <v>#REF!</v>
      </c>
      <c r="Y21" s="28" t="e">
        <f ca="1">איורים!BT27</f>
        <v>#REF!</v>
      </c>
      <c r="Z21" s="28" t="e">
        <f ca="1">איורים!BU27</f>
        <v>#REF!</v>
      </c>
      <c r="AA21" s="28" t="e">
        <f ca="1">איורים!BV27</f>
        <v>#REF!</v>
      </c>
      <c r="AB21" s="28" t="e">
        <f ca="1">איורים!BW27</f>
        <v>#REF!</v>
      </c>
      <c r="AC21" s="27" t="e">
        <f ca="1">איורים!CA27</f>
        <v>#REF!</v>
      </c>
      <c r="AD21" s="28" t="e">
        <f ca="1">איורים!CB27</f>
        <v>#REF!</v>
      </c>
      <c r="AE21" s="28" t="e">
        <f ca="1">איורים!CC27</f>
        <v>#REF!</v>
      </c>
      <c r="AF21" s="28" t="e">
        <f ca="1">איורים!CD27</f>
        <v>#REF!</v>
      </c>
      <c r="AG21" s="28" t="e">
        <f ca="1">איורים!CE27</f>
        <v>#REF!</v>
      </c>
      <c r="AH21" s="28" t="e">
        <f ca="1">איורים!CF27</f>
        <v>#REF!</v>
      </c>
      <c r="AI21" s="29" t="e">
        <f ca="1">איורים!CG27</f>
        <v>#REF!</v>
      </c>
      <c r="AJ21" s="28" t="e">
        <f ca="1">איורים!I27</f>
        <v>#REF!</v>
      </c>
      <c r="AK21" s="28" t="e">
        <f ca="1">איורים!K27</f>
        <v>#REF!</v>
      </c>
      <c r="AL21" s="28" t="e">
        <f ca="1">איורים!L27</f>
        <v>#REF!</v>
      </c>
      <c r="AM21" s="28" t="e">
        <f ca="1">איורים!M27</f>
        <v>#REF!</v>
      </c>
      <c r="AN21" s="28" t="e">
        <f ca="1">איורים!N27</f>
        <v>#REF!</v>
      </c>
      <c r="AO21" s="29" t="e">
        <f ca="1">איורים!O27</f>
        <v>#REF!</v>
      </c>
      <c r="AP21" s="27" t="e">
        <f ca="1">איורים!S27</f>
        <v>#REF!</v>
      </c>
      <c r="AQ21" s="28" t="e">
        <f ca="1">איורים!U27</f>
        <v>#REF!</v>
      </c>
      <c r="AR21" s="28" t="e">
        <f ca="1">איורים!V27</f>
        <v>#REF!</v>
      </c>
      <c r="AS21" s="28" t="e">
        <f ca="1">איורים!W27</f>
        <v>#REF!</v>
      </c>
      <c r="AT21" s="28" t="e">
        <f ca="1">איורים!X27</f>
        <v>#REF!</v>
      </c>
      <c r="AU21" s="29" t="e">
        <f ca="1">איורים!Y27</f>
        <v>#REF!</v>
      </c>
      <c r="AV21" s="27" t="e">
        <f ca="1">איורים!AC27</f>
        <v>#REF!</v>
      </c>
      <c r="AW21" s="28" t="e">
        <f ca="1">איורים!AE27</f>
        <v>#REF!</v>
      </c>
      <c r="AX21" s="28" t="e">
        <f ca="1">איורים!AF27</f>
        <v>#REF!</v>
      </c>
      <c r="AY21" s="28" t="e">
        <f ca="1">איורים!AG27</f>
        <v>#REF!</v>
      </c>
      <c r="AZ21" s="28" t="e">
        <f ca="1">איורים!AH27</f>
        <v>#REF!</v>
      </c>
      <c r="BA21" s="28" t="e">
        <f ca="1">איורים!AI27</f>
        <v>#REF!</v>
      </c>
      <c r="BB21" s="27" t="e">
        <f ca="1">איורים!AW27</f>
        <v>#REF!</v>
      </c>
      <c r="BC21" s="28" t="e">
        <f ca="1">איורים!AY27</f>
        <v>#REF!</v>
      </c>
      <c r="BD21" s="28" t="e">
        <f ca="1">איורים!AZ27</f>
        <v>#REF!</v>
      </c>
      <c r="BE21" s="28" t="e">
        <f ca="1">איורים!BA27</f>
        <v>#REF!</v>
      </c>
      <c r="BF21" s="28" t="e">
        <f ca="1">איורים!BB27</f>
        <v>#REF!</v>
      </c>
      <c r="BG21" s="29" t="e">
        <f ca="1">איורים!BC27</f>
        <v>#REF!</v>
      </c>
      <c r="BH21" s="27" t="e">
        <f ca="1">איורים!CK27</f>
        <v>#REF!</v>
      </c>
      <c r="BI21" s="28" t="e">
        <f ca="1">איורים!CL27</f>
        <v>#REF!</v>
      </c>
      <c r="BJ21" s="28" t="e">
        <f ca="1">איורים!CM27</f>
        <v>#REF!</v>
      </c>
      <c r="BK21" s="28" t="e">
        <f ca="1">איורים!CN27</f>
        <v>#REF!</v>
      </c>
      <c r="BL21" s="28" t="e">
        <f ca="1">איורים!CO27</f>
        <v>#REF!</v>
      </c>
      <c r="BM21" s="28" t="e">
        <f ca="1">איורים!CP27</f>
        <v>#REF!</v>
      </c>
      <c r="BN21" s="29" t="e">
        <f ca="1">איורים!CQ27</f>
        <v>#REF!</v>
      </c>
      <c r="BO21" s="27" t="e">
        <f ca="1">איורים!CU27</f>
        <v>#REF!</v>
      </c>
      <c r="BP21" s="28" t="e">
        <f ca="1">איורים!CV27</f>
        <v>#REF!</v>
      </c>
      <c r="BQ21" s="28" t="e">
        <f ca="1">איורים!CW27</f>
        <v>#REF!</v>
      </c>
      <c r="BR21" s="28" t="e">
        <f ca="1">איורים!CX27</f>
        <v>#REF!</v>
      </c>
      <c r="BS21" s="28" t="e">
        <f ca="1">איורים!CY27</f>
        <v>#REF!</v>
      </c>
      <c r="BT21" s="28" t="e">
        <f ca="1">איורים!CZ27</f>
        <v>#REF!</v>
      </c>
      <c r="BU21" s="29" t="e">
        <f ca="1">איורים!DA27</f>
        <v>#REF!</v>
      </c>
      <c r="BV21" s="3"/>
      <c r="BW21" s="3"/>
    </row>
    <row r="22" spans="1:75" ht="15.75" hidden="1">
      <c r="A22" s="39" t="str">
        <f>איורים!A35</f>
        <v>תרחיש 4</v>
      </c>
      <c r="B22" s="63"/>
      <c r="C22" s="11" t="e">
        <f>איורים!D35</f>
        <v>#REF!</v>
      </c>
      <c r="D22" s="12" t="e">
        <f>איורים!E35</f>
        <v>#REF!</v>
      </c>
      <c r="E22" s="65">
        <f>איורים!F35</f>
        <v>65.000000000000014</v>
      </c>
      <c r="F22" s="65">
        <f>איורים!G35</f>
        <v>67</v>
      </c>
      <c r="G22" s="14">
        <f>איורים!H35</f>
        <v>1</v>
      </c>
      <c r="H22" s="27" t="e">
        <f ca="1">איורים!AM35</f>
        <v>#REF!</v>
      </c>
      <c r="I22" s="28" t="e">
        <f ca="1">איורים!AN35</f>
        <v>#REF!</v>
      </c>
      <c r="J22" s="28" t="e">
        <f ca="1">איורים!AO35</f>
        <v>#REF!</v>
      </c>
      <c r="K22" s="28" t="e">
        <f ca="1">איורים!AP35</f>
        <v>#REF!</v>
      </c>
      <c r="L22" s="28" t="e">
        <f ca="1">איורים!AQ35</f>
        <v>#REF!</v>
      </c>
      <c r="M22" s="28" t="e">
        <f ca="1">איורים!AR35</f>
        <v>#REF!</v>
      </c>
      <c r="N22" s="29" t="e">
        <f ca="1">איורים!AS35</f>
        <v>#REF!</v>
      </c>
      <c r="O22" s="27" t="e">
        <f ca="1">איורים!BG35</f>
        <v>#REF!</v>
      </c>
      <c r="P22" s="28" t="e">
        <f ca="1">איורים!BH35</f>
        <v>#REF!</v>
      </c>
      <c r="Q22" s="28" t="e">
        <f ca="1">איורים!BI35</f>
        <v>#REF!</v>
      </c>
      <c r="R22" s="28" t="e">
        <f ca="1">איורים!BJ35</f>
        <v>#REF!</v>
      </c>
      <c r="S22" s="28" t="e">
        <f ca="1">איורים!BK35</f>
        <v>#REF!</v>
      </c>
      <c r="T22" s="28" t="e">
        <f ca="1">איורים!BL35</f>
        <v>#REF!</v>
      </c>
      <c r="U22" s="29" t="e">
        <f ca="1">איורים!BM35</f>
        <v>#REF!</v>
      </c>
      <c r="V22" s="27" t="e">
        <f ca="1">איורים!BQ35</f>
        <v>#REF!</v>
      </c>
      <c r="W22" s="28" t="e">
        <f ca="1">איורים!BR35</f>
        <v>#REF!</v>
      </c>
      <c r="X22" s="28" t="e">
        <f ca="1">איורים!BS35</f>
        <v>#REF!</v>
      </c>
      <c r="Y22" s="28" t="e">
        <f ca="1">איורים!BT35</f>
        <v>#REF!</v>
      </c>
      <c r="Z22" s="28" t="e">
        <f ca="1">איורים!BU35</f>
        <v>#REF!</v>
      </c>
      <c r="AA22" s="28" t="e">
        <f ca="1">איורים!BV35</f>
        <v>#REF!</v>
      </c>
      <c r="AB22" s="28" t="e">
        <f ca="1">איורים!BW35</f>
        <v>#REF!</v>
      </c>
      <c r="AC22" s="27" t="e">
        <f ca="1">איורים!CA35</f>
        <v>#REF!</v>
      </c>
      <c r="AD22" s="28" t="e">
        <f ca="1">איורים!CB35</f>
        <v>#REF!</v>
      </c>
      <c r="AE22" s="28" t="e">
        <f ca="1">איורים!CC35</f>
        <v>#REF!</v>
      </c>
      <c r="AF22" s="28" t="e">
        <f ca="1">איורים!CD35</f>
        <v>#REF!</v>
      </c>
      <c r="AG22" s="28" t="e">
        <f ca="1">איורים!CE35</f>
        <v>#REF!</v>
      </c>
      <c r="AH22" s="28" t="e">
        <f ca="1">איורים!CF35</f>
        <v>#REF!</v>
      </c>
      <c r="AI22" s="29" t="e">
        <f ca="1">איורים!CG35</f>
        <v>#REF!</v>
      </c>
      <c r="AJ22" s="28" t="e">
        <f ca="1">איורים!I35</f>
        <v>#REF!</v>
      </c>
      <c r="AK22" s="28" t="e">
        <f ca="1">איורים!K35</f>
        <v>#REF!</v>
      </c>
      <c r="AL22" s="28" t="e">
        <f ca="1">איורים!L35</f>
        <v>#REF!</v>
      </c>
      <c r="AM22" s="28" t="e">
        <f ca="1">איורים!M35</f>
        <v>#REF!</v>
      </c>
      <c r="AN22" s="28" t="e">
        <f ca="1">איורים!N35</f>
        <v>#REF!</v>
      </c>
      <c r="AO22" s="29" t="e">
        <f ca="1">איורים!O35</f>
        <v>#REF!</v>
      </c>
      <c r="AP22" s="27" t="e">
        <f ca="1">איורים!S35</f>
        <v>#REF!</v>
      </c>
      <c r="AQ22" s="28" t="e">
        <f ca="1">איורים!U35</f>
        <v>#REF!</v>
      </c>
      <c r="AR22" s="28" t="e">
        <f ca="1">איורים!V35</f>
        <v>#REF!</v>
      </c>
      <c r="AS22" s="28" t="e">
        <f ca="1">איורים!W35</f>
        <v>#REF!</v>
      </c>
      <c r="AT22" s="28" t="e">
        <f ca="1">איורים!X35</f>
        <v>#REF!</v>
      </c>
      <c r="AU22" s="29" t="e">
        <f ca="1">איורים!Y35</f>
        <v>#REF!</v>
      </c>
      <c r="AV22" s="27" t="e">
        <f ca="1">איורים!AC35</f>
        <v>#REF!</v>
      </c>
      <c r="AW22" s="28" t="e">
        <f ca="1">איורים!AE35</f>
        <v>#REF!</v>
      </c>
      <c r="AX22" s="28" t="e">
        <f ca="1">איורים!AF35</f>
        <v>#REF!</v>
      </c>
      <c r="AY22" s="28" t="e">
        <f ca="1">איורים!AG35</f>
        <v>#REF!</v>
      </c>
      <c r="AZ22" s="28" t="e">
        <f ca="1">איורים!AH35</f>
        <v>#REF!</v>
      </c>
      <c r="BA22" s="28" t="e">
        <f ca="1">איורים!AI35</f>
        <v>#REF!</v>
      </c>
      <c r="BB22" s="27" t="e">
        <f ca="1">איורים!AW35</f>
        <v>#REF!</v>
      </c>
      <c r="BC22" s="28" t="e">
        <f ca="1">איורים!AY35</f>
        <v>#REF!</v>
      </c>
      <c r="BD22" s="28" t="e">
        <f ca="1">איורים!AZ35</f>
        <v>#REF!</v>
      </c>
      <c r="BE22" s="28" t="e">
        <f ca="1">איורים!BA35</f>
        <v>#REF!</v>
      </c>
      <c r="BF22" s="28" t="e">
        <f ca="1">איורים!BB35</f>
        <v>#REF!</v>
      </c>
      <c r="BG22" s="29" t="e">
        <f ca="1">איורים!BC35</f>
        <v>#REF!</v>
      </c>
      <c r="BH22" s="27" t="e">
        <f ca="1">איורים!CK35</f>
        <v>#REF!</v>
      </c>
      <c r="BI22" s="28" t="e">
        <f ca="1">איורים!CL35</f>
        <v>#REF!</v>
      </c>
      <c r="BJ22" s="28" t="e">
        <f ca="1">איורים!CM35</f>
        <v>#REF!</v>
      </c>
      <c r="BK22" s="28" t="e">
        <f ca="1">איורים!CN35</f>
        <v>#REF!</v>
      </c>
      <c r="BL22" s="28" t="e">
        <f ca="1">איורים!CO35</f>
        <v>#REF!</v>
      </c>
      <c r="BM22" s="28" t="e">
        <f ca="1">איורים!CP35</f>
        <v>#REF!</v>
      </c>
      <c r="BN22" s="29" t="e">
        <f ca="1">איורים!CQ35</f>
        <v>#REF!</v>
      </c>
      <c r="BO22" s="27" t="e">
        <f ca="1">איורים!CU35</f>
        <v>#REF!</v>
      </c>
      <c r="BP22" s="28" t="e">
        <f ca="1">איורים!CV35</f>
        <v>#REF!</v>
      </c>
      <c r="BQ22" s="28" t="e">
        <f ca="1">איורים!CW35</f>
        <v>#REF!</v>
      </c>
      <c r="BR22" s="28" t="e">
        <f ca="1">איורים!CX35</f>
        <v>#REF!</v>
      </c>
      <c r="BS22" s="28" t="e">
        <f ca="1">איורים!CY35</f>
        <v>#REF!</v>
      </c>
      <c r="BT22" s="28" t="e">
        <f ca="1">איורים!CZ35</f>
        <v>#REF!</v>
      </c>
      <c r="BU22" s="29" t="e">
        <f ca="1">איורים!DA35</f>
        <v>#REF!</v>
      </c>
    </row>
    <row r="28" spans="1:75">
      <c r="F28" s="4"/>
    </row>
    <row r="29" spans="1:75">
      <c r="F29" s="4"/>
    </row>
  </sheetData>
  <mergeCells count="17">
    <mergeCell ref="C2:G2"/>
    <mergeCell ref="H13:U13"/>
    <mergeCell ref="H3:U3"/>
    <mergeCell ref="BH1:BN1"/>
    <mergeCell ref="O1:U1"/>
    <mergeCell ref="V1:AB1"/>
    <mergeCell ref="AP1:AU1"/>
    <mergeCell ref="AJ1:AO1"/>
    <mergeCell ref="AV1:BA1"/>
    <mergeCell ref="H1:N1"/>
    <mergeCell ref="BB1:BG1"/>
    <mergeCell ref="AC1:AI1"/>
    <mergeCell ref="BO1:BU1"/>
    <mergeCell ref="V3:AI3"/>
    <mergeCell ref="BH3:BU3"/>
    <mergeCell ref="V13:AI13"/>
    <mergeCell ref="BH13:BU13"/>
  </mergeCells>
  <conditionalFormatting sqref="O14:U21">
    <cfRule type="colorScale" priority="31">
      <colorScale>
        <cfvo type="min"/>
        <cfvo type="percentile" val="50"/>
        <cfvo type="max"/>
        <color rgb="FFF8696B"/>
        <color rgb="FFFFEB84"/>
        <color rgb="FF63BE7B"/>
      </colorScale>
    </cfRule>
  </conditionalFormatting>
  <conditionalFormatting sqref="BH14:BN21">
    <cfRule type="colorScale" priority="32">
      <colorScale>
        <cfvo type="min"/>
        <cfvo type="percentile" val="50"/>
        <cfvo type="max"/>
        <color rgb="FF63BE7B"/>
        <color rgb="FFFFEB84"/>
        <color rgb="FFF8696B"/>
      </colorScale>
    </cfRule>
  </conditionalFormatting>
  <conditionalFormatting sqref="AP14:AU21">
    <cfRule type="colorScale" priority="27">
      <colorScale>
        <cfvo type="min"/>
        <cfvo type="percentile" val="50"/>
        <cfvo type="max"/>
        <color rgb="FFF8696B"/>
        <color rgb="FFFCFCFF"/>
        <color rgb="FF63BE7B"/>
      </colorScale>
    </cfRule>
    <cfRule type="cellIs" dxfId="5" priority="28" operator="lessThan">
      <formula>0</formula>
    </cfRule>
  </conditionalFormatting>
  <conditionalFormatting sqref="H14:N21">
    <cfRule type="colorScale" priority="29">
      <colorScale>
        <cfvo type="min"/>
        <cfvo type="percentile" val="50"/>
        <cfvo type="max"/>
        <color rgb="FFF8696B"/>
        <color rgb="FFFCFCFF"/>
        <color rgb="FF63BE7B"/>
      </colorScale>
    </cfRule>
    <cfRule type="cellIs" dxfId="4" priority="30" operator="lessThan">
      <formula>0</formula>
    </cfRule>
  </conditionalFormatting>
  <conditionalFormatting sqref="AP4:AU12">
    <cfRule type="colorScale" priority="82">
      <colorScale>
        <cfvo type="min"/>
        <cfvo type="percentile" val="50"/>
        <cfvo type="max"/>
        <color rgb="FFF8696B"/>
        <color rgb="FFFCFCFF"/>
        <color rgb="FF63BE7B"/>
      </colorScale>
    </cfRule>
    <cfRule type="cellIs" dxfId="3" priority="83" operator="lessThan">
      <formula>0</formula>
    </cfRule>
  </conditionalFormatting>
  <conditionalFormatting sqref="H4:N12">
    <cfRule type="colorScale" priority="84">
      <colorScale>
        <cfvo type="min"/>
        <cfvo type="percentile" val="50"/>
        <cfvo type="max"/>
        <color rgb="FFF8696B"/>
        <color rgb="FFFCFCFF"/>
        <color rgb="FF63BE7B"/>
      </colorScale>
    </cfRule>
    <cfRule type="cellIs" dxfId="2" priority="85" operator="lessThan">
      <formula>0</formula>
    </cfRule>
  </conditionalFormatting>
  <conditionalFormatting sqref="O4:U12">
    <cfRule type="colorScale" priority="86">
      <colorScale>
        <cfvo type="min"/>
        <cfvo type="percentile" val="50"/>
        <cfvo type="max"/>
        <color rgb="FFF8696B"/>
        <color rgb="FFFFEB84"/>
        <color rgb="FF63BE7B"/>
      </colorScale>
    </cfRule>
  </conditionalFormatting>
  <conditionalFormatting sqref="BH4:BN12">
    <cfRule type="colorScale" priority="87">
      <colorScale>
        <cfvo type="min"/>
        <cfvo type="percentile" val="50"/>
        <cfvo type="max"/>
        <color rgb="FF63BE7B"/>
        <color rgb="FFFFEB84"/>
        <color rgb="FFF8696B"/>
      </colorScale>
    </cfRule>
  </conditionalFormatting>
  <conditionalFormatting sqref="AC14:AI21">
    <cfRule type="colorScale" priority="26">
      <colorScale>
        <cfvo type="min"/>
        <cfvo type="percentile" val="50"/>
        <cfvo type="max"/>
        <color rgb="FFF8696B"/>
        <color rgb="FFFFEB84"/>
        <color rgb="FF63BE7B"/>
      </colorScale>
    </cfRule>
  </conditionalFormatting>
  <conditionalFormatting sqref="AC4:AI12">
    <cfRule type="colorScale" priority="25">
      <colorScale>
        <cfvo type="min"/>
        <cfvo type="percentile" val="50"/>
        <cfvo type="max"/>
        <color rgb="FFF8696B"/>
        <color rgb="FFFFEB84"/>
        <color rgb="FF63BE7B"/>
      </colorScale>
    </cfRule>
  </conditionalFormatting>
  <conditionalFormatting sqref="BO4:BU12">
    <cfRule type="colorScale" priority="22">
      <colorScale>
        <cfvo type="min"/>
        <cfvo type="percentile" val="50"/>
        <cfvo type="max"/>
        <color rgb="FF63BE7B"/>
        <color rgb="FFFFEB84"/>
        <color rgb="FFF8696B"/>
      </colorScale>
    </cfRule>
  </conditionalFormatting>
  <conditionalFormatting sqref="AC6:AI6 AC10:AI12">
    <cfRule type="colorScale" priority="109">
      <colorScale>
        <cfvo type="min"/>
        <cfvo type="max"/>
        <color rgb="FFFF7128"/>
        <color rgb="FFFFEF9C"/>
      </colorScale>
    </cfRule>
  </conditionalFormatting>
  <conditionalFormatting sqref="BO6:BU6 BO10:BU12">
    <cfRule type="colorScale" priority="114">
      <colorScale>
        <cfvo type="min"/>
        <cfvo type="max"/>
        <color rgb="FFFFEF9C"/>
        <color rgb="FF63BE7B"/>
      </colorScale>
    </cfRule>
  </conditionalFormatting>
  <conditionalFormatting sqref="V6:AB6 V10:AB12">
    <cfRule type="colorScale" priority="117">
      <colorScale>
        <cfvo type="min"/>
        <cfvo type="max"/>
        <color rgb="FFFCFCFF"/>
        <color rgb="FFF8696B"/>
      </colorScale>
    </cfRule>
  </conditionalFormatting>
  <conditionalFormatting sqref="AC20:AI21 AC16:AI16">
    <cfRule type="colorScale" priority="132">
      <colorScale>
        <cfvo type="min"/>
        <cfvo type="max"/>
        <color rgb="FFFF7128"/>
        <color rgb="FFFFEF9C"/>
      </colorScale>
    </cfRule>
  </conditionalFormatting>
  <conditionalFormatting sqref="BO20:BU21 BO14:BU16">
    <cfRule type="colorScale" priority="135">
      <colorScale>
        <cfvo type="min"/>
        <cfvo type="percentile" val="50"/>
        <cfvo type="max"/>
        <color rgb="FF63BE7B"/>
        <color rgb="FFFFEB84"/>
        <color rgb="FFF8696B"/>
      </colorScale>
    </cfRule>
  </conditionalFormatting>
  <conditionalFormatting sqref="BO20:BU21 BO16:BU16">
    <cfRule type="colorScale" priority="138">
      <colorScale>
        <cfvo type="min"/>
        <cfvo type="max"/>
        <color rgb="FFFFEF9C"/>
        <color rgb="FF63BE7B"/>
      </colorScale>
    </cfRule>
  </conditionalFormatting>
  <conditionalFormatting sqref="V20:AB21 V16:AB16">
    <cfRule type="colorScale" priority="141">
      <colorScale>
        <cfvo type="min"/>
        <cfvo type="max"/>
        <color rgb="FFFCFCFF"/>
        <color rgb="FFF8696B"/>
      </colorScale>
    </cfRule>
  </conditionalFormatting>
  <conditionalFormatting sqref="BO16:BU21">
    <cfRule type="colorScale" priority="15">
      <colorScale>
        <cfvo type="min"/>
        <cfvo type="percentile" val="50"/>
        <cfvo type="max"/>
        <color rgb="FFF8696B"/>
        <color rgb="FFFFEB84"/>
        <color rgb="FF63BE7B"/>
      </colorScale>
    </cfRule>
  </conditionalFormatting>
  <conditionalFormatting sqref="O22:U22">
    <cfRule type="colorScale" priority="9">
      <colorScale>
        <cfvo type="min"/>
        <cfvo type="percentile" val="50"/>
        <cfvo type="max"/>
        <color rgb="FFF8696B"/>
        <color rgb="FFFFEB84"/>
        <color rgb="FF63BE7B"/>
      </colorScale>
    </cfRule>
  </conditionalFormatting>
  <conditionalFormatting sqref="BH22:BN22">
    <cfRule type="colorScale" priority="10">
      <colorScale>
        <cfvo type="min"/>
        <cfvo type="percentile" val="50"/>
        <cfvo type="max"/>
        <color rgb="FF63BE7B"/>
        <color rgb="FFFFEB84"/>
        <color rgb="FFF8696B"/>
      </colorScale>
    </cfRule>
  </conditionalFormatting>
  <conditionalFormatting sqref="AP22:AU22">
    <cfRule type="colorScale" priority="5">
      <colorScale>
        <cfvo type="min"/>
        <cfvo type="percentile" val="50"/>
        <cfvo type="max"/>
        <color rgb="FFF8696B"/>
        <color rgb="FFFCFCFF"/>
        <color rgb="FF63BE7B"/>
      </colorScale>
    </cfRule>
    <cfRule type="cellIs" dxfId="1" priority="6" operator="lessThan">
      <formula>0</formula>
    </cfRule>
  </conditionalFormatting>
  <conditionalFormatting sqref="AC22:AI22">
    <cfRule type="colorScale" priority="4">
      <colorScale>
        <cfvo type="min"/>
        <cfvo type="percentile" val="50"/>
        <cfvo type="max"/>
        <color rgb="FFF8696B"/>
        <color rgb="FFFFEB84"/>
        <color rgb="FF63BE7B"/>
      </colorScale>
    </cfRule>
  </conditionalFormatting>
  <conditionalFormatting sqref="AC22:AI22">
    <cfRule type="colorScale" priority="11">
      <colorScale>
        <cfvo type="min"/>
        <cfvo type="max"/>
        <color rgb="FFFF7128"/>
        <color rgb="FFFFEF9C"/>
      </colorScale>
    </cfRule>
  </conditionalFormatting>
  <conditionalFormatting sqref="BO22:BU22">
    <cfRule type="colorScale" priority="12">
      <colorScale>
        <cfvo type="min"/>
        <cfvo type="percentile" val="50"/>
        <cfvo type="max"/>
        <color rgb="FF63BE7B"/>
        <color rgb="FFFFEB84"/>
        <color rgb="FFF8696B"/>
      </colorScale>
    </cfRule>
  </conditionalFormatting>
  <conditionalFormatting sqref="BO22:BU22">
    <cfRule type="colorScale" priority="13">
      <colorScale>
        <cfvo type="min"/>
        <cfvo type="max"/>
        <color rgb="FFFFEF9C"/>
        <color rgb="FF63BE7B"/>
      </colorScale>
    </cfRule>
  </conditionalFormatting>
  <conditionalFormatting sqref="V22:AB22">
    <cfRule type="colorScale" priority="14">
      <colorScale>
        <cfvo type="min"/>
        <cfvo type="max"/>
        <color rgb="FFFCFCFF"/>
        <color rgb="FFF8696B"/>
      </colorScale>
    </cfRule>
  </conditionalFormatting>
  <conditionalFormatting sqref="BO22:BU22">
    <cfRule type="colorScale" priority="3">
      <colorScale>
        <cfvo type="min"/>
        <cfvo type="percentile" val="50"/>
        <cfvo type="max"/>
        <color rgb="FFF8696B"/>
        <color rgb="FFFFEB84"/>
        <color rgb="FF63BE7B"/>
      </colorScale>
    </cfRule>
  </conditionalFormatting>
  <conditionalFormatting sqref="H22:N22">
    <cfRule type="colorScale" priority="1">
      <colorScale>
        <cfvo type="min"/>
        <cfvo type="percentile" val="50"/>
        <cfvo type="max"/>
        <color rgb="FFF8696B"/>
        <color rgb="FFFCFCFF"/>
        <color rgb="FF63BE7B"/>
      </colorScale>
    </cfRule>
    <cfRule type="cellIs" dxfId="0" priority="2" operator="lessThan">
      <formula>0</formula>
    </cfRule>
  </conditionalFormatting>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dimension ref="A1:BD46"/>
  <sheetViews>
    <sheetView rightToLeft="1" topLeftCell="A9" zoomScale="55" zoomScaleNormal="55" workbookViewId="0">
      <selection activeCell="B35" sqref="B35"/>
    </sheetView>
  </sheetViews>
  <sheetFormatPr defaultRowHeight="12.75"/>
  <cols>
    <col min="1" max="1" width="45.42578125" bestFit="1" customWidth="1"/>
    <col min="2" max="4" width="45.42578125" customWidth="1"/>
    <col min="5" max="6" width="13.42578125" customWidth="1"/>
    <col min="7" max="25" width="9.140625" customWidth="1"/>
    <col min="27" max="30" width="9.140625" customWidth="1"/>
    <col min="32" max="35" width="9.140625" customWidth="1"/>
    <col min="38" max="40" width="9.140625" customWidth="1"/>
    <col min="42" max="45" width="9.140625" customWidth="1"/>
    <col min="47" max="50" width="9.140625" customWidth="1"/>
    <col min="51" max="51" width="12.42578125" bestFit="1" customWidth="1"/>
    <col min="53" max="53" width="10.42578125" bestFit="1" customWidth="1"/>
  </cols>
  <sheetData>
    <row r="1" spans="1:56">
      <c r="A1" s="1" t="s">
        <v>56</v>
      </c>
      <c r="B1" s="1"/>
      <c r="C1" s="1"/>
      <c r="D1" s="1"/>
      <c r="E1" s="5">
        <v>2019</v>
      </c>
      <c r="F1" s="5">
        <v>2020</v>
      </c>
      <c r="G1" s="5">
        <v>2021</v>
      </c>
      <c r="H1" s="5">
        <v>2022</v>
      </c>
      <c r="I1" s="5">
        <v>2023</v>
      </c>
      <c r="J1" s="5">
        <v>2024</v>
      </c>
      <c r="K1" s="5">
        <v>2025</v>
      </c>
      <c r="L1" s="5">
        <v>2026</v>
      </c>
      <c r="M1" s="5">
        <v>2027</v>
      </c>
      <c r="N1" s="5">
        <v>2028</v>
      </c>
      <c r="O1" s="5">
        <v>2029</v>
      </c>
      <c r="P1" s="5">
        <v>2030</v>
      </c>
      <c r="Q1" s="5">
        <v>2031</v>
      </c>
      <c r="R1" s="5">
        <v>2032</v>
      </c>
      <c r="S1" s="5">
        <v>2033</v>
      </c>
      <c r="T1" s="5">
        <v>2034</v>
      </c>
      <c r="U1" s="5">
        <v>2035</v>
      </c>
      <c r="V1" s="5">
        <v>2036</v>
      </c>
      <c r="W1" s="5">
        <v>2037</v>
      </c>
      <c r="X1" s="5">
        <v>2038</v>
      </c>
      <c r="Y1" s="5">
        <v>2039</v>
      </c>
      <c r="Z1" s="5">
        <v>2040</v>
      </c>
      <c r="AA1" s="5">
        <v>2041</v>
      </c>
      <c r="AB1" s="5">
        <v>2042</v>
      </c>
      <c r="AC1" s="5">
        <v>2043</v>
      </c>
      <c r="AD1" s="5">
        <v>2044</v>
      </c>
      <c r="AE1" s="5">
        <v>2045</v>
      </c>
      <c r="AF1" s="5">
        <v>2046</v>
      </c>
      <c r="AG1" s="5">
        <v>2047</v>
      </c>
      <c r="AH1" s="5">
        <v>2048</v>
      </c>
      <c r="AI1" s="5">
        <v>2049</v>
      </c>
      <c r="AJ1" s="5">
        <v>2050</v>
      </c>
      <c r="AK1" s="5">
        <v>2051</v>
      </c>
      <c r="AL1" s="5">
        <v>2052</v>
      </c>
      <c r="AM1" s="5">
        <v>2053</v>
      </c>
      <c r="AN1" s="5">
        <v>2054</v>
      </c>
      <c r="AO1" s="5">
        <v>2055</v>
      </c>
      <c r="AP1" s="5">
        <v>2056</v>
      </c>
      <c r="AQ1" s="5">
        <v>2057</v>
      </c>
      <c r="AR1" s="5">
        <v>2058</v>
      </c>
      <c r="AS1" s="5">
        <v>2059</v>
      </c>
      <c r="AT1" s="5">
        <v>2060</v>
      </c>
      <c r="AU1" s="5">
        <v>2061</v>
      </c>
      <c r="AV1" s="5">
        <v>2062</v>
      </c>
      <c r="AW1" s="5">
        <v>2063</v>
      </c>
      <c r="AX1" s="5">
        <v>2064</v>
      </c>
      <c r="AY1" s="5">
        <v>2065</v>
      </c>
    </row>
    <row r="2" spans="1:56">
      <c r="A2" t="s">
        <v>95</v>
      </c>
      <c r="B2" t="s">
        <v>13</v>
      </c>
      <c r="C2" t="s">
        <v>106</v>
      </c>
      <c r="E2" s="80">
        <v>0</v>
      </c>
      <c r="F2" s="80">
        <v>0</v>
      </c>
      <c r="G2" s="80">
        <v>0</v>
      </c>
      <c r="H2" s="80">
        <v>-2.7755575615628914E-15</v>
      </c>
      <c r="I2" s="80">
        <v>0</v>
      </c>
      <c r="J2" s="80">
        <v>1.3877787807814457E-15</v>
      </c>
      <c r="K2" s="80">
        <v>0</v>
      </c>
      <c r="L2" s="80">
        <v>0</v>
      </c>
      <c r="M2" s="80">
        <v>1.3877787807814457E-15</v>
      </c>
      <c r="N2" s="80">
        <v>-1.3877787807814457E-15</v>
      </c>
      <c r="O2" s="80">
        <v>1.3877787807814457E-15</v>
      </c>
      <c r="P2" s="80">
        <v>-1.3877787807814457E-15</v>
      </c>
      <c r="Q2" s="80">
        <v>1.3877787807814457E-15</v>
      </c>
      <c r="R2" s="80">
        <v>0</v>
      </c>
      <c r="S2" s="80">
        <v>0</v>
      </c>
      <c r="T2" s="80">
        <v>-1.3877787807814457E-15</v>
      </c>
      <c r="U2" s="80">
        <v>0</v>
      </c>
      <c r="V2" s="80">
        <v>-1.3877787807814457E-15</v>
      </c>
      <c r="W2" s="80">
        <v>-1.3877787807814457E-15</v>
      </c>
      <c r="X2" s="80">
        <v>-1.3877787807814457E-15</v>
      </c>
      <c r="Y2" s="80">
        <v>1.3877787807814457E-15</v>
      </c>
      <c r="Z2" s="80">
        <v>0</v>
      </c>
      <c r="AA2" s="80">
        <v>1.3877787807814457E-15</v>
      </c>
      <c r="AB2" s="80">
        <v>-1.3877787807814457E-15</v>
      </c>
      <c r="AC2" s="80">
        <v>-1.3877787807814457E-15</v>
      </c>
      <c r="AD2" s="80">
        <v>-1.3877787807814457E-15</v>
      </c>
      <c r="AE2" s="80">
        <v>0</v>
      </c>
      <c r="AF2" s="80">
        <v>1.3877787807814457E-15</v>
      </c>
      <c r="AG2" s="80">
        <v>-1.3877787807814457E-15</v>
      </c>
      <c r="AH2" s="80">
        <v>0</v>
      </c>
      <c r="AI2" s="80">
        <v>0</v>
      </c>
      <c r="AJ2" s="80">
        <v>3.8107023626333947E-2</v>
      </c>
      <c r="AK2" s="80">
        <v>0.14621151053308412</v>
      </c>
      <c r="AL2" s="80">
        <v>0.25617040285884629</v>
      </c>
      <c r="AM2" s="80">
        <v>0.36418083677626778</v>
      </c>
      <c r="AN2" s="80">
        <v>0.46801092206928824</v>
      </c>
      <c r="AO2" s="80">
        <v>0.56938821339100609</v>
      </c>
      <c r="AP2" s="80">
        <v>0.66950203082716397</v>
      </c>
      <c r="AQ2" s="80">
        <v>0.76365957508932736</v>
      </c>
      <c r="AR2" s="80">
        <v>0.84981169803063783</v>
      </c>
      <c r="AS2" s="80">
        <v>0.92969867179223675</v>
      </c>
      <c r="AT2" s="80">
        <v>0.9993235031509895</v>
      </c>
      <c r="AU2" s="80">
        <v>1.0625512541571125</v>
      </c>
      <c r="AV2" s="80">
        <v>1.1152643731339076</v>
      </c>
      <c r="AW2" s="80">
        <v>1.1603550432112697</v>
      </c>
      <c r="AX2" s="80">
        <v>1.1970260601505065</v>
      </c>
      <c r="AY2" s="80">
        <v>1.2259928266163136</v>
      </c>
      <c r="AZ2" s="156"/>
      <c r="BA2" s="2"/>
      <c r="BB2" s="2"/>
      <c r="BC2" s="2"/>
      <c r="BD2" s="2"/>
    </row>
    <row r="3" spans="1:56">
      <c r="A3" t="s">
        <v>95</v>
      </c>
      <c r="B3" t="s">
        <v>12</v>
      </c>
      <c r="C3" t="s">
        <v>107</v>
      </c>
      <c r="E3" s="80">
        <v>0</v>
      </c>
      <c r="F3" s="80">
        <v>0</v>
      </c>
      <c r="G3" s="80">
        <v>1.3877787807814457E-15</v>
      </c>
      <c r="H3" s="80">
        <v>0</v>
      </c>
      <c r="I3" s="80">
        <v>1.3877787807814457E-15</v>
      </c>
      <c r="J3" s="80">
        <v>1.3877787807814457E-15</v>
      </c>
      <c r="K3" s="80">
        <v>1.3877787807814457E-15</v>
      </c>
      <c r="L3" s="80">
        <v>0</v>
      </c>
      <c r="M3" s="80">
        <v>-1.3877787807814457E-15</v>
      </c>
      <c r="N3" s="80">
        <v>0</v>
      </c>
      <c r="O3" s="80">
        <v>-1.3877787807814457E-15</v>
      </c>
      <c r="P3" s="80">
        <v>1.3877787807814457E-15</v>
      </c>
      <c r="Q3" s="80">
        <v>0</v>
      </c>
      <c r="R3" s="80">
        <v>1.3877787807814457E-15</v>
      </c>
      <c r="S3" s="80">
        <v>-1.3877787807814457E-15</v>
      </c>
      <c r="T3" s="80">
        <v>1.3877787807814457E-15</v>
      </c>
      <c r="U3" s="80">
        <v>2.7755575615628914E-15</v>
      </c>
      <c r="V3" s="80">
        <v>-1.3877787807814457E-15</v>
      </c>
      <c r="W3" s="80">
        <v>1.3877787807814457E-15</v>
      </c>
      <c r="X3" s="80">
        <v>0</v>
      </c>
      <c r="Y3" s="80">
        <v>0</v>
      </c>
      <c r="Z3" s="80">
        <v>-1.3877787807814457E-15</v>
      </c>
      <c r="AA3" s="80">
        <v>0</v>
      </c>
      <c r="AB3" s="80">
        <v>0</v>
      </c>
      <c r="AC3" s="80">
        <v>0</v>
      </c>
      <c r="AD3" s="80">
        <v>-1.3877787807814457E-15</v>
      </c>
      <c r="AE3" s="80">
        <v>0</v>
      </c>
      <c r="AF3" s="80">
        <v>1.3877787807814457E-15</v>
      </c>
      <c r="AG3" s="80">
        <v>-1.3877787807814457E-15</v>
      </c>
      <c r="AH3" s="80">
        <v>0</v>
      </c>
      <c r="AI3" s="80">
        <v>0</v>
      </c>
      <c r="AJ3" s="80">
        <v>0</v>
      </c>
      <c r="AK3" s="80">
        <v>0</v>
      </c>
      <c r="AL3" s="80">
        <v>0</v>
      </c>
      <c r="AM3" s="80">
        <v>0</v>
      </c>
      <c r="AN3" s="80">
        <v>0</v>
      </c>
      <c r="AO3" s="80">
        <v>-1.3877787807814457E-15</v>
      </c>
      <c r="AP3" s="80">
        <v>0</v>
      </c>
      <c r="AQ3" s="80">
        <v>0</v>
      </c>
      <c r="AR3" s="80">
        <v>-1.3877787807814457E-15</v>
      </c>
      <c r="AS3" s="80">
        <v>-1.3877787807814457E-15</v>
      </c>
      <c r="AT3" s="80">
        <v>4.2270721058498828E-2</v>
      </c>
      <c r="AU3" s="80">
        <v>0.11450893139504092</v>
      </c>
      <c r="AV3" s="80">
        <v>0.18355574509000272</v>
      </c>
      <c r="AW3" s="80">
        <v>0.25205271480013558</v>
      </c>
      <c r="AX3" s="80">
        <v>0.31919745089003249</v>
      </c>
      <c r="AY3" s="80">
        <v>0.3832742659137231</v>
      </c>
      <c r="AZ3" s="156"/>
      <c r="BA3" s="2"/>
      <c r="BB3" s="2"/>
      <c r="BC3" s="2"/>
      <c r="BD3" s="2"/>
    </row>
    <row r="4" spans="1:56">
      <c r="A4" t="s">
        <v>95</v>
      </c>
      <c r="B4" t="s">
        <v>11</v>
      </c>
      <c r="C4" t="s">
        <v>108</v>
      </c>
      <c r="E4" s="80">
        <v>0</v>
      </c>
      <c r="F4" s="80">
        <v>0</v>
      </c>
      <c r="G4" s="80">
        <v>0</v>
      </c>
      <c r="H4" s="80">
        <v>1.3877787807814457E-15</v>
      </c>
      <c r="I4" s="80">
        <v>0</v>
      </c>
      <c r="J4" s="80">
        <v>0</v>
      </c>
      <c r="K4" s="80">
        <v>0</v>
      </c>
      <c r="L4" s="80">
        <v>-1.3877787807814457E-15</v>
      </c>
      <c r="M4" s="80">
        <v>0</v>
      </c>
      <c r="N4" s="80">
        <v>0</v>
      </c>
      <c r="O4" s="80">
        <v>-1.3877787807814457E-15</v>
      </c>
      <c r="P4" s="80">
        <v>-1.3877787807814457E-15</v>
      </c>
      <c r="Q4" s="80">
        <v>-1.3877787807814457E-15</v>
      </c>
      <c r="R4" s="80">
        <v>0</v>
      </c>
      <c r="S4" s="80">
        <v>-1.3877787807814457E-15</v>
      </c>
      <c r="T4" s="80">
        <v>-1.3877787807814457E-15</v>
      </c>
      <c r="U4" s="80">
        <v>1.3877787807814457E-15</v>
      </c>
      <c r="V4" s="80">
        <v>0</v>
      </c>
      <c r="W4" s="80">
        <v>-1.3877787807814457E-15</v>
      </c>
      <c r="X4" s="80">
        <v>0</v>
      </c>
      <c r="Y4" s="80">
        <v>0</v>
      </c>
      <c r="Z4" s="80">
        <v>-1.3877787807814457E-15</v>
      </c>
      <c r="AA4" s="80">
        <v>0</v>
      </c>
      <c r="AB4" s="80">
        <v>1.3877787807814457E-15</v>
      </c>
      <c r="AC4" s="80">
        <v>-1.3877787807814457E-15</v>
      </c>
      <c r="AD4" s="80">
        <v>0</v>
      </c>
      <c r="AE4" s="80">
        <v>0</v>
      </c>
      <c r="AF4" s="80">
        <v>0</v>
      </c>
      <c r="AG4" s="80">
        <v>0</v>
      </c>
      <c r="AH4" s="80">
        <v>-1.3877787807814457E-15</v>
      </c>
      <c r="AI4" s="80">
        <v>0</v>
      </c>
      <c r="AJ4" s="80">
        <v>1.3877787807814457E-15</v>
      </c>
      <c r="AK4" s="80">
        <v>-1.3877787807814457E-15</v>
      </c>
      <c r="AL4" s="80">
        <v>1.3877787807814457E-15</v>
      </c>
      <c r="AM4" s="80">
        <v>0</v>
      </c>
      <c r="AN4" s="80">
        <v>-1.3877787807814457E-15</v>
      </c>
      <c r="AO4" s="80">
        <v>0</v>
      </c>
      <c r="AP4" s="80">
        <v>0</v>
      </c>
      <c r="AQ4" s="80">
        <v>-1.3877787807814457E-15</v>
      </c>
      <c r="AR4" s="80">
        <v>-1.3877787807814457E-15</v>
      </c>
      <c r="AS4" s="80">
        <v>0</v>
      </c>
      <c r="AT4" s="80">
        <v>0</v>
      </c>
      <c r="AU4" s="80">
        <v>0</v>
      </c>
      <c r="AV4" s="80">
        <v>0</v>
      </c>
      <c r="AW4" s="80">
        <v>0</v>
      </c>
      <c r="AX4" s="80">
        <v>1.3877787807814457E-15</v>
      </c>
      <c r="AY4" s="80">
        <v>0</v>
      </c>
      <c r="AZ4" s="2"/>
      <c r="BA4" s="2"/>
      <c r="BB4" s="2"/>
      <c r="BC4" s="2"/>
      <c r="BD4" s="2"/>
    </row>
    <row r="5" spans="1:56">
      <c r="A5" t="s">
        <v>95</v>
      </c>
      <c r="B5" t="s">
        <v>10</v>
      </c>
      <c r="C5" t="s">
        <v>109</v>
      </c>
      <c r="D5" t="s">
        <v>64</v>
      </c>
      <c r="E5" s="80">
        <v>0</v>
      </c>
      <c r="F5" s="80">
        <v>1.3877787807814457E-15</v>
      </c>
      <c r="G5" s="80">
        <v>0</v>
      </c>
      <c r="H5" s="80">
        <v>-1.3877787807814457E-15</v>
      </c>
      <c r="I5" s="80">
        <v>1.3877787807814457E-15</v>
      </c>
      <c r="J5" s="80">
        <v>1.3877787807814457E-15</v>
      </c>
      <c r="K5" s="80">
        <v>1.3877787807814457E-15</v>
      </c>
      <c r="L5" s="80">
        <v>-1.3877787807814457E-15</v>
      </c>
      <c r="M5" s="80">
        <v>0</v>
      </c>
      <c r="N5" s="80">
        <v>-1.3877787807814457E-15</v>
      </c>
      <c r="O5" s="80">
        <v>1.3877787807814457E-15</v>
      </c>
      <c r="P5" s="80">
        <v>0</v>
      </c>
      <c r="Q5" s="80">
        <v>-1.3877787807814457E-15</v>
      </c>
      <c r="R5" s="80">
        <v>1.3877787807814457E-15</v>
      </c>
      <c r="S5" s="80">
        <v>1.3877787807814457E-15</v>
      </c>
      <c r="T5" s="80">
        <v>0</v>
      </c>
      <c r="U5" s="80">
        <v>2.7755575615628914E-15</v>
      </c>
      <c r="V5" s="80">
        <v>-1.3877787807814457E-15</v>
      </c>
      <c r="W5" s="80">
        <v>0</v>
      </c>
      <c r="X5" s="80">
        <v>0</v>
      </c>
      <c r="Y5" s="80">
        <v>9.1436261845843914E-2</v>
      </c>
      <c r="Z5" s="80">
        <v>0.23225789541482383</v>
      </c>
      <c r="AA5" s="80">
        <v>0.37318105447150252</v>
      </c>
      <c r="AB5" s="80">
        <v>0.51584890739464762</v>
      </c>
      <c r="AC5" s="80">
        <v>0.6629239896423389</v>
      </c>
      <c r="AD5" s="80">
        <v>0.80603393109297117</v>
      </c>
      <c r="AE5" s="80">
        <v>0.94660875510476217</v>
      </c>
      <c r="AF5" s="80">
        <v>1.0814382505631561</v>
      </c>
      <c r="AG5" s="80">
        <v>1.2137582987482201</v>
      </c>
      <c r="AH5" s="80">
        <v>1.3382605245836441</v>
      </c>
      <c r="AI5" s="80">
        <v>1.4514035404719157</v>
      </c>
      <c r="AJ5" s="80">
        <v>1.5562053650640868</v>
      </c>
      <c r="AK5" s="80">
        <v>1.6535990073213782</v>
      </c>
      <c r="AL5" s="80">
        <v>1.7437798648322165</v>
      </c>
      <c r="AM5" s="80">
        <v>1.8228033818238287</v>
      </c>
      <c r="AN5" s="80">
        <v>1.8888193691506614</v>
      </c>
      <c r="AO5" s="80">
        <v>1.9435078845232185</v>
      </c>
      <c r="AP5" s="80">
        <v>1.9887807568003013</v>
      </c>
      <c r="AQ5" s="80">
        <v>2.0260777096071605</v>
      </c>
      <c r="AR5" s="80">
        <v>2.0546153061834787</v>
      </c>
      <c r="AS5" s="80">
        <v>2.078112543226049</v>
      </c>
      <c r="AT5" s="80">
        <v>2.097072420512486</v>
      </c>
      <c r="AU5" s="80">
        <v>2.1168521136629428</v>
      </c>
      <c r="AV5" s="80">
        <v>2.132632063633713</v>
      </c>
      <c r="AW5" s="80">
        <v>2.1477520613569707</v>
      </c>
      <c r="AX5" s="80">
        <v>2.1612906294484646</v>
      </c>
      <c r="AY5" s="80">
        <v>2.1739452487311501</v>
      </c>
      <c r="AZ5" s="2"/>
      <c r="BA5" s="2"/>
      <c r="BB5" s="2"/>
      <c r="BC5" s="2"/>
      <c r="BD5" s="2"/>
    </row>
    <row r="6" spans="1:56">
      <c r="A6" t="s">
        <v>95</v>
      </c>
      <c r="B6" t="s">
        <v>9</v>
      </c>
      <c r="C6" t="s">
        <v>120</v>
      </c>
      <c r="E6" s="80">
        <v>0</v>
      </c>
      <c r="F6" s="80">
        <v>0</v>
      </c>
      <c r="G6" s="80">
        <v>1.3877787807814457E-15</v>
      </c>
      <c r="H6" s="80">
        <v>0</v>
      </c>
      <c r="I6" s="80">
        <v>0</v>
      </c>
      <c r="J6" s="80">
        <v>0</v>
      </c>
      <c r="K6" s="80">
        <v>1.3877787807814457E-15</v>
      </c>
      <c r="L6" s="80">
        <v>0</v>
      </c>
      <c r="M6" s="80">
        <v>0</v>
      </c>
      <c r="N6" s="80">
        <v>-1.3877787807814457E-15</v>
      </c>
      <c r="O6" s="80">
        <v>0</v>
      </c>
      <c r="P6" s="80">
        <v>0</v>
      </c>
      <c r="Q6" s="80">
        <v>0</v>
      </c>
      <c r="R6" s="80">
        <v>0</v>
      </c>
      <c r="S6" s="80">
        <v>1.3877787807814457E-15</v>
      </c>
      <c r="T6" s="80">
        <v>-1.3877787807814457E-15</v>
      </c>
      <c r="U6" s="80">
        <v>0</v>
      </c>
      <c r="V6" s="80">
        <v>0</v>
      </c>
      <c r="W6" s="80">
        <v>0</v>
      </c>
      <c r="X6" s="80">
        <v>0</v>
      </c>
      <c r="Y6" s="80">
        <v>-1.3877787807814457E-15</v>
      </c>
      <c r="Z6" s="80">
        <v>0</v>
      </c>
      <c r="AA6" s="80">
        <v>1.3877787807814457E-15</v>
      </c>
      <c r="AB6" s="80">
        <v>1.3877787807814457E-15</v>
      </c>
      <c r="AC6" s="80">
        <v>0</v>
      </c>
      <c r="AD6" s="80">
        <v>0</v>
      </c>
      <c r="AE6" s="80">
        <v>1.3877787807814457E-15</v>
      </c>
      <c r="AF6" s="80">
        <v>0</v>
      </c>
      <c r="AG6" s="80">
        <v>0</v>
      </c>
      <c r="AH6" s="80">
        <v>0</v>
      </c>
      <c r="AI6" s="80">
        <v>-1.3877787807814457E-15</v>
      </c>
      <c r="AJ6" s="80">
        <v>0</v>
      </c>
      <c r="AK6" s="80">
        <v>1.3877787807814457E-15</v>
      </c>
      <c r="AL6" s="80">
        <v>2.7755575615628914E-15</v>
      </c>
      <c r="AM6" s="80">
        <v>4.2519027766367568E-2</v>
      </c>
      <c r="AN6" s="80">
        <v>0.12855139916293779</v>
      </c>
      <c r="AO6" s="80">
        <v>0.21220027911102723</v>
      </c>
      <c r="AP6" s="80">
        <v>0.29600418768166298</v>
      </c>
      <c r="AQ6" s="80">
        <v>0.37752158254351631</v>
      </c>
      <c r="AR6" s="80">
        <v>0.45385874541271076</v>
      </c>
      <c r="AS6" s="80">
        <v>0.52574929578636653</v>
      </c>
      <c r="AT6" s="80">
        <v>0.58970146999741402</v>
      </c>
      <c r="AU6" s="80">
        <v>0.65060759664733037</v>
      </c>
      <c r="AV6" s="80">
        <v>0.70384210062112573</v>
      </c>
      <c r="AW6" s="80">
        <v>0.75114104871134291</v>
      </c>
      <c r="AX6" s="80">
        <v>0.79225207979144452</v>
      </c>
      <c r="AY6" s="80">
        <v>0.82542814904796735</v>
      </c>
      <c r="AZ6" s="2"/>
      <c r="BA6" s="2"/>
      <c r="BB6" s="2"/>
      <c r="BC6" s="2"/>
      <c r="BD6" s="2"/>
    </row>
    <row r="7" spans="1:56">
      <c r="A7" t="s">
        <v>95</v>
      </c>
      <c r="B7" t="s">
        <v>7</v>
      </c>
      <c r="C7" t="s">
        <v>110</v>
      </c>
      <c r="E7" s="80">
        <v>0</v>
      </c>
      <c r="F7" s="80">
        <v>0</v>
      </c>
      <c r="G7" s="80">
        <v>0</v>
      </c>
      <c r="H7" s="80">
        <v>0</v>
      </c>
      <c r="I7" s="80">
        <v>0</v>
      </c>
      <c r="J7" s="80">
        <v>0</v>
      </c>
      <c r="K7" s="80">
        <v>-1.3877787807814457E-15</v>
      </c>
      <c r="L7" s="80">
        <v>0</v>
      </c>
      <c r="M7" s="80">
        <v>0</v>
      </c>
      <c r="N7" s="80">
        <v>1.3877787807814457E-15</v>
      </c>
      <c r="O7" s="80">
        <v>0</v>
      </c>
      <c r="P7" s="80">
        <v>0</v>
      </c>
      <c r="Q7" s="80">
        <v>0</v>
      </c>
      <c r="R7" s="80">
        <v>1.3877787807814457E-15</v>
      </c>
      <c r="S7" s="80">
        <v>1.3877787807814457E-15</v>
      </c>
      <c r="T7" s="80">
        <v>-1.3877787807814457E-15</v>
      </c>
      <c r="U7" s="80">
        <v>-1.3877787807814457E-15</v>
      </c>
      <c r="V7" s="80">
        <v>0</v>
      </c>
      <c r="W7" s="80">
        <v>1.3877787807814457E-15</v>
      </c>
      <c r="X7" s="80">
        <v>1.3877787807814457E-15</v>
      </c>
      <c r="Y7" s="80">
        <v>0</v>
      </c>
      <c r="Z7" s="80">
        <v>0</v>
      </c>
      <c r="AA7" s="80">
        <v>1.3877787807814457E-15</v>
      </c>
      <c r="AB7" s="80">
        <v>0</v>
      </c>
      <c r="AC7" s="80">
        <v>1.3877787807814457E-15</v>
      </c>
      <c r="AD7" s="80">
        <v>0</v>
      </c>
      <c r="AE7" s="80">
        <v>0</v>
      </c>
      <c r="AF7" s="80">
        <v>5.9905408718063935E-2</v>
      </c>
      <c r="AG7" s="80">
        <v>0.18518788129753133</v>
      </c>
      <c r="AH7" s="80">
        <v>0.31138851594529893</v>
      </c>
      <c r="AI7" s="80">
        <v>0.43634143856405988</v>
      </c>
      <c r="AJ7" s="80">
        <v>0.56308764865148486</v>
      </c>
      <c r="AK7" s="80">
        <v>0.69366562876812532</v>
      </c>
      <c r="AL7" s="80">
        <v>0.82480629591071553</v>
      </c>
      <c r="AM7" s="80">
        <v>0.95006789028874028</v>
      </c>
      <c r="AN7" s="80">
        <v>1.0670573358239941</v>
      </c>
      <c r="AO7" s="80">
        <v>1.1755335938746378</v>
      </c>
      <c r="AP7" s="80">
        <v>1.2758107395422047</v>
      </c>
      <c r="AQ7" s="80">
        <v>1.3658046103252595</v>
      </c>
      <c r="AR7" s="80">
        <v>1.4434598103692673</v>
      </c>
      <c r="AS7" s="80">
        <v>1.5119069115871131</v>
      </c>
      <c r="AT7" s="80">
        <v>1.5694760035864772</v>
      </c>
      <c r="AU7" s="80">
        <v>1.6199671583273054</v>
      </c>
      <c r="AV7" s="80">
        <v>1.6591314969905846</v>
      </c>
      <c r="AW7" s="80">
        <v>1.6899481383581536</v>
      </c>
      <c r="AX7" s="80">
        <v>1.7133585613215943</v>
      </c>
      <c r="AY7" s="80">
        <v>1.7320120960969236</v>
      </c>
      <c r="AZ7" s="2"/>
      <c r="BA7" s="2"/>
      <c r="BB7" s="2"/>
      <c r="BC7" s="2"/>
      <c r="BD7" s="2"/>
    </row>
    <row r="8" spans="1:56">
      <c r="A8" t="s">
        <v>95</v>
      </c>
      <c r="B8" t="s">
        <v>5</v>
      </c>
      <c r="C8" t="s">
        <v>111</v>
      </c>
      <c r="E8" s="80">
        <v>0</v>
      </c>
      <c r="F8" s="80">
        <v>0</v>
      </c>
      <c r="G8" s="80">
        <v>0</v>
      </c>
      <c r="H8" s="80">
        <v>-2.7755575615628914E-15</v>
      </c>
      <c r="I8" s="80">
        <v>0</v>
      </c>
      <c r="J8" s="80">
        <v>1.3877787807814457E-15</v>
      </c>
      <c r="K8" s="80">
        <v>-1.3877787807814457E-15</v>
      </c>
      <c r="L8" s="80">
        <v>0</v>
      </c>
      <c r="M8" s="80">
        <v>-1.3877787807814457E-15</v>
      </c>
      <c r="N8" s="80">
        <v>1.3877787807814457E-15</v>
      </c>
      <c r="O8" s="80">
        <v>0</v>
      </c>
      <c r="P8" s="80">
        <v>0</v>
      </c>
      <c r="Q8" s="80">
        <v>-1.3877787807814457E-15</v>
      </c>
      <c r="R8" s="80">
        <v>0</v>
      </c>
      <c r="S8" s="80">
        <v>-1.3877787807814457E-15</v>
      </c>
      <c r="T8" s="80">
        <v>-1.3877787807814457E-15</v>
      </c>
      <c r="U8" s="80">
        <v>1.3877787807814457E-15</v>
      </c>
      <c r="V8" s="80">
        <v>-1.3877787807814457E-15</v>
      </c>
      <c r="W8" s="80">
        <v>1.3877787807814457E-15</v>
      </c>
      <c r="X8" s="80">
        <v>0</v>
      </c>
      <c r="Y8" s="80">
        <v>0</v>
      </c>
      <c r="Z8" s="80">
        <v>0</v>
      </c>
      <c r="AA8" s="80">
        <v>0</v>
      </c>
      <c r="AB8" s="80">
        <v>1.3877787807814457E-15</v>
      </c>
      <c r="AC8" s="80">
        <v>1.3877787807814457E-15</v>
      </c>
      <c r="AD8" s="80">
        <v>-1.3877787807814457E-15</v>
      </c>
      <c r="AE8" s="80">
        <v>0</v>
      </c>
      <c r="AF8" s="80">
        <v>0</v>
      </c>
      <c r="AG8" s="80">
        <v>-1.3877787807814457E-15</v>
      </c>
      <c r="AH8" s="80">
        <v>0</v>
      </c>
      <c r="AI8" s="80">
        <v>-1.3877787807814457E-15</v>
      </c>
      <c r="AJ8" s="80">
        <v>-1.3877787807814457E-15</v>
      </c>
      <c r="AK8" s="80">
        <v>0</v>
      </c>
      <c r="AL8" s="80">
        <v>-1.3877787807814457E-15</v>
      </c>
      <c r="AM8" s="80">
        <v>1.3877787807814457E-15</v>
      </c>
      <c r="AN8" s="80">
        <v>7.8733686330748065E-2</v>
      </c>
      <c r="AO8" s="80">
        <v>0.17148863486643878</v>
      </c>
      <c r="AP8" s="80">
        <v>0.26489356704732792</v>
      </c>
      <c r="AQ8" s="80">
        <v>0.35622697544806375</v>
      </c>
      <c r="AR8" s="80">
        <v>0.44355073370860726</v>
      </c>
      <c r="AS8" s="80">
        <v>0.52977748608323405</v>
      </c>
      <c r="AT8" s="80">
        <v>0.61028057970376337</v>
      </c>
      <c r="AU8" s="80">
        <v>0.68899362858286517</v>
      </c>
      <c r="AV8" s="80">
        <v>0.76089694178601985</v>
      </c>
      <c r="AW8" s="80">
        <v>0.82579832490412008</v>
      </c>
      <c r="AX8" s="80">
        <v>0.88242054066657438</v>
      </c>
      <c r="AY8" s="80">
        <v>0.9313798319621952</v>
      </c>
      <c r="AZ8" s="2"/>
      <c r="BA8" s="2"/>
      <c r="BB8" s="2"/>
      <c r="BC8" s="2"/>
      <c r="BD8" s="2"/>
    </row>
    <row r="9" spans="1:56">
      <c r="A9" t="s">
        <v>95</v>
      </c>
      <c r="B9" t="s">
        <v>90</v>
      </c>
      <c r="C9" t="s">
        <v>112</v>
      </c>
      <c r="E9" s="80">
        <v>0</v>
      </c>
      <c r="F9" s="80">
        <v>1.3877787807814457E-15</v>
      </c>
      <c r="G9" s="80">
        <v>0</v>
      </c>
      <c r="H9" s="80">
        <v>0</v>
      </c>
      <c r="I9" s="80">
        <v>1.3877787807814457E-15</v>
      </c>
      <c r="J9" s="80">
        <v>1.3877787807814457E-15</v>
      </c>
      <c r="K9" s="80">
        <v>0</v>
      </c>
      <c r="L9" s="80">
        <v>0</v>
      </c>
      <c r="M9" s="80">
        <v>1.3877787807814457E-15</v>
      </c>
      <c r="N9" s="80">
        <v>0</v>
      </c>
      <c r="O9" s="80">
        <v>0</v>
      </c>
      <c r="P9" s="80">
        <v>0</v>
      </c>
      <c r="Q9" s="80">
        <v>1.3877787807814457E-15</v>
      </c>
      <c r="R9" s="80">
        <v>0</v>
      </c>
      <c r="S9" s="80">
        <v>2.7755575615628914E-15</v>
      </c>
      <c r="T9" s="80">
        <v>0</v>
      </c>
      <c r="U9" s="80">
        <v>1.3877787807814457E-15</v>
      </c>
      <c r="V9" s="80">
        <v>-2.7755575615628914E-15</v>
      </c>
      <c r="W9" s="80">
        <v>0</v>
      </c>
      <c r="X9" s="80">
        <v>0</v>
      </c>
      <c r="Y9" s="80">
        <v>1.3877787807814457E-15</v>
      </c>
      <c r="Z9" s="80">
        <v>-1.3877787807814457E-15</v>
      </c>
      <c r="AA9" s="80">
        <v>1.3877787807814457E-15</v>
      </c>
      <c r="AB9" s="80">
        <v>0</v>
      </c>
      <c r="AC9" s="80">
        <v>0</v>
      </c>
      <c r="AD9" s="80">
        <v>0</v>
      </c>
      <c r="AE9" s="80">
        <v>1.3877787807814457E-15</v>
      </c>
      <c r="AF9" s="80">
        <v>1.3877787807814457E-15</v>
      </c>
      <c r="AG9" s="80">
        <v>0</v>
      </c>
      <c r="AH9" s="80">
        <v>-2.7755575615628914E-15</v>
      </c>
      <c r="AI9" s="80">
        <v>0</v>
      </c>
      <c r="AJ9" s="80">
        <v>0</v>
      </c>
      <c r="AK9" s="80">
        <v>-1.3877787807814457E-15</v>
      </c>
      <c r="AL9" s="80">
        <v>1.3877787807814457E-15</v>
      </c>
      <c r="AM9" s="80">
        <v>0</v>
      </c>
      <c r="AN9" s="80">
        <v>0</v>
      </c>
      <c r="AO9" s="80">
        <v>0</v>
      </c>
      <c r="AP9" s="80">
        <v>0</v>
      </c>
      <c r="AQ9" s="80">
        <v>1.3877787807814457E-15</v>
      </c>
      <c r="AR9" s="80">
        <v>-1.3877787807814457E-15</v>
      </c>
      <c r="AS9" s="80">
        <v>-1.3877787807814457E-15</v>
      </c>
      <c r="AT9" s="80">
        <v>-1.3877787807814457E-15</v>
      </c>
      <c r="AU9" s="80">
        <v>1.0013639024854248E-2</v>
      </c>
      <c r="AV9" s="80">
        <v>8.6227896032776974E-2</v>
      </c>
      <c r="AW9" s="80">
        <v>0.16203219925164242</v>
      </c>
      <c r="AX9" s="80">
        <v>0.23611145466626432</v>
      </c>
      <c r="AY9" s="80">
        <v>0.30925731114535004</v>
      </c>
      <c r="AZ9" s="2"/>
      <c r="BA9" s="2"/>
      <c r="BB9" s="2"/>
      <c r="BC9" s="2"/>
      <c r="BD9" s="2"/>
    </row>
    <row r="10" spans="1:56">
      <c r="A10" t="s">
        <v>95</v>
      </c>
      <c r="B10" t="s">
        <v>93</v>
      </c>
      <c r="C10" t="s">
        <v>113</v>
      </c>
      <c r="E10" s="80">
        <v>0</v>
      </c>
      <c r="F10" s="80">
        <v>2.7755575615628914E-15</v>
      </c>
      <c r="G10" s="80">
        <v>1.3877787807814457E-15</v>
      </c>
      <c r="H10" s="80">
        <v>-1.3877787807814457E-15</v>
      </c>
      <c r="I10" s="80">
        <v>0</v>
      </c>
      <c r="J10" s="80">
        <v>-1.3877787807814457E-15</v>
      </c>
      <c r="K10" s="80">
        <v>1.3877787807814457E-15</v>
      </c>
      <c r="L10" s="80">
        <v>-1.3877787807814457E-15</v>
      </c>
      <c r="M10" s="80">
        <v>1.3877787807814457E-15</v>
      </c>
      <c r="N10" s="80">
        <v>-1.3877787807814457E-15</v>
      </c>
      <c r="O10" s="80">
        <v>0</v>
      </c>
      <c r="P10" s="80">
        <v>0</v>
      </c>
      <c r="Q10" s="80">
        <v>-2.7755575615628914E-15</v>
      </c>
      <c r="R10" s="80">
        <v>0</v>
      </c>
      <c r="S10" s="80">
        <v>1.3877787807814457E-15</v>
      </c>
      <c r="T10" s="80">
        <v>-1.3877787807814457E-15</v>
      </c>
      <c r="U10" s="80">
        <v>2.7755575615628914E-15</v>
      </c>
      <c r="V10" s="80">
        <v>-1.3877787807814457E-15</v>
      </c>
      <c r="W10" s="80">
        <v>0</v>
      </c>
      <c r="X10" s="80">
        <v>0</v>
      </c>
      <c r="Y10" s="80">
        <v>1.3877787807814457E-15</v>
      </c>
      <c r="Z10" s="80">
        <v>0</v>
      </c>
      <c r="AA10" s="80">
        <v>-1.3877787807814457E-15</v>
      </c>
      <c r="AB10" s="80">
        <v>0</v>
      </c>
      <c r="AC10" s="80">
        <v>0</v>
      </c>
      <c r="AD10" s="80">
        <v>0</v>
      </c>
      <c r="AE10" s="80">
        <v>9.4837518413647126E-2</v>
      </c>
      <c r="AF10" s="80">
        <v>0.21552250927278499</v>
      </c>
      <c r="AG10" s="80">
        <v>0.33802645439111878</v>
      </c>
      <c r="AH10" s="80">
        <v>0.46032684140151492</v>
      </c>
      <c r="AI10" s="80">
        <v>0.58038339578214826</v>
      </c>
      <c r="AJ10" s="80">
        <v>0.70155365908729372</v>
      </c>
      <c r="AK10" s="80">
        <v>0.82192259672889811</v>
      </c>
      <c r="AL10" s="80">
        <v>0.93998955700389653</v>
      </c>
      <c r="AM10" s="80">
        <v>1.0516736280861971</v>
      </c>
      <c r="AN10" s="80">
        <v>1.1514888927053462</v>
      </c>
      <c r="AO10" s="80">
        <v>1.2402993828178333</v>
      </c>
      <c r="AP10" s="80">
        <v>1.3210439010020085</v>
      </c>
      <c r="AQ10" s="80">
        <v>1.3915526943089978</v>
      </c>
      <c r="AR10" s="80">
        <v>1.4502222065132366</v>
      </c>
      <c r="AS10" s="80">
        <v>1.4994893431354948</v>
      </c>
      <c r="AT10" s="80">
        <v>1.5381316695875793</v>
      </c>
      <c r="AU10" s="80">
        <v>1.5699785274125453</v>
      </c>
      <c r="AV10" s="80">
        <v>1.5906824312253072</v>
      </c>
      <c r="AW10" s="80">
        <v>1.6063434225852997</v>
      </c>
      <c r="AX10" s="80">
        <v>1.6167944638861793</v>
      </c>
      <c r="AY10" s="80">
        <v>1.6225513973841124</v>
      </c>
      <c r="AZ10" s="2"/>
      <c r="BA10" s="2"/>
      <c r="BB10" s="2"/>
      <c r="BC10" s="2"/>
      <c r="BD10" s="2"/>
    </row>
    <row r="11" spans="1:56">
      <c r="A11" t="s">
        <v>63</v>
      </c>
      <c r="B11" t="s">
        <v>13</v>
      </c>
      <c r="C11" t="s">
        <v>96</v>
      </c>
      <c r="E11" s="80">
        <v>6.754816566737853</v>
      </c>
      <c r="F11" s="80">
        <v>6.7830195448519666</v>
      </c>
      <c r="G11" s="80">
        <v>6.9567828010170158</v>
      </c>
      <c r="H11" s="80">
        <v>7.0046487359990781</v>
      </c>
      <c r="I11" s="80">
        <v>7.0502621539134847</v>
      </c>
      <c r="J11" s="80">
        <v>7.0751983089006627</v>
      </c>
      <c r="K11" s="80">
        <v>7.0840101657365251</v>
      </c>
      <c r="L11" s="80">
        <v>7.1020881895370795</v>
      </c>
      <c r="M11" s="80">
        <v>7.1237997317855921</v>
      </c>
      <c r="N11" s="80">
        <v>7.1419210990383686</v>
      </c>
      <c r="O11" s="80">
        <v>7.1480266811974928</v>
      </c>
      <c r="P11" s="80">
        <v>7.1560972514934527</v>
      </c>
      <c r="Q11" s="80">
        <v>7.1780942999739032</v>
      </c>
      <c r="R11" s="80">
        <v>7.2080341109576036</v>
      </c>
      <c r="S11" s="80">
        <v>7.236002748117806</v>
      </c>
      <c r="T11" s="80">
        <v>7.256702549182072</v>
      </c>
      <c r="U11" s="80">
        <v>7.2812892610872604</v>
      </c>
      <c r="V11" s="80">
        <v>7.3131643455213409</v>
      </c>
      <c r="W11" s="80">
        <v>7.3470474716141609</v>
      </c>
      <c r="X11" s="80">
        <v>7.3745058149461338</v>
      </c>
      <c r="Y11" s="80">
        <v>7.3956372894581763</v>
      </c>
      <c r="Z11" s="80">
        <v>7.4111510574957213</v>
      </c>
      <c r="AA11" s="80">
        <v>7.4328871719558531</v>
      </c>
      <c r="AB11" s="80">
        <v>7.4505548100044017</v>
      </c>
      <c r="AC11" s="80">
        <v>7.465583196364034</v>
      </c>
      <c r="AD11" s="80">
        <v>7.4774482043120472</v>
      </c>
      <c r="AE11" s="80">
        <v>7.4863826518020051</v>
      </c>
      <c r="AF11" s="80">
        <v>7.4965418485832656</v>
      </c>
      <c r="AG11" s="80">
        <v>7.5035086959275938</v>
      </c>
      <c r="AH11" s="80">
        <v>7.506386640821999</v>
      </c>
      <c r="AI11" s="80">
        <v>7.5083088866736256</v>
      </c>
      <c r="AJ11" s="80">
        <v>7.5120307513439624</v>
      </c>
      <c r="AK11" s="80">
        <v>7.517046830740405</v>
      </c>
      <c r="AL11" s="80">
        <v>7.5217242718932207</v>
      </c>
      <c r="AM11" s="80">
        <v>7.5213375371735491</v>
      </c>
      <c r="AN11" s="80">
        <v>7.5193116338420376</v>
      </c>
      <c r="AO11" s="80">
        <v>7.5178955172126871</v>
      </c>
      <c r="AP11" s="80">
        <v>7.5175686832880073</v>
      </c>
      <c r="AQ11" s="80">
        <v>7.5150198419017888</v>
      </c>
      <c r="AR11" s="80">
        <v>7.509323003439115</v>
      </c>
      <c r="AS11" s="80">
        <v>7.5034515259457413</v>
      </c>
      <c r="AT11" s="80">
        <v>7.4975703142418544</v>
      </c>
      <c r="AU11" s="80">
        <v>7.4911634663163698</v>
      </c>
      <c r="AV11" s="80">
        <v>7.4815403920673456</v>
      </c>
      <c r="AW11" s="80">
        <v>7.4715251066064647</v>
      </c>
      <c r="AX11" s="80">
        <v>7.4605598842038612</v>
      </c>
      <c r="AY11" s="80">
        <v>7.4502562988299186</v>
      </c>
      <c r="AZ11" s="2"/>
      <c r="BA11" s="2"/>
      <c r="BB11" s="2"/>
      <c r="BC11" s="2"/>
      <c r="BD11" s="2"/>
    </row>
    <row r="12" spans="1:56">
      <c r="A12" t="s">
        <v>63</v>
      </c>
      <c r="B12" t="s">
        <v>12</v>
      </c>
      <c r="C12" t="s">
        <v>97</v>
      </c>
      <c r="E12" s="80">
        <v>6.754816566737853</v>
      </c>
      <c r="F12" s="80">
        <v>6.7830195448519666</v>
      </c>
      <c r="G12" s="80">
        <v>6.9445203209657453</v>
      </c>
      <c r="H12" s="80">
        <v>6.9797489238956389</v>
      </c>
      <c r="I12" s="80">
        <v>7.0146442185694653</v>
      </c>
      <c r="J12" s="80">
        <v>7.028287539101048</v>
      </c>
      <c r="K12" s="80">
        <v>7.0269990766968551</v>
      </c>
      <c r="L12" s="80">
        <v>7.0331412462535088</v>
      </c>
      <c r="M12" s="80">
        <v>7.043601640563617</v>
      </c>
      <c r="N12" s="80">
        <v>7.0501879877318681</v>
      </c>
      <c r="O12" s="80">
        <v>7.0494223497330601</v>
      </c>
      <c r="P12" s="80">
        <v>7.0417746490914341</v>
      </c>
      <c r="Q12" s="80">
        <v>7.0496205172235316</v>
      </c>
      <c r="R12" s="80">
        <v>7.0641695365298922</v>
      </c>
      <c r="S12" s="80">
        <v>7.0765415136903727</v>
      </c>
      <c r="T12" s="80">
        <v>7.0875660081928027</v>
      </c>
      <c r="U12" s="80">
        <v>7.1000307063440209</v>
      </c>
      <c r="V12" s="80">
        <v>7.1182268733444047</v>
      </c>
      <c r="W12" s="80">
        <v>7.1362831424478079</v>
      </c>
      <c r="X12" s="80">
        <v>7.1498488989421558</v>
      </c>
      <c r="Y12" s="80">
        <v>7.1644384208092369</v>
      </c>
      <c r="Z12" s="80">
        <v>7.17546903511652</v>
      </c>
      <c r="AA12" s="80">
        <v>7.1870816580169983</v>
      </c>
      <c r="AB12" s="80">
        <v>7.1927913944853161</v>
      </c>
      <c r="AC12" s="80">
        <v>7.1993516460171412</v>
      </c>
      <c r="AD12" s="80">
        <v>7.2017224436106382</v>
      </c>
      <c r="AE12" s="80">
        <v>7.1994828556402739</v>
      </c>
      <c r="AF12" s="80">
        <v>7.2007356402060294</v>
      </c>
      <c r="AG12" s="80">
        <v>7.2008972989801263</v>
      </c>
      <c r="AH12" s="80">
        <v>7.1973631144295238</v>
      </c>
      <c r="AI12" s="80">
        <v>7.1936256186828178</v>
      </c>
      <c r="AJ12" s="80">
        <v>7.1912481942848512</v>
      </c>
      <c r="AK12" s="80">
        <v>7.1888241905042447</v>
      </c>
      <c r="AL12" s="80">
        <v>7.1859953828787306</v>
      </c>
      <c r="AM12" s="80">
        <v>7.178302492054744</v>
      </c>
      <c r="AN12" s="80">
        <v>7.1698613033719729</v>
      </c>
      <c r="AO12" s="80">
        <v>7.1624335101479444</v>
      </c>
      <c r="AP12" s="80">
        <v>7.1565086685403951</v>
      </c>
      <c r="AQ12" s="80">
        <v>7.1486269148166599</v>
      </c>
      <c r="AR12" s="80">
        <v>7.135045358704482</v>
      </c>
      <c r="AS12" s="80">
        <v>7.1207456850579787</v>
      </c>
      <c r="AT12" s="80">
        <v>7.1037742660286449</v>
      </c>
      <c r="AU12" s="80">
        <v>7.0881244026789929</v>
      </c>
      <c r="AV12" s="80">
        <v>7.0683984729984157</v>
      </c>
      <c r="AW12" s="80">
        <v>7.0504987944199664</v>
      </c>
      <c r="AX12" s="80">
        <v>7.0310799207691606</v>
      </c>
      <c r="AY12" s="80">
        <v>7.0099907253840463</v>
      </c>
      <c r="AZ12" s="2"/>
      <c r="BA12" s="2"/>
      <c r="BB12" s="2"/>
      <c r="BC12" s="2"/>
      <c r="BD12" s="2"/>
    </row>
    <row r="13" spans="1:56">
      <c r="A13" t="s">
        <v>63</v>
      </c>
      <c r="B13" t="s">
        <v>11</v>
      </c>
      <c r="C13" t="s">
        <v>98</v>
      </c>
      <c r="E13" s="80">
        <v>6.754816566737853</v>
      </c>
      <c r="F13" s="80">
        <v>6.7830195448519666</v>
      </c>
      <c r="G13" s="80">
        <v>6.9102555758468682</v>
      </c>
      <c r="H13" s="80">
        <v>6.9102439310272432</v>
      </c>
      <c r="I13" s="80">
        <v>6.9163254696236489</v>
      </c>
      <c r="J13" s="80">
        <v>6.9097093953464794</v>
      </c>
      <c r="K13" s="80">
        <v>6.8900004151609213</v>
      </c>
      <c r="L13" s="80">
        <v>6.8769062435046351</v>
      </c>
      <c r="M13" s="80">
        <v>6.8670476482182883</v>
      </c>
      <c r="N13" s="80">
        <v>6.8541767322639755</v>
      </c>
      <c r="O13" s="80">
        <v>6.8351237430353287</v>
      </c>
      <c r="P13" s="80">
        <v>6.812104797973408</v>
      </c>
      <c r="Q13" s="80">
        <v>6.8005041718661658</v>
      </c>
      <c r="R13" s="80">
        <v>6.8172916747731502</v>
      </c>
      <c r="S13" s="80">
        <v>6.8341506695721543</v>
      </c>
      <c r="T13" s="80">
        <v>6.8495845155825892</v>
      </c>
      <c r="U13" s="80">
        <v>6.8722459433227066</v>
      </c>
      <c r="V13" s="80">
        <v>6.9037752984612775</v>
      </c>
      <c r="W13" s="80">
        <v>6.9177550752389534</v>
      </c>
      <c r="X13" s="80">
        <v>6.9394215637894119</v>
      </c>
      <c r="Y13" s="80">
        <v>6.9620629478129041</v>
      </c>
      <c r="Z13" s="80">
        <v>6.9725721250813351</v>
      </c>
      <c r="AA13" s="80">
        <v>7.0013584846186028</v>
      </c>
      <c r="AB13" s="80">
        <v>7.0223869907960896</v>
      </c>
      <c r="AC13" s="80">
        <v>7.0279934861469435</v>
      </c>
      <c r="AD13" s="80">
        <v>7.0411852845556915</v>
      </c>
      <c r="AE13" s="80">
        <v>7.0518946586468898</v>
      </c>
      <c r="AF13" s="80">
        <v>7.051548951228213</v>
      </c>
      <c r="AG13" s="80">
        <v>7.0620661404796694</v>
      </c>
      <c r="AH13" s="80">
        <v>7.0701343338209472</v>
      </c>
      <c r="AI13" s="80">
        <v>7.0673435175142529</v>
      </c>
      <c r="AJ13" s="80">
        <v>7.0768003956264049</v>
      </c>
      <c r="AK13" s="80">
        <v>7.085974692713835</v>
      </c>
      <c r="AL13" s="80">
        <v>7.082933054102365</v>
      </c>
      <c r="AM13" s="80">
        <v>7.0856151545604789</v>
      </c>
      <c r="AN13" s="80">
        <v>7.087249966437617</v>
      </c>
      <c r="AO13" s="80">
        <v>7.0797871069988432</v>
      </c>
      <c r="AP13" s="80">
        <v>7.083253158577123</v>
      </c>
      <c r="AQ13" s="80">
        <v>7.0853710378808739</v>
      </c>
      <c r="AR13" s="80">
        <v>7.0716318659113417</v>
      </c>
      <c r="AS13" s="80">
        <v>7.066679543813069</v>
      </c>
      <c r="AT13" s="80">
        <v>7.0594264889299918</v>
      </c>
      <c r="AU13" s="80">
        <v>7.0429082381734149</v>
      </c>
      <c r="AV13" s="80">
        <v>7.0320854700045228</v>
      </c>
      <c r="AW13" s="80">
        <v>7.0226232541727382</v>
      </c>
      <c r="AX13" s="80">
        <v>7.0032557812613767</v>
      </c>
      <c r="AY13" s="80">
        <v>6.9907160061095803</v>
      </c>
      <c r="AZ13" s="2"/>
      <c r="BA13" s="2"/>
      <c r="BB13" s="2"/>
      <c r="BC13" s="2"/>
      <c r="BD13" s="2"/>
    </row>
    <row r="14" spans="1:56">
      <c r="A14" t="s">
        <v>63</v>
      </c>
      <c r="B14" t="s">
        <v>10</v>
      </c>
      <c r="C14" t="s">
        <v>99</v>
      </c>
      <c r="D14" t="s">
        <v>103</v>
      </c>
      <c r="E14" s="80">
        <v>6.754816566737853</v>
      </c>
      <c r="F14" s="80">
        <v>6.8421035969640709</v>
      </c>
      <c r="G14" s="80">
        <v>7.0499851086284746</v>
      </c>
      <c r="H14" s="80">
        <v>7.132158185872199</v>
      </c>
      <c r="I14" s="80">
        <v>7.2120043247832726</v>
      </c>
      <c r="J14" s="80">
        <v>7.2711788789471976</v>
      </c>
      <c r="K14" s="80">
        <v>7.3141054959397058</v>
      </c>
      <c r="L14" s="80">
        <v>7.3606410270479552</v>
      </c>
      <c r="M14" s="80">
        <v>7.4104211402548605</v>
      </c>
      <c r="N14" s="80">
        <v>7.4562366332513053</v>
      </c>
      <c r="O14" s="80">
        <v>7.4895167610791082</v>
      </c>
      <c r="P14" s="80">
        <v>7.5249187404920352</v>
      </c>
      <c r="Q14" s="80">
        <v>7.5710855078135255</v>
      </c>
      <c r="R14" s="80">
        <v>7.625479306464662</v>
      </c>
      <c r="S14" s="80">
        <v>7.6779958772537737</v>
      </c>
      <c r="T14" s="80">
        <v>7.7227636581060768</v>
      </c>
      <c r="U14" s="80">
        <v>7.7717766322647082</v>
      </c>
      <c r="V14" s="80">
        <v>7.8244365784051295</v>
      </c>
      <c r="W14" s="80">
        <v>7.8797317291734279</v>
      </c>
      <c r="X14" s="80">
        <v>7.9288480032893416</v>
      </c>
      <c r="Y14" s="80">
        <v>7.9709973649149433</v>
      </c>
      <c r="Z14" s="80">
        <v>8.0071869643749345</v>
      </c>
      <c r="AA14" s="80">
        <v>8.04859656526253</v>
      </c>
      <c r="AB14" s="80">
        <v>8.0860114327726258</v>
      </c>
      <c r="AC14" s="80">
        <v>8.1206147578228602</v>
      </c>
      <c r="AD14" s="80">
        <v>8.1516384844707197</v>
      </c>
      <c r="AE14" s="80">
        <v>8.1791693338033653</v>
      </c>
      <c r="AF14" s="80">
        <v>8.2062410352151307</v>
      </c>
      <c r="AG14" s="80">
        <v>8.2297230777129631</v>
      </c>
      <c r="AH14" s="80">
        <v>8.2487762160527325</v>
      </c>
      <c r="AI14" s="80">
        <v>8.266635729497084</v>
      </c>
      <c r="AJ14" s="80">
        <v>8.2864200007140933</v>
      </c>
      <c r="AK14" s="80">
        <v>8.3055161823725854</v>
      </c>
      <c r="AL14" s="80">
        <v>8.3238959407032649</v>
      </c>
      <c r="AM14" s="80">
        <v>8.3369551141019382</v>
      </c>
      <c r="AN14" s="80">
        <v>8.3479049142295541</v>
      </c>
      <c r="AO14" s="80">
        <v>8.3592392382426333</v>
      </c>
      <c r="AP14" s="80">
        <v>8.370424788594633</v>
      </c>
      <c r="AQ14" s="80">
        <v>8.3789803674937033</v>
      </c>
      <c r="AR14" s="80">
        <v>8.3844326450006061</v>
      </c>
      <c r="AS14" s="80">
        <v>8.3895647603513925</v>
      </c>
      <c r="AT14" s="80">
        <v>8.3946188334709575</v>
      </c>
      <c r="AU14" s="80">
        <v>8.3983915902646356</v>
      </c>
      <c r="AV14" s="80">
        <v>8.3989145173493736</v>
      </c>
      <c r="AW14" s="80">
        <v>8.3990094699156614</v>
      </c>
      <c r="AX14" s="80">
        <v>8.3982741258981086</v>
      </c>
      <c r="AY14" s="80">
        <v>8.3986836135068543</v>
      </c>
      <c r="AZ14" s="2"/>
      <c r="BA14" s="2"/>
      <c r="BB14" s="2"/>
      <c r="BC14" s="2"/>
      <c r="BD14" s="2"/>
    </row>
    <row r="15" spans="1:56">
      <c r="A15" t="s">
        <v>63</v>
      </c>
      <c r="B15" t="s">
        <v>9</v>
      </c>
      <c r="C15" t="s">
        <v>119</v>
      </c>
      <c r="D15" t="s">
        <v>102</v>
      </c>
      <c r="E15" s="80">
        <v>6.754816566737853</v>
      </c>
      <c r="F15" s="80">
        <v>6.8391984043540246</v>
      </c>
      <c r="G15" s="80">
        <v>7.0306410010532439</v>
      </c>
      <c r="H15" s="80">
        <v>7.0934524740098706</v>
      </c>
      <c r="I15" s="80">
        <v>7.1542741032432096</v>
      </c>
      <c r="J15" s="80">
        <v>7.1921492763029242</v>
      </c>
      <c r="K15" s="80">
        <v>7.2135794699134532</v>
      </c>
      <c r="L15" s="80">
        <v>7.2352167631452549</v>
      </c>
      <c r="M15" s="80">
        <v>7.2592699872162489</v>
      </c>
      <c r="N15" s="80">
        <v>7.2774635786332915</v>
      </c>
      <c r="O15" s="80">
        <v>7.2866302594635721</v>
      </c>
      <c r="P15" s="80">
        <v>7.2878335853651137</v>
      </c>
      <c r="Q15" s="80">
        <v>7.3017271078795352</v>
      </c>
      <c r="R15" s="80">
        <v>7.3225766792947029</v>
      </c>
      <c r="S15" s="80">
        <v>7.3416445842939648</v>
      </c>
      <c r="T15" s="80">
        <v>7.3596415029434867</v>
      </c>
      <c r="U15" s="80">
        <v>7.3795120847772111</v>
      </c>
      <c r="V15" s="80">
        <v>7.401962414713581</v>
      </c>
      <c r="W15" s="80">
        <v>7.4248744783566991</v>
      </c>
      <c r="X15" s="80">
        <v>7.4441574370688972</v>
      </c>
      <c r="Y15" s="80">
        <v>7.4649829813109774</v>
      </c>
      <c r="Z15" s="80">
        <v>7.4826756974366955</v>
      </c>
      <c r="AA15" s="80">
        <v>7.4995641515107678</v>
      </c>
      <c r="AB15" s="80">
        <v>7.5105945992590506</v>
      </c>
      <c r="AC15" s="80">
        <v>7.5229580876385977</v>
      </c>
      <c r="AD15" s="80">
        <v>7.5310798717384237</v>
      </c>
      <c r="AE15" s="80">
        <v>7.5341897350949854</v>
      </c>
      <c r="AF15" s="80">
        <v>7.5399181075875479</v>
      </c>
      <c r="AG15" s="80">
        <v>7.5449437086490008</v>
      </c>
      <c r="AH15" s="80">
        <v>7.5465069668596616</v>
      </c>
      <c r="AI15" s="80">
        <v>7.5481369056059107</v>
      </c>
      <c r="AJ15" s="80">
        <v>7.5516004135934578</v>
      </c>
      <c r="AK15" s="80">
        <v>7.5534707327608057</v>
      </c>
      <c r="AL15" s="80">
        <v>7.5549567497804313</v>
      </c>
      <c r="AM15" s="80">
        <v>7.5518327225011967</v>
      </c>
      <c r="AN15" s="80">
        <v>7.5481215089310858</v>
      </c>
      <c r="AO15" s="80">
        <v>7.545731475043695</v>
      </c>
      <c r="AP15" s="80">
        <v>7.5441804607246183</v>
      </c>
      <c r="AQ15" s="80">
        <v>7.5408700148031942</v>
      </c>
      <c r="AR15" s="80">
        <v>7.5319291709926643</v>
      </c>
      <c r="AS15" s="80">
        <v>7.5224684315936816</v>
      </c>
      <c r="AT15" s="80">
        <v>7.510184922894851</v>
      </c>
      <c r="AU15" s="80">
        <v>7.4993117609441606</v>
      </c>
      <c r="AV15" s="80">
        <v>7.4846141978007559</v>
      </c>
      <c r="AW15" s="80">
        <v>7.4726633989024602</v>
      </c>
      <c r="AX15" s="80">
        <v>7.4595774086446047</v>
      </c>
      <c r="AY15" s="80">
        <v>7.4454230478084362</v>
      </c>
      <c r="AZ15" s="2"/>
      <c r="BA15" s="2"/>
      <c r="BB15" s="2"/>
      <c r="BC15" s="2"/>
      <c r="BD15" s="2"/>
    </row>
    <row r="16" spans="1:56">
      <c r="A16" t="s">
        <v>63</v>
      </c>
      <c r="B16" t="s">
        <v>7</v>
      </c>
      <c r="C16" t="s">
        <v>101</v>
      </c>
      <c r="E16" s="80">
        <v>6.754816566737853</v>
      </c>
      <c r="F16" s="80">
        <v>6.7830195448519666</v>
      </c>
      <c r="G16" s="80">
        <v>6.9621768978000222</v>
      </c>
      <c r="H16" s="80">
        <v>7.016356544369537</v>
      </c>
      <c r="I16" s="80">
        <v>7.0684107613005311</v>
      </c>
      <c r="J16" s="80">
        <v>7.0996370545133987</v>
      </c>
      <c r="K16" s="80">
        <v>7.1147384566079204</v>
      </c>
      <c r="L16" s="80">
        <v>7.1405392649370718</v>
      </c>
      <c r="M16" s="80">
        <v>7.1700896128009672</v>
      </c>
      <c r="N16" s="80">
        <v>7.1961104570699934</v>
      </c>
      <c r="O16" s="80">
        <v>7.2100760963067865</v>
      </c>
      <c r="P16" s="80">
        <v>7.2260652466199158</v>
      </c>
      <c r="Q16" s="80">
        <v>7.2578458269382304</v>
      </c>
      <c r="R16" s="80">
        <v>7.2977752365463981</v>
      </c>
      <c r="S16" s="80">
        <v>7.3358132636825015</v>
      </c>
      <c r="T16" s="80">
        <v>7.366581786895285</v>
      </c>
      <c r="U16" s="80">
        <v>7.4013891071229452</v>
      </c>
      <c r="V16" s="80">
        <v>7.4446835959968576</v>
      </c>
      <c r="W16" s="80">
        <v>7.4901310553106271</v>
      </c>
      <c r="X16" s="80">
        <v>7.5291176148943917</v>
      </c>
      <c r="Y16" s="80">
        <v>7.5617539340726099</v>
      </c>
      <c r="Z16" s="80">
        <v>7.588724982556565</v>
      </c>
      <c r="AA16" s="80">
        <v>7.622328601429186</v>
      </c>
      <c r="AB16" s="80">
        <v>7.6518217692352328</v>
      </c>
      <c r="AC16" s="80">
        <v>7.6786753019527172</v>
      </c>
      <c r="AD16" s="80">
        <v>7.7023498966808797</v>
      </c>
      <c r="AE16" s="80">
        <v>7.7230770900204817</v>
      </c>
      <c r="AF16" s="80">
        <v>7.7456833569182066</v>
      </c>
      <c r="AG16" s="80">
        <v>7.7650478610557361</v>
      </c>
      <c r="AH16" s="80">
        <v>7.7802152628189001</v>
      </c>
      <c r="AI16" s="80">
        <v>7.7944303040324279</v>
      </c>
      <c r="AJ16" s="80">
        <v>7.8105529380835588</v>
      </c>
      <c r="AK16" s="80">
        <v>7.8283804056984705</v>
      </c>
      <c r="AL16" s="80">
        <v>7.8459121911410206</v>
      </c>
      <c r="AM16" s="80">
        <v>7.858169183979677</v>
      </c>
      <c r="AN16" s="80">
        <v>7.8687447635446093</v>
      </c>
      <c r="AO16" s="80">
        <v>7.8799906824137897</v>
      </c>
      <c r="AP16" s="80">
        <v>7.8923438962429691</v>
      </c>
      <c r="AQ16" s="80">
        <v>7.9023823671713984</v>
      </c>
      <c r="AR16" s="80">
        <v>7.9090887632473752</v>
      </c>
      <c r="AS16" s="80">
        <v>7.9156159611982284</v>
      </c>
      <c r="AT16" s="80">
        <v>7.9221335894853153</v>
      </c>
      <c r="AU16" s="80">
        <v>7.927894312413593</v>
      </c>
      <c r="AV16" s="80">
        <v>7.930215704619088</v>
      </c>
      <c r="AW16" s="80">
        <v>7.9321035600707148</v>
      </c>
      <c r="AX16" s="80">
        <v>7.9329489059079901</v>
      </c>
      <c r="AY16" s="80">
        <v>7.9344624191303694</v>
      </c>
      <c r="AZ16" s="2"/>
      <c r="BA16" s="2"/>
      <c r="BB16" s="2"/>
      <c r="BC16" s="2"/>
      <c r="BD16" s="2"/>
    </row>
    <row r="17" spans="1:56">
      <c r="A17" t="s">
        <v>63</v>
      </c>
      <c r="B17" t="s">
        <v>5</v>
      </c>
      <c r="C17" t="s">
        <v>100</v>
      </c>
      <c r="E17" s="80">
        <v>6.754816566737853</v>
      </c>
      <c r="F17" s="80">
        <v>6.7830195448519666</v>
      </c>
      <c r="G17" s="80">
        <v>6.9522566322108208</v>
      </c>
      <c r="H17" s="80">
        <v>6.9948619433100445</v>
      </c>
      <c r="I17" s="80">
        <v>7.0351197167747221</v>
      </c>
      <c r="J17" s="80">
        <v>7.0547857214966658</v>
      </c>
      <c r="K17" s="80">
        <v>7.0583381217392258</v>
      </c>
      <c r="L17" s="80">
        <v>7.0708581522721596</v>
      </c>
      <c r="M17" s="80">
        <v>7.0869409860369741</v>
      </c>
      <c r="N17" s="80">
        <v>7.0994076355371947</v>
      </c>
      <c r="O17" s="80">
        <v>7.0999086136574494</v>
      </c>
      <c r="P17" s="80">
        <v>7.1023473002515196</v>
      </c>
      <c r="Q17" s="80">
        <v>7.1182533447549599</v>
      </c>
      <c r="R17" s="80">
        <v>7.1419832382112718</v>
      </c>
      <c r="S17" s="80">
        <v>7.1637163637611172</v>
      </c>
      <c r="T17" s="80">
        <v>7.1782115946921135</v>
      </c>
      <c r="U17" s="80">
        <v>7.1965149927489191</v>
      </c>
      <c r="V17" s="80">
        <v>7.2223427135003515</v>
      </c>
      <c r="W17" s="80">
        <v>7.2501182151871273</v>
      </c>
      <c r="X17" s="80">
        <v>7.2715274894602331</v>
      </c>
      <c r="Y17" s="80">
        <v>7.2866606907733322</v>
      </c>
      <c r="Z17" s="80">
        <v>7.2962378738686908</v>
      </c>
      <c r="AA17" s="80">
        <v>7.3128209818587004</v>
      </c>
      <c r="AB17" s="80">
        <v>7.325390515644588</v>
      </c>
      <c r="AC17" s="80">
        <v>7.3353495460523277</v>
      </c>
      <c r="AD17" s="80">
        <v>7.3421851838672838</v>
      </c>
      <c r="AE17" s="80">
        <v>7.3461294982060803</v>
      </c>
      <c r="AF17" s="80">
        <v>7.3518112108557441</v>
      </c>
      <c r="AG17" s="80">
        <v>7.3543583991303274</v>
      </c>
      <c r="AH17" s="80">
        <v>7.3529015703936276</v>
      </c>
      <c r="AI17" s="80">
        <v>7.3505105645208273</v>
      </c>
      <c r="AJ17" s="80">
        <v>7.3498835754449097</v>
      </c>
      <c r="AK17" s="80">
        <v>7.3512269915673487</v>
      </c>
      <c r="AL17" s="80">
        <v>7.3522377971320889</v>
      </c>
      <c r="AM17" s="80">
        <v>7.3483088805976777</v>
      </c>
      <c r="AN17" s="80">
        <v>7.3427843101125791</v>
      </c>
      <c r="AO17" s="80">
        <v>7.3378616610380716</v>
      </c>
      <c r="AP17" s="80">
        <v>7.3348667260383822</v>
      </c>
      <c r="AQ17" s="80">
        <v>7.3297123510519162</v>
      </c>
      <c r="AR17" s="80">
        <v>7.3215014188373218</v>
      </c>
      <c r="AS17" s="80">
        <v>7.3131304255900194</v>
      </c>
      <c r="AT17" s="80">
        <v>7.3047598582977518</v>
      </c>
      <c r="AU17" s="80">
        <v>7.2967017726240702</v>
      </c>
      <c r="AV17" s="80">
        <v>7.2855233448250623</v>
      </c>
      <c r="AW17" s="80">
        <v>7.2739761105848055</v>
      </c>
      <c r="AX17" s="80">
        <v>7.2615143879221886</v>
      </c>
      <c r="AY17" s="80">
        <v>7.2497092994435377</v>
      </c>
      <c r="AZ17" s="2"/>
      <c r="BA17" s="2"/>
      <c r="BB17" s="2"/>
      <c r="BC17" s="2"/>
      <c r="BD17" s="2"/>
    </row>
    <row r="18" spans="1:56">
      <c r="A18" t="s">
        <v>63</v>
      </c>
      <c r="B18" t="s">
        <v>90</v>
      </c>
      <c r="C18" t="s">
        <v>105</v>
      </c>
      <c r="E18" s="80">
        <v>6.754816566737853</v>
      </c>
      <c r="F18" s="80">
        <v>6.7801143522419212</v>
      </c>
      <c r="G18" s="80">
        <v>6.9499424799498906</v>
      </c>
      <c r="H18" s="80">
        <v>6.9915062878596359</v>
      </c>
      <c r="I18" s="80">
        <v>7.0293408728886089</v>
      </c>
      <c r="J18" s="80">
        <v>7.0449675920801615</v>
      </c>
      <c r="K18" s="80">
        <v>7.0431745553808769</v>
      </c>
      <c r="L18" s="80">
        <v>7.0492291628695272</v>
      </c>
      <c r="M18" s="80">
        <v>7.0574788753789157</v>
      </c>
      <c r="N18" s="80">
        <v>7.0606566146082832</v>
      </c>
      <c r="O18" s="80">
        <v>7.0504401813612656</v>
      </c>
      <c r="P18" s="80">
        <v>7.0416991058494487</v>
      </c>
      <c r="Q18" s="80">
        <v>7.0471669397508911</v>
      </c>
      <c r="R18" s="80">
        <v>7.0608327969851947</v>
      </c>
      <c r="S18" s="80">
        <v>7.0729227316715377</v>
      </c>
      <c r="T18" s="80">
        <v>7.0780773919104787</v>
      </c>
      <c r="U18" s="80">
        <v>7.0875226231730979</v>
      </c>
      <c r="V18" s="80">
        <v>7.1048269088227993</v>
      </c>
      <c r="W18" s="80">
        <v>7.1244444154840973</v>
      </c>
      <c r="X18" s="80">
        <v>7.1381634038993305</v>
      </c>
      <c r="Y18" s="80">
        <v>7.1459837532680384</v>
      </c>
      <c r="Z18" s="80">
        <v>7.1487670291046053</v>
      </c>
      <c r="AA18" s="80">
        <v>7.1580139798747418</v>
      </c>
      <c r="AB18" s="80">
        <v>7.1634752079673127</v>
      </c>
      <c r="AC18" s="80">
        <v>7.1666003290536846</v>
      </c>
      <c r="AD18" s="80">
        <v>7.1671203225666291</v>
      </c>
      <c r="AE18" s="80">
        <v>7.1651643149624871</v>
      </c>
      <c r="AF18" s="80">
        <v>7.1648948421298879</v>
      </c>
      <c r="AG18" s="80">
        <v>7.1619867322442365</v>
      </c>
      <c r="AH18" s="80">
        <v>7.1555615267657604</v>
      </c>
      <c r="AI18" s="80">
        <v>7.1486288445291164</v>
      </c>
      <c r="AJ18" s="80">
        <v>7.143954480329211</v>
      </c>
      <c r="AK18" s="80">
        <v>7.1411246594940971</v>
      </c>
      <c r="AL18" s="80">
        <v>7.1384115950347038</v>
      </c>
      <c r="AM18" s="80">
        <v>7.1311790704556275</v>
      </c>
      <c r="AN18" s="80">
        <v>7.1228451256123995</v>
      </c>
      <c r="AO18" s="80">
        <v>7.1156314393191753</v>
      </c>
      <c r="AP18" s="80">
        <v>7.1100489108484934</v>
      </c>
      <c r="AQ18" s="80">
        <v>7.1027598448262914</v>
      </c>
      <c r="AR18" s="80">
        <v>7.0928428518682658</v>
      </c>
      <c r="AS18" s="80">
        <v>7.0832466929884514</v>
      </c>
      <c r="AT18" s="80">
        <v>7.0740830595149697</v>
      </c>
      <c r="AU18" s="80">
        <v>7.0649327833220603</v>
      </c>
      <c r="AV18" s="80">
        <v>7.0530908338851548</v>
      </c>
      <c r="AW18" s="80">
        <v>7.0414753217980728</v>
      </c>
      <c r="AX18" s="80">
        <v>7.0293563995198021</v>
      </c>
      <c r="AY18" s="80">
        <v>7.0185371101208736</v>
      </c>
      <c r="AZ18" s="2"/>
      <c r="BA18" s="2"/>
      <c r="BB18" s="2"/>
      <c r="BC18" s="2"/>
      <c r="BD18" s="2"/>
    </row>
    <row r="19" spans="1:56">
      <c r="A19" t="s">
        <v>63</v>
      </c>
      <c r="B19" t="s">
        <v>10</v>
      </c>
      <c r="C19" t="s">
        <v>84</v>
      </c>
      <c r="E19" s="80">
        <v>6.754816566737853</v>
      </c>
      <c r="F19" s="80">
        <v>6.8421035969640709</v>
      </c>
      <c r="G19" s="80">
        <v>7.0499851086284746</v>
      </c>
      <c r="H19" s="80">
        <v>7.132158185872199</v>
      </c>
      <c r="I19" s="80">
        <v>7.2120043247832726</v>
      </c>
      <c r="J19" s="80">
        <v>7.2711788789471976</v>
      </c>
      <c r="K19" s="80">
        <v>7.3141054959397058</v>
      </c>
      <c r="L19" s="80">
        <v>7.3606410270479552</v>
      </c>
      <c r="M19" s="80">
        <v>7.4104211402548605</v>
      </c>
      <c r="N19" s="80">
        <v>7.4562366332513053</v>
      </c>
      <c r="O19" s="80">
        <v>7.4895167610791082</v>
      </c>
      <c r="P19" s="80">
        <v>7.5249187404920352</v>
      </c>
      <c r="Q19" s="80">
        <v>7.5710855078135255</v>
      </c>
      <c r="R19" s="80">
        <v>7.625479306464662</v>
      </c>
      <c r="S19" s="80">
        <v>7.6779958772537737</v>
      </c>
      <c r="T19" s="80">
        <v>7.7227636581060768</v>
      </c>
      <c r="U19" s="80">
        <v>7.7717766322647082</v>
      </c>
      <c r="V19" s="80">
        <v>7.8244365784051295</v>
      </c>
      <c r="W19" s="80">
        <v>7.8797317291734279</v>
      </c>
      <c r="X19" s="80">
        <v>7.9288480032893416</v>
      </c>
      <c r="Y19" s="80">
        <v>7.9709973649149433</v>
      </c>
      <c r="Z19" s="80">
        <v>8.0071869643749345</v>
      </c>
      <c r="AA19" s="80">
        <v>8.04859656526253</v>
      </c>
      <c r="AB19" s="80">
        <v>8.0860114327726258</v>
      </c>
      <c r="AC19" s="80">
        <v>8.1206147578228602</v>
      </c>
      <c r="AD19" s="80">
        <v>8.1516384844707197</v>
      </c>
      <c r="AE19" s="80">
        <v>8.1791693338033653</v>
      </c>
      <c r="AF19" s="80">
        <v>8.2062410352151307</v>
      </c>
      <c r="AG19" s="80">
        <v>8.2297230777129631</v>
      </c>
      <c r="AH19" s="80">
        <v>8.2487762160527325</v>
      </c>
      <c r="AI19" s="80">
        <v>8.266635729497084</v>
      </c>
      <c r="AJ19" s="80">
        <v>8.2864200007140933</v>
      </c>
      <c r="AK19" s="80">
        <v>8.3055161823725854</v>
      </c>
      <c r="AL19" s="80">
        <v>8.3238959407032649</v>
      </c>
      <c r="AM19" s="80">
        <v>8.3369551141019382</v>
      </c>
      <c r="AN19" s="80">
        <v>8.3479049142295541</v>
      </c>
      <c r="AO19" s="80">
        <v>8.3592392382426333</v>
      </c>
      <c r="AP19" s="80">
        <v>8.370424788594633</v>
      </c>
      <c r="AQ19" s="80">
        <v>8.3789803674937033</v>
      </c>
      <c r="AR19" s="80">
        <v>8.3844326450006061</v>
      </c>
      <c r="AS19" s="80">
        <v>8.3895647603513925</v>
      </c>
      <c r="AT19" s="80">
        <v>8.3946188334709575</v>
      </c>
      <c r="AU19" s="80">
        <v>8.3983915902646356</v>
      </c>
      <c r="AV19" s="80">
        <v>8.3989145173493736</v>
      </c>
      <c r="AW19" s="80">
        <v>8.3990094699156614</v>
      </c>
      <c r="AX19" s="80">
        <v>8.3982741258981086</v>
      </c>
      <c r="AY19" s="80">
        <v>8.3986836135068543</v>
      </c>
      <c r="AZ19" s="2"/>
      <c r="BA19" s="2"/>
      <c r="BB19" s="2"/>
      <c r="BC19" s="2"/>
      <c r="BD19" s="2"/>
    </row>
    <row r="20" spans="1:56">
      <c r="A20" t="s">
        <v>63</v>
      </c>
      <c r="B20" t="s">
        <v>93</v>
      </c>
      <c r="C20" t="s">
        <v>104</v>
      </c>
      <c r="E20" s="80">
        <v>6.754816566737853</v>
      </c>
      <c r="F20" s="80">
        <v>6.7914200973415859</v>
      </c>
      <c r="G20" s="80">
        <v>6.974046140282157</v>
      </c>
      <c r="H20" s="80">
        <v>7.0316035257960738</v>
      </c>
      <c r="I20" s="80">
        <v>7.0873833505678334</v>
      </c>
      <c r="J20" s="80">
        <v>7.122727567790843</v>
      </c>
      <c r="K20" s="80">
        <v>7.1421478314497326</v>
      </c>
      <c r="L20" s="80">
        <v>7.1709187014442648</v>
      </c>
      <c r="M20" s="80">
        <v>7.2034416227308675</v>
      </c>
      <c r="N20" s="80">
        <v>7.2325148637791088</v>
      </c>
      <c r="O20" s="80">
        <v>7.2494559425654597</v>
      </c>
      <c r="P20" s="80">
        <v>7.2683974921973373</v>
      </c>
      <c r="Q20" s="80">
        <v>7.3015182613837117</v>
      </c>
      <c r="R20" s="80">
        <v>7.342849307141007</v>
      </c>
      <c r="S20" s="80">
        <v>7.3820644387532317</v>
      </c>
      <c r="T20" s="80">
        <v>7.4135647370538811</v>
      </c>
      <c r="U20" s="80">
        <v>7.4487221817825464</v>
      </c>
      <c r="V20" s="80">
        <v>7.491032322917655</v>
      </c>
      <c r="W20" s="80">
        <v>7.5351455538710823</v>
      </c>
      <c r="X20" s="80">
        <v>7.5728499908816582</v>
      </c>
      <c r="Y20" s="80">
        <v>7.6038787751996999</v>
      </c>
      <c r="Z20" s="80">
        <v>7.6289388124940922</v>
      </c>
      <c r="AA20" s="80">
        <v>7.6599427792608417</v>
      </c>
      <c r="AB20" s="80">
        <v>7.6863134969730327</v>
      </c>
      <c r="AC20" s="80">
        <v>7.7094482014329042</v>
      </c>
      <c r="AD20" s="80">
        <v>7.7291227688989173</v>
      </c>
      <c r="AE20" s="80">
        <v>7.7453622581197923</v>
      </c>
      <c r="AF20" s="80">
        <v>7.7625733670218455</v>
      </c>
      <c r="AG20" s="80">
        <v>7.776314311173997</v>
      </c>
      <c r="AH20" s="80">
        <v>7.7854976272883754</v>
      </c>
      <c r="AI20" s="80">
        <v>7.7934669043512494</v>
      </c>
      <c r="AJ20" s="80">
        <v>7.8028994116201584</v>
      </c>
      <c r="AK20" s="80">
        <v>7.813786838271473</v>
      </c>
      <c r="AL20" s="80">
        <v>7.8241749340255646</v>
      </c>
      <c r="AM20" s="80">
        <v>7.8292767069099476</v>
      </c>
      <c r="AN20" s="80">
        <v>7.8322866798215776</v>
      </c>
      <c r="AO20" s="80">
        <v>7.8357621081706155</v>
      </c>
      <c r="AP20" s="80">
        <v>7.840177730124263</v>
      </c>
      <c r="AQ20" s="80">
        <v>7.8424298461581721</v>
      </c>
      <c r="AR20" s="80">
        <v>7.8409491380863141</v>
      </c>
      <c r="AS20" s="80">
        <v>7.8389365912487268</v>
      </c>
      <c r="AT20" s="80">
        <v>7.8363876358502225</v>
      </c>
      <c r="AU20" s="80">
        <v>7.8329361981182801</v>
      </c>
      <c r="AV20" s="80">
        <v>7.8261985784009074</v>
      </c>
      <c r="AW20" s="80">
        <v>7.8189337385015243</v>
      </c>
      <c r="AX20" s="80">
        <v>7.8104131270302233</v>
      </c>
      <c r="AY20" s="80">
        <v>7.8021318883107194</v>
      </c>
      <c r="AZ20" s="2"/>
      <c r="BA20" s="2"/>
      <c r="BB20" s="2"/>
      <c r="BC20" s="2"/>
      <c r="BD20" s="2"/>
    </row>
    <row r="21" spans="1:56">
      <c r="A21" t="s">
        <v>77</v>
      </c>
      <c r="B21" t="s">
        <v>13</v>
      </c>
      <c r="C21" t="s">
        <v>91</v>
      </c>
      <c r="E21" s="80">
        <v>2.524998473585093</v>
      </c>
      <c r="F21" s="80">
        <v>2.5492723894612923</v>
      </c>
      <c r="G21" s="80">
        <v>2.547789897018772</v>
      </c>
      <c r="H21" s="80">
        <v>2.5484857998398036</v>
      </c>
      <c r="I21" s="80">
        <v>2.543690263190356</v>
      </c>
      <c r="J21" s="80">
        <v>2.5374994519349583</v>
      </c>
      <c r="K21" s="80">
        <v>2.5293052969693877</v>
      </c>
      <c r="L21" s="80">
        <v>2.5254441735779247</v>
      </c>
      <c r="M21" s="80">
        <v>2.5172034866625581</v>
      </c>
      <c r="N21" s="80">
        <v>2.5059835394535415</v>
      </c>
      <c r="O21" s="80">
        <v>2.4913403052730416</v>
      </c>
      <c r="P21" s="80">
        <v>2.4792996151090025</v>
      </c>
      <c r="Q21" s="80">
        <v>2.473199433160691</v>
      </c>
      <c r="R21" s="80">
        <v>2.4690511211803652</v>
      </c>
      <c r="S21" s="80">
        <v>2.4658493806500137</v>
      </c>
      <c r="T21" s="80">
        <v>2.458953951606401</v>
      </c>
      <c r="U21" s="80">
        <v>2.4549649977625418</v>
      </c>
      <c r="V21" s="80">
        <v>2.4551232333599944</v>
      </c>
      <c r="W21" s="80">
        <v>2.4584507828430753</v>
      </c>
      <c r="X21" s="80">
        <v>2.4625334742657694</v>
      </c>
      <c r="Y21" s="80">
        <v>2.4623588337098599</v>
      </c>
      <c r="Z21" s="80">
        <v>2.4600106804506598</v>
      </c>
      <c r="AA21" s="80">
        <v>2.4614299537349753</v>
      </c>
      <c r="AB21" s="80">
        <v>2.4627126283644678</v>
      </c>
      <c r="AC21" s="80">
        <v>2.462667283190163</v>
      </c>
      <c r="AD21" s="80">
        <v>2.4603547805503263</v>
      </c>
      <c r="AE21" s="80">
        <v>2.4552781216302852</v>
      </c>
      <c r="AF21" s="80">
        <v>2.4514517631314323</v>
      </c>
      <c r="AG21" s="80">
        <v>2.445906349956223</v>
      </c>
      <c r="AH21" s="80">
        <v>2.4390263058207857</v>
      </c>
      <c r="AI21" s="80">
        <v>2.4313458867165796</v>
      </c>
      <c r="AJ21" s="80">
        <v>2.4243488520478378</v>
      </c>
      <c r="AK21" s="80">
        <v>2.4172146311565812</v>
      </c>
      <c r="AL21" s="80">
        <v>2.4087882510927447</v>
      </c>
      <c r="AM21" s="80">
        <v>2.3997209278568481</v>
      </c>
      <c r="AN21" s="80">
        <v>2.3893234030858279</v>
      </c>
      <c r="AO21" s="80">
        <v>2.3785158629569176</v>
      </c>
      <c r="AP21" s="80">
        <v>2.3681449734859106</v>
      </c>
      <c r="AQ21" s="80">
        <v>2.3567937023321739</v>
      </c>
      <c r="AR21" s="80">
        <v>2.346105690303959</v>
      </c>
      <c r="AS21" s="80">
        <v>2.3353198742231833</v>
      </c>
      <c r="AT21" s="80">
        <v>2.3247188357889836</v>
      </c>
      <c r="AU21" s="80">
        <v>2.3128896776267025</v>
      </c>
      <c r="AV21" s="80">
        <v>2.301381912760315</v>
      </c>
      <c r="AW21" s="80">
        <v>2.2901338161980438</v>
      </c>
      <c r="AX21" s="80">
        <v>2.2795594669792498</v>
      </c>
      <c r="AY21" s="80">
        <v>2.2707220983313992</v>
      </c>
      <c r="AZ21" s="2"/>
      <c r="BA21" s="2"/>
      <c r="BB21" s="2"/>
      <c r="BC21" s="2"/>
      <c r="BD21" s="2"/>
    </row>
    <row r="22" spans="1:56">
      <c r="A22" t="s">
        <v>77</v>
      </c>
      <c r="B22" t="s">
        <v>9</v>
      </c>
      <c r="C22" t="s">
        <v>121</v>
      </c>
      <c r="E22" s="80">
        <v>2.524998473585093</v>
      </c>
      <c r="F22" s="80">
        <v>2.5947882708529666</v>
      </c>
      <c r="G22" s="80">
        <v>2.610537245778767</v>
      </c>
      <c r="H22" s="80">
        <v>2.6283851464365551</v>
      </c>
      <c r="I22" s="80">
        <v>2.6420726681760596</v>
      </c>
      <c r="J22" s="80">
        <v>2.6538895450149798</v>
      </c>
      <c r="K22" s="80">
        <v>2.6644387587666141</v>
      </c>
      <c r="L22" s="80">
        <v>2.6736133423644293</v>
      </c>
      <c r="M22" s="80">
        <v>2.6786224051231931</v>
      </c>
      <c r="N22" s="80">
        <v>2.6800985469297052</v>
      </c>
      <c r="O22" s="80">
        <v>2.6812200973138518</v>
      </c>
      <c r="P22" s="80">
        <v>2.6783497237977665</v>
      </c>
      <c r="Q22" s="80">
        <v>2.6802938061363748</v>
      </c>
      <c r="R22" s="80">
        <v>2.6836396282665773</v>
      </c>
      <c r="S22" s="80">
        <v>2.6877208943551465</v>
      </c>
      <c r="T22" s="80">
        <v>2.6921300478279448</v>
      </c>
      <c r="U22" s="80">
        <v>2.6979830261284556</v>
      </c>
      <c r="V22" s="80">
        <v>2.704144936554592</v>
      </c>
      <c r="W22" s="80">
        <v>2.71234950155202</v>
      </c>
      <c r="X22" s="80">
        <v>2.7229755924644694</v>
      </c>
      <c r="Y22" s="80">
        <v>2.7344074418560509</v>
      </c>
      <c r="Z22" s="80">
        <v>2.7449334852472891</v>
      </c>
      <c r="AA22" s="80">
        <v>2.7540907650769944</v>
      </c>
      <c r="AB22" s="80">
        <v>2.7616180988404682</v>
      </c>
      <c r="AC22" s="80">
        <v>2.7703029597015481</v>
      </c>
      <c r="AD22" s="80">
        <v>2.775491887714856</v>
      </c>
      <c r="AE22" s="80">
        <v>2.7759997566671655</v>
      </c>
      <c r="AF22" s="80">
        <v>2.7782623042886745</v>
      </c>
      <c r="AG22" s="80">
        <v>2.7800751022111343</v>
      </c>
      <c r="AH22" s="80">
        <v>2.7805082644223567</v>
      </c>
      <c r="AI22" s="80">
        <v>2.7805046427814295</v>
      </c>
      <c r="AJ22" s="80">
        <v>2.7809675040987649</v>
      </c>
      <c r="AK22" s="80">
        <v>2.7787010598040984</v>
      </c>
      <c r="AL22" s="80">
        <v>2.7747268769444999</v>
      </c>
      <c r="AM22" s="80">
        <v>2.7699737908344666</v>
      </c>
      <c r="AN22" s="80">
        <v>2.7641916195836425</v>
      </c>
      <c r="AO22" s="80">
        <v>2.7581568825399114</v>
      </c>
      <c r="AP22" s="80">
        <v>2.7520864322108145</v>
      </c>
      <c r="AQ22" s="80">
        <v>2.7447726387908258</v>
      </c>
      <c r="AR22" s="80">
        <v>2.7360708573515944</v>
      </c>
      <c r="AS22" s="80">
        <v>2.7267052885638905</v>
      </c>
      <c r="AT22" s="80">
        <v>2.7153210737132469</v>
      </c>
      <c r="AU22" s="80">
        <v>2.7035919914405828</v>
      </c>
      <c r="AV22" s="80">
        <v>2.69139472728313</v>
      </c>
      <c r="AW22" s="80">
        <v>2.681261393499859</v>
      </c>
      <c r="AX22" s="80">
        <v>2.6713909477217777</v>
      </c>
      <c r="AY22" s="80">
        <v>2.6617986135972762</v>
      </c>
      <c r="AZ22" s="2"/>
      <c r="BA22" s="2"/>
      <c r="BB22" s="2"/>
      <c r="BC22" s="2"/>
      <c r="BD22" s="2"/>
    </row>
    <row r="23" spans="1:56">
      <c r="A23" t="s">
        <v>1</v>
      </c>
      <c r="B23" t="s">
        <v>13</v>
      </c>
      <c r="C23" t="s">
        <v>91</v>
      </c>
      <c r="E23" s="80">
        <v>0.58248713720613809</v>
      </c>
      <c r="F23" s="80">
        <v>0.63137547378775183</v>
      </c>
      <c r="G23" s="80">
        <v>0.65631153474229253</v>
      </c>
      <c r="H23" s="80">
        <v>0.67062801782412562</v>
      </c>
      <c r="I23" s="80">
        <v>0.68460014380398349</v>
      </c>
      <c r="J23" s="80">
        <v>0.69425615282101361</v>
      </c>
      <c r="K23" s="80">
        <v>0.70557626725057576</v>
      </c>
      <c r="L23" s="80">
        <v>0.72178761667363023</v>
      </c>
      <c r="M23" s="80">
        <v>0.74456680386453356</v>
      </c>
      <c r="N23" s="80">
        <v>0.76526791391661164</v>
      </c>
      <c r="O23" s="80">
        <v>0.77955847453242877</v>
      </c>
      <c r="P23" s="80">
        <v>0.79459872726461289</v>
      </c>
      <c r="Q23" s="80">
        <v>0.81532467452991553</v>
      </c>
      <c r="R23" s="80">
        <v>0.84001202108695061</v>
      </c>
      <c r="S23" s="80">
        <v>0.8632891461071478</v>
      </c>
      <c r="T23" s="80">
        <v>0.88170438559223818</v>
      </c>
      <c r="U23" s="80">
        <v>0.90087479431882245</v>
      </c>
      <c r="V23" s="80">
        <v>0.92561610509542636</v>
      </c>
      <c r="W23" s="80">
        <v>0.9468858673220284</v>
      </c>
      <c r="X23" s="80">
        <v>0.96295755539427941</v>
      </c>
      <c r="Y23" s="80">
        <v>0.9765128954952087</v>
      </c>
      <c r="Z23" s="80">
        <v>0.9896434677492375</v>
      </c>
      <c r="AA23" s="80">
        <v>1.0020904661387107</v>
      </c>
      <c r="AB23" s="80">
        <v>1.0106556795963231</v>
      </c>
      <c r="AC23" s="80">
        <v>1.0161616394302451</v>
      </c>
      <c r="AD23" s="80">
        <v>1.0223152843197785</v>
      </c>
      <c r="AE23" s="80">
        <v>1.0292782312898936</v>
      </c>
      <c r="AF23" s="80">
        <v>1.0369737950532674</v>
      </c>
      <c r="AG23" s="80">
        <v>1.0445234753781154</v>
      </c>
      <c r="AH23" s="80">
        <v>1.0505667737661541</v>
      </c>
      <c r="AI23" s="80">
        <v>1.0579042597035029</v>
      </c>
      <c r="AJ23" s="80">
        <v>1.0666735871310338</v>
      </c>
      <c r="AK23" s="80">
        <v>1.0768786948700084</v>
      </c>
      <c r="AL23" s="80">
        <v>1.0877767114553885</v>
      </c>
      <c r="AM23" s="80">
        <v>1.0962389871813285</v>
      </c>
      <c r="AN23" s="80">
        <v>1.1050633242230414</v>
      </c>
      <c r="AO23" s="80">
        <v>1.1152437854564654</v>
      </c>
      <c r="AP23" s="80">
        <v>1.1263236090024753</v>
      </c>
      <c r="AQ23" s="80">
        <v>1.1372369704370611</v>
      </c>
      <c r="AR23" s="80">
        <v>1.146332584740571</v>
      </c>
      <c r="AS23" s="80">
        <v>1.1545470062887866</v>
      </c>
      <c r="AT23" s="80">
        <v>1.1626902602317373</v>
      </c>
      <c r="AU23" s="80">
        <v>1.1706819453965966</v>
      </c>
      <c r="AV23" s="80">
        <v>1.1775362948815542</v>
      </c>
      <c r="AW23" s="80">
        <v>1.1832195598283568</v>
      </c>
      <c r="AX23" s="80">
        <v>1.187977208615512</v>
      </c>
      <c r="AY23" s="80">
        <v>1.1922634414320212</v>
      </c>
      <c r="AZ23" s="2"/>
      <c r="BA23" s="2"/>
      <c r="BB23" s="2"/>
      <c r="BC23" s="2"/>
      <c r="BD23" s="2"/>
    </row>
    <row r="24" spans="1:56">
      <c r="A24" t="s">
        <v>1</v>
      </c>
      <c r="B24" t="s">
        <v>9</v>
      </c>
      <c r="C24" t="s">
        <v>122</v>
      </c>
      <c r="E24" s="80">
        <v>0.58248713720613809</v>
      </c>
      <c r="F24" s="80">
        <v>0.63137547378775183</v>
      </c>
      <c r="G24" s="80">
        <v>0.65580089028229815</v>
      </c>
      <c r="H24" s="80">
        <v>0.66956541600267516</v>
      </c>
      <c r="I24" s="80">
        <v>0.68304833469301696</v>
      </c>
      <c r="J24" s="80">
        <v>0.69217566373426465</v>
      </c>
      <c r="K24" s="80">
        <v>0.70299708506896552</v>
      </c>
      <c r="L24" s="80">
        <v>0.71858343890902321</v>
      </c>
      <c r="M24" s="80">
        <v>0.74070367044732888</v>
      </c>
      <c r="N24" s="80">
        <v>0.76070534024094139</v>
      </c>
      <c r="O24" s="80">
        <v>0.7745473074309932</v>
      </c>
      <c r="P24" s="80">
        <v>0.78862582422022165</v>
      </c>
      <c r="Q24" s="80">
        <v>0.80840289253258124</v>
      </c>
      <c r="R24" s="80">
        <v>0.83195279213593654</v>
      </c>
      <c r="S24" s="80">
        <v>0.85407756573710836</v>
      </c>
      <c r="T24" s="80">
        <v>0.87170630459555887</v>
      </c>
      <c r="U24" s="80">
        <v>0.88989841466123532</v>
      </c>
      <c r="V24" s="80">
        <v>0.91345764351488445</v>
      </c>
      <c r="W24" s="80">
        <v>0.93340574277065957</v>
      </c>
      <c r="X24" s="80">
        <v>0.94830714540286765</v>
      </c>
      <c r="Y24" s="80">
        <v>0.96120120458989422</v>
      </c>
      <c r="Z24" s="80">
        <v>0.97379544713728816</v>
      </c>
      <c r="AA24" s="80">
        <v>0.98531951818293084</v>
      </c>
      <c r="AB24" s="80">
        <v>0.99287554731977568</v>
      </c>
      <c r="AC24" s="80">
        <v>0.99766668143955273</v>
      </c>
      <c r="AD24" s="80">
        <v>1.0030000098505114</v>
      </c>
      <c r="AE24" s="80">
        <v>1.008985244904564</v>
      </c>
      <c r="AF24" s="80">
        <v>1.0158502989402758</v>
      </c>
      <c r="AG24" s="80">
        <v>1.0227104331334769</v>
      </c>
      <c r="AH24" s="80">
        <v>1.028105710147948</v>
      </c>
      <c r="AI24" s="80">
        <v>1.0348152065482987</v>
      </c>
      <c r="AJ24" s="80">
        <v>1.0428851128495491</v>
      </c>
      <c r="AK24" s="80">
        <v>1.0522479111223733</v>
      </c>
      <c r="AL24" s="80">
        <v>1.0622682199221509</v>
      </c>
      <c r="AM24" s="80">
        <v>1.0699007444284532</v>
      </c>
      <c r="AN24" s="80">
        <v>1.0779417190303338</v>
      </c>
      <c r="AO24" s="80">
        <v>1.0873270700401343</v>
      </c>
      <c r="AP24" s="80">
        <v>1.0975721552909723</v>
      </c>
      <c r="AQ24" s="80">
        <v>1.1077052209862919</v>
      </c>
      <c r="AR24" s="80">
        <v>1.115831200981362</v>
      </c>
      <c r="AS24" s="80">
        <v>1.1230381754673104</v>
      </c>
      <c r="AT24" s="80">
        <v>1.1299257569935901</v>
      </c>
      <c r="AU24" s="80">
        <v>1.1367989709838857</v>
      </c>
      <c r="AV24" s="80">
        <v>1.1424668282053665</v>
      </c>
      <c r="AW24" s="80">
        <v>1.1471757858733691</v>
      </c>
      <c r="AX24" s="80">
        <v>1.1509248946898321</v>
      </c>
      <c r="AY24" s="80">
        <v>1.1539901092580205</v>
      </c>
      <c r="AZ24" s="2"/>
      <c r="BA24" s="2"/>
      <c r="BB24" s="2"/>
      <c r="BC24" s="2"/>
      <c r="BD24" s="2"/>
    </row>
    <row r="25" spans="1:56">
      <c r="A25" t="s">
        <v>76</v>
      </c>
      <c r="B25" t="s">
        <v>13</v>
      </c>
      <c r="C25" t="s">
        <v>91</v>
      </c>
      <c r="E25" s="80">
        <v>1.352600032798998</v>
      </c>
      <c r="F25" s="80">
        <v>1.3531749331628828</v>
      </c>
      <c r="G25" s="80">
        <v>1.5004666487616602</v>
      </c>
      <c r="H25" s="80">
        <v>1.5301113937049715</v>
      </c>
      <c r="I25" s="80">
        <v>1.5607394516673998</v>
      </c>
      <c r="J25" s="80">
        <v>1.5912557586765279</v>
      </c>
      <c r="K25" s="80">
        <v>1.6066843925466725</v>
      </c>
      <c r="L25" s="80">
        <v>1.6220235665788847</v>
      </c>
      <c r="M25" s="80">
        <v>1.6376250327710347</v>
      </c>
      <c r="N25" s="80">
        <v>1.6543090003158913</v>
      </c>
      <c r="O25" s="80">
        <v>1.6693653701217792</v>
      </c>
      <c r="P25" s="80">
        <v>1.6832082496785215</v>
      </c>
      <c r="Q25" s="80">
        <v>1.6977109111104183</v>
      </c>
      <c r="R25" s="80">
        <v>1.7130353888272469</v>
      </c>
      <c r="S25" s="80">
        <v>1.7273097754841507</v>
      </c>
      <c r="T25" s="80">
        <v>1.7414877695238367</v>
      </c>
      <c r="U25" s="80">
        <v>1.7549168117811491</v>
      </c>
      <c r="V25" s="80">
        <v>1.7662657680575173</v>
      </c>
      <c r="W25" s="80">
        <v>1.7781703162174909</v>
      </c>
      <c r="X25" s="80">
        <v>1.7887575846315864</v>
      </c>
      <c r="Y25" s="80">
        <v>1.7989712914822868</v>
      </c>
      <c r="Z25" s="80">
        <v>1.807755182218957</v>
      </c>
      <c r="AA25" s="80">
        <v>1.8175969368407134</v>
      </c>
      <c r="AB25" s="80">
        <v>1.8281071297711462</v>
      </c>
      <c r="AC25" s="80">
        <v>1.8390743980920332</v>
      </c>
      <c r="AD25" s="80">
        <v>1.8488797939043611</v>
      </c>
      <c r="AE25" s="80">
        <v>1.8582503168607138</v>
      </c>
      <c r="AF25" s="80">
        <v>1.8671814495530903</v>
      </c>
      <c r="AG25" s="80">
        <v>1.875184115440212</v>
      </c>
      <c r="AH25" s="80">
        <v>1.8822234275399055</v>
      </c>
      <c r="AI25" s="80">
        <v>1.889022291086933</v>
      </c>
      <c r="AJ25" s="80">
        <v>1.8955332016100186</v>
      </c>
      <c r="AK25" s="80">
        <v>1.9012977548720582</v>
      </c>
      <c r="AL25" s="80">
        <v>1.9068257749200883</v>
      </c>
      <c r="AM25" s="80">
        <v>1.9116774117787041</v>
      </c>
      <c r="AN25" s="80">
        <v>1.9159107395453483</v>
      </c>
      <c r="AO25" s="80">
        <v>1.9196759599231161</v>
      </c>
      <c r="AP25" s="80">
        <v>1.9228335889090991</v>
      </c>
      <c r="AQ25" s="80">
        <v>1.9255213081642804</v>
      </c>
      <c r="AR25" s="80">
        <v>1.9277245354042658</v>
      </c>
      <c r="AS25" s="80">
        <v>1.9295630170301292</v>
      </c>
      <c r="AT25" s="80">
        <v>1.9312829391962973</v>
      </c>
      <c r="AU25" s="80">
        <v>1.9324368617548362</v>
      </c>
      <c r="AV25" s="80">
        <v>1.9330976586910231</v>
      </c>
      <c r="AW25" s="80">
        <v>1.9328424022030815</v>
      </c>
      <c r="AX25" s="80">
        <v>1.9324499028772022</v>
      </c>
      <c r="AY25" s="80">
        <v>1.9310570002638614</v>
      </c>
      <c r="AZ25" s="2"/>
      <c r="BA25" s="2"/>
      <c r="BB25" s="2"/>
      <c r="BC25" s="2"/>
      <c r="BD25" s="2"/>
    </row>
    <row r="26" spans="1:56">
      <c r="A26" t="s">
        <v>76</v>
      </c>
      <c r="B26" t="s">
        <v>9</v>
      </c>
      <c r="C26" t="s">
        <v>123</v>
      </c>
      <c r="D26" t="s">
        <v>85</v>
      </c>
      <c r="E26" s="80">
        <v>1.352600032798998</v>
      </c>
      <c r="F26" s="80">
        <v>1.3502697405528368</v>
      </c>
      <c r="G26" s="80">
        <v>1.4924642088391376</v>
      </c>
      <c r="H26" s="80">
        <v>1.5145653269844404</v>
      </c>
      <c r="I26" s="80">
        <v>1.5363278063940471</v>
      </c>
      <c r="J26" s="80">
        <v>1.5563470918651972</v>
      </c>
      <c r="K26" s="80">
        <v>1.5601249370653079</v>
      </c>
      <c r="L26" s="80">
        <v>1.5621986651697233</v>
      </c>
      <c r="M26" s="80">
        <v>1.5631515732120276</v>
      </c>
      <c r="N26" s="80">
        <v>1.5636659291604003</v>
      </c>
      <c r="O26" s="80">
        <v>1.5616751425693831</v>
      </c>
      <c r="P26" s="80">
        <v>1.557017547206851</v>
      </c>
      <c r="Q26" s="80">
        <v>1.5534821821014015</v>
      </c>
      <c r="R26" s="80">
        <v>1.5508111763822376</v>
      </c>
      <c r="S26" s="80">
        <v>1.5475389107774098</v>
      </c>
      <c r="T26" s="80">
        <v>1.5451405420898223</v>
      </c>
      <c r="U26" s="80">
        <v>1.5421289101809166</v>
      </c>
      <c r="V26" s="80">
        <v>1.5374641111949241</v>
      </c>
      <c r="W26" s="80">
        <v>1.5334217818015232</v>
      </c>
      <c r="X26" s="80">
        <v>1.5287967714625903</v>
      </c>
      <c r="Y26" s="80">
        <v>1.5250245025429168</v>
      </c>
      <c r="Z26" s="80">
        <v>1.5206237829846061</v>
      </c>
      <c r="AA26" s="80">
        <v>1.5169047788001673</v>
      </c>
      <c r="AB26" s="80">
        <v>1.5139167383345877</v>
      </c>
      <c r="AC26" s="80">
        <v>1.5120606279623257</v>
      </c>
      <c r="AD26" s="80">
        <v>1.5094830398410062</v>
      </c>
      <c r="AE26" s="80">
        <v>1.5067282505764394</v>
      </c>
      <c r="AF26" s="80">
        <v>1.5042551031637261</v>
      </c>
      <c r="AG26" s="80">
        <v>1.501634305476842</v>
      </c>
      <c r="AH26" s="80">
        <v>1.498657096263688</v>
      </c>
      <c r="AI26" s="80">
        <v>1.4959639312407551</v>
      </c>
      <c r="AJ26" s="80">
        <v>1.493392273564365</v>
      </c>
      <c r="AK26" s="80">
        <v>1.4904866065170097</v>
      </c>
      <c r="AL26" s="80">
        <v>1.4877865371291499</v>
      </c>
      <c r="AM26" s="80">
        <v>1.4849629241595832</v>
      </c>
      <c r="AN26" s="80">
        <v>1.4821524620109465</v>
      </c>
      <c r="AO26" s="80">
        <v>1.4794281189883776</v>
      </c>
      <c r="AP26" s="80">
        <v>1.4766326819320501</v>
      </c>
      <c r="AQ26" s="80">
        <v>1.4739649682382312</v>
      </c>
      <c r="AR26" s="80">
        <v>1.4710335013034699</v>
      </c>
      <c r="AS26" s="80">
        <v>1.4681661742093044</v>
      </c>
      <c r="AT26" s="80">
        <v>1.465306142520026</v>
      </c>
      <c r="AU26" s="80">
        <v>1.4626121474218785</v>
      </c>
      <c r="AV26" s="80">
        <v>1.4598365676078502</v>
      </c>
      <c r="AW26" s="80">
        <v>1.4570138631874352</v>
      </c>
      <c r="AX26" s="80">
        <v>1.4544234209476661</v>
      </c>
      <c r="AY26" s="80">
        <v>1.4512069605125717</v>
      </c>
      <c r="AZ26" s="2"/>
      <c r="BA26" s="2"/>
      <c r="BB26" s="2"/>
      <c r="BC26" s="2"/>
      <c r="BD26" s="2"/>
    </row>
    <row r="27" spans="1:56">
      <c r="A27" t="s">
        <v>2</v>
      </c>
      <c r="B27" t="s">
        <v>13</v>
      </c>
      <c r="C27" t="s">
        <v>91</v>
      </c>
      <c r="E27" s="80">
        <v>0.68452460087043498</v>
      </c>
      <c r="F27" s="80">
        <v>0.63089019936766566</v>
      </c>
      <c r="G27" s="80">
        <v>0.62587891322918898</v>
      </c>
      <c r="H27" s="80">
        <v>0.61985781540694718</v>
      </c>
      <c r="I27" s="80">
        <v>0.61447702477320376</v>
      </c>
      <c r="J27" s="80">
        <v>0.60960068085796881</v>
      </c>
      <c r="K27" s="80">
        <v>0.60390442205328454</v>
      </c>
      <c r="L27" s="80">
        <v>0.59886388670615132</v>
      </c>
      <c r="M27" s="80">
        <v>0.59368722481127201</v>
      </c>
      <c r="N27" s="80">
        <v>0.58789856128420004</v>
      </c>
      <c r="O27" s="80">
        <v>0.58186837139416059</v>
      </c>
      <c r="P27" s="80">
        <v>0.57625762145870318</v>
      </c>
      <c r="Q27" s="80">
        <v>0.57106818494015088</v>
      </c>
      <c r="R27" s="80">
        <v>0.56598753047056294</v>
      </c>
      <c r="S27" s="80">
        <v>0.56084595301081108</v>
      </c>
      <c r="T27" s="80">
        <v>0.55579775093216377</v>
      </c>
      <c r="U27" s="80">
        <v>0.55064795464637062</v>
      </c>
      <c r="V27" s="80">
        <v>0.54608060430316241</v>
      </c>
      <c r="W27" s="80">
        <v>0.54191865994535326</v>
      </c>
      <c r="X27" s="80">
        <v>0.53775393035419994</v>
      </c>
      <c r="Y27" s="80">
        <v>0.53379030299668373</v>
      </c>
      <c r="Z27" s="80">
        <v>0.53002144145530894</v>
      </c>
      <c r="AA27" s="80">
        <v>0.52693274663128031</v>
      </c>
      <c r="AB27" s="80">
        <v>0.52389289462780375</v>
      </c>
      <c r="AC27" s="80">
        <v>0.5209722993476289</v>
      </c>
      <c r="AD27" s="80">
        <v>0.51817439766871232</v>
      </c>
      <c r="AE27" s="80">
        <v>0.5154839597099774</v>
      </c>
      <c r="AF27" s="80">
        <v>0.51310938936080308</v>
      </c>
      <c r="AG27" s="80">
        <v>0.51076922914876266</v>
      </c>
      <c r="AH27" s="80">
        <v>0.508465128144171</v>
      </c>
      <c r="AI27" s="80">
        <v>0.50612240427363431</v>
      </c>
      <c r="AJ27" s="80">
        <v>0.50374780291850219</v>
      </c>
      <c r="AK27" s="80">
        <v>0.50156088887990768</v>
      </c>
      <c r="AL27" s="80">
        <v>0.49936681008142375</v>
      </c>
      <c r="AM27" s="80">
        <v>0.4970755823572332</v>
      </c>
      <c r="AN27" s="80">
        <v>0.49464606861160093</v>
      </c>
      <c r="AO27" s="80">
        <v>0.49212306878798334</v>
      </c>
      <c r="AP27" s="80">
        <v>0.48965554408603007</v>
      </c>
      <c r="AQ27" s="80">
        <v>0.4870417128807783</v>
      </c>
      <c r="AR27" s="80">
        <v>0.4842176897957442</v>
      </c>
      <c r="AS27" s="80">
        <v>0.48128239562892239</v>
      </c>
      <c r="AT27" s="80">
        <v>0.47821846028607207</v>
      </c>
      <c r="AU27" s="80">
        <v>0.4752615453331922</v>
      </c>
      <c r="AV27" s="80">
        <v>0.47219117509915887</v>
      </c>
      <c r="AW27" s="80">
        <v>0.4690684464839846</v>
      </c>
      <c r="AX27" s="80">
        <v>0.46590951335467623</v>
      </c>
      <c r="AY27" s="80">
        <v>0.46274172915193618</v>
      </c>
      <c r="AZ27" s="2"/>
      <c r="BA27" s="2"/>
      <c r="BB27" s="2"/>
      <c r="BC27" s="2"/>
      <c r="BD27" s="2"/>
    </row>
    <row r="28" spans="1:56">
      <c r="A28" t="s">
        <v>2</v>
      </c>
      <c r="B28" t="s">
        <v>9</v>
      </c>
      <c r="C28" t="s">
        <v>124</v>
      </c>
      <c r="D28" t="s">
        <v>85</v>
      </c>
      <c r="E28" s="80">
        <v>0.68452460087043498</v>
      </c>
      <c r="F28" s="80">
        <v>0.64207565205078154</v>
      </c>
      <c r="G28" s="80">
        <v>0.64293550004882405</v>
      </c>
      <c r="H28" s="80">
        <v>0.64269846808667663</v>
      </c>
      <c r="I28" s="80">
        <v>0.64314455293723549</v>
      </c>
      <c r="J28" s="80">
        <v>0.64403639493095211</v>
      </c>
      <c r="K28" s="80">
        <v>0.64408200720997788</v>
      </c>
      <c r="L28" s="80">
        <v>0.64358492451445148</v>
      </c>
      <c r="M28" s="80">
        <v>0.64289538446562711</v>
      </c>
      <c r="N28" s="80">
        <v>0.64147918933715486</v>
      </c>
      <c r="O28" s="80">
        <v>0.63992736283059393</v>
      </c>
      <c r="P28" s="80">
        <v>0.63836859778812194</v>
      </c>
      <c r="Q28" s="80">
        <v>0.63660942315553293</v>
      </c>
      <c r="R28" s="80">
        <v>0.63486965983146293</v>
      </c>
      <c r="S28" s="80">
        <v>0.63300407671094494</v>
      </c>
      <c r="T28" s="80">
        <v>0.6314857302962571</v>
      </c>
      <c r="U28" s="80">
        <v>0.6296591303714435</v>
      </c>
      <c r="V28" s="80">
        <v>0.62763809515054414</v>
      </c>
      <c r="W28" s="80">
        <v>0.62591458750695961</v>
      </c>
      <c r="X28" s="80">
        <v>0.62426012820156462</v>
      </c>
      <c r="Y28" s="80">
        <v>0.6231312599407649</v>
      </c>
      <c r="Z28" s="80">
        <v>0.62228332856330337</v>
      </c>
      <c r="AA28" s="80">
        <v>0.62163763783652015</v>
      </c>
      <c r="AB28" s="80">
        <v>0.62094940728597914</v>
      </c>
      <c r="AC28" s="80">
        <v>0.62053994176185501</v>
      </c>
      <c r="AD28" s="80">
        <v>0.62020335712478802</v>
      </c>
      <c r="AE28" s="80">
        <v>0.61989751208450783</v>
      </c>
      <c r="AF28" s="80">
        <v>0.61972530958797734</v>
      </c>
      <c r="AG28" s="80">
        <v>0.6196744144612305</v>
      </c>
      <c r="AH28" s="80">
        <v>0.61966225429353972</v>
      </c>
      <c r="AI28" s="80">
        <v>0.61962248784874197</v>
      </c>
      <c r="AJ28" s="80">
        <v>0.61950917675729689</v>
      </c>
      <c r="AK28" s="80">
        <v>0.61923085931089661</v>
      </c>
      <c r="AL28" s="80">
        <v>0.61892817356105345</v>
      </c>
      <c r="AM28" s="80">
        <v>0.61849239240534915</v>
      </c>
      <c r="AN28" s="80">
        <v>0.61790782249434495</v>
      </c>
      <c r="AO28" s="80">
        <v>0.61720508243021399</v>
      </c>
      <c r="AP28" s="80">
        <v>0.61633567706771841</v>
      </c>
      <c r="AQ28" s="80">
        <v>0.6153016665667812</v>
      </c>
      <c r="AR28" s="80">
        <v>0.61385590618668562</v>
      </c>
      <c r="AS28" s="80">
        <v>0.61222352814043579</v>
      </c>
      <c r="AT28" s="80">
        <v>0.61027625798814711</v>
      </c>
      <c r="AU28" s="80">
        <v>0.60847949946641355</v>
      </c>
      <c r="AV28" s="80">
        <v>0.60646720729593362</v>
      </c>
      <c r="AW28" s="80">
        <v>0.6044720512186833</v>
      </c>
      <c r="AX28" s="80">
        <v>0.60237761691885505</v>
      </c>
      <c r="AY28" s="80">
        <v>0.60013645906842106</v>
      </c>
      <c r="AZ28" s="2"/>
      <c r="BA28" s="2"/>
      <c r="BB28" s="2"/>
      <c r="BC28" s="2"/>
      <c r="BD28" s="2"/>
    </row>
    <row r="29" spans="1:56">
      <c r="A29" t="s">
        <v>79</v>
      </c>
      <c r="B29" t="s">
        <v>13</v>
      </c>
      <c r="C29" t="s">
        <v>91</v>
      </c>
      <c r="E29" s="80">
        <v>3.5906725587363373</v>
      </c>
      <c r="F29" s="80">
        <v>3.5768701231347073</v>
      </c>
      <c r="G29" s="80">
        <v>3.5675182945785302</v>
      </c>
      <c r="H29" s="80">
        <v>3.5582058887549386</v>
      </c>
      <c r="I29" s="80">
        <v>3.5489513558845514</v>
      </c>
      <c r="J29" s="80">
        <v>3.5397099118603275</v>
      </c>
      <c r="K29" s="80">
        <v>3.5305084623631808</v>
      </c>
      <c r="L29" s="80">
        <v>3.5223280704979167</v>
      </c>
      <c r="M29" s="80">
        <v>3.5141885519934601</v>
      </c>
      <c r="N29" s="80">
        <v>3.5061201937659927</v>
      </c>
      <c r="O29" s="80">
        <v>3.498021582816309</v>
      </c>
      <c r="P29" s="80">
        <v>3.489909801415461</v>
      </c>
      <c r="Q29" s="80">
        <v>3.4824606020739037</v>
      </c>
      <c r="R29" s="80">
        <v>3.4750695865943855</v>
      </c>
      <c r="S29" s="80">
        <v>3.4676695332036656</v>
      </c>
      <c r="T29" s="80">
        <v>3.4602947090199225</v>
      </c>
      <c r="U29" s="80">
        <v>3.4529221649371737</v>
      </c>
      <c r="V29" s="80">
        <v>3.446192558355702</v>
      </c>
      <c r="W29" s="80">
        <v>3.439509047616915</v>
      </c>
      <c r="X29" s="80">
        <v>3.4328075383730505</v>
      </c>
      <c r="Y29" s="80">
        <v>3.4261206783378926</v>
      </c>
      <c r="Z29" s="80">
        <v>3.4194137056295792</v>
      </c>
      <c r="AA29" s="80">
        <v>3.413048525633025</v>
      </c>
      <c r="AB29" s="80">
        <v>3.4067324506854817</v>
      </c>
      <c r="AC29" s="80">
        <v>3.3980954378547525</v>
      </c>
      <c r="AD29" s="80">
        <v>3.3894572886927889</v>
      </c>
      <c r="AE29" s="80">
        <v>3.3808422233579218</v>
      </c>
      <c r="AF29" s="80">
        <v>3.3727697309635976</v>
      </c>
      <c r="AG29" s="80">
        <v>3.3647023349773568</v>
      </c>
      <c r="AH29" s="80">
        <v>3.3566393118285363</v>
      </c>
      <c r="AI29" s="80">
        <v>3.3486041261269612</v>
      </c>
      <c r="AJ29" s="80">
        <v>3.3405952912736168</v>
      </c>
      <c r="AK29" s="80">
        <v>3.3330894724086817</v>
      </c>
      <c r="AL29" s="80">
        <v>3.325609257017049</v>
      </c>
      <c r="AM29" s="80">
        <v>3.3181412620332447</v>
      </c>
      <c r="AN29" s="80">
        <v>3.3106873944863091</v>
      </c>
      <c r="AO29" s="80">
        <v>3.3032523334237598</v>
      </c>
      <c r="AP29" s="80">
        <v>3.2961461797851226</v>
      </c>
      <c r="AQ29" s="80">
        <v>3.289057550901636</v>
      </c>
      <c r="AR29" s="80">
        <v>3.2819863214227958</v>
      </c>
      <c r="AS29" s="80">
        <v>3.2749358622611613</v>
      </c>
      <c r="AT29" s="80">
        <v>3.2679136472237045</v>
      </c>
      <c r="AU29" s="80">
        <v>3.260968631586842</v>
      </c>
      <c r="AV29" s="80">
        <v>3.2540402423735064</v>
      </c>
      <c r="AW29" s="80">
        <v>3.2471152789281912</v>
      </c>
      <c r="AX29" s="80">
        <v>3.2402174221122668</v>
      </c>
      <c r="AY29" s="80">
        <v>3.2333204720675779</v>
      </c>
      <c r="AZ29" s="2"/>
      <c r="BA29" s="2"/>
      <c r="BB29" s="2"/>
      <c r="BC29" s="2"/>
      <c r="BD29" s="2"/>
    </row>
    <row r="30" spans="1:56">
      <c r="A30" t="s">
        <v>79</v>
      </c>
      <c r="B30" t="s">
        <v>9</v>
      </c>
      <c r="C30" t="s">
        <v>125</v>
      </c>
      <c r="D30" t="s">
        <v>85</v>
      </c>
      <c r="E30" s="80">
        <v>3.5906725587363373</v>
      </c>
      <c r="F30" s="80">
        <v>3.5872365227351417</v>
      </c>
      <c r="G30" s="80">
        <v>3.5837869972678407</v>
      </c>
      <c r="H30" s="80">
        <v>3.5803546216474325</v>
      </c>
      <c r="I30" s="80">
        <v>3.5769662258300174</v>
      </c>
      <c r="J30" s="80">
        <v>3.5735676659929139</v>
      </c>
      <c r="K30" s="80">
        <v>3.5701923607066757</v>
      </c>
      <c r="L30" s="80">
        <v>3.5668092316024662</v>
      </c>
      <c r="M30" s="80">
        <v>3.5634531467496613</v>
      </c>
      <c r="N30" s="80">
        <v>3.5601509798393751</v>
      </c>
      <c r="O30" s="80">
        <v>3.5568199840965153</v>
      </c>
      <c r="P30" s="80">
        <v>3.5534266652773159</v>
      </c>
      <c r="Q30" s="80">
        <v>3.5500636105639893</v>
      </c>
      <c r="R30" s="80">
        <v>3.5467385248241063</v>
      </c>
      <c r="S30" s="80">
        <v>3.5433934940566432</v>
      </c>
      <c r="T30" s="80">
        <v>3.5400829557866187</v>
      </c>
      <c r="U30" s="80">
        <v>3.5367527220470221</v>
      </c>
      <c r="V30" s="80">
        <v>3.53334802870924</v>
      </c>
      <c r="W30" s="80">
        <v>3.5299713239091743</v>
      </c>
      <c r="X30" s="80">
        <v>3.5265740751645174</v>
      </c>
      <c r="Y30" s="80">
        <v>3.5232092842387783</v>
      </c>
      <c r="Z30" s="80">
        <v>3.5198223002007119</v>
      </c>
      <c r="AA30" s="80">
        <v>3.5164498803020758</v>
      </c>
      <c r="AB30" s="80">
        <v>3.5131102633526172</v>
      </c>
      <c r="AC30" s="80">
        <v>3.5098162524433332</v>
      </c>
      <c r="AD30" s="80">
        <v>3.506498036605298</v>
      </c>
      <c r="AE30" s="80">
        <v>3.5031771136286585</v>
      </c>
      <c r="AF30" s="80">
        <v>3.4998546452017032</v>
      </c>
      <c r="AG30" s="80">
        <v>3.4965288677125277</v>
      </c>
      <c r="AH30" s="80">
        <v>3.4931924772555121</v>
      </c>
      <c r="AI30" s="80">
        <v>3.4898703411738312</v>
      </c>
      <c r="AJ30" s="80">
        <v>3.4865566864967903</v>
      </c>
      <c r="AK30" s="80">
        <v>3.4832196763048904</v>
      </c>
      <c r="AL30" s="80">
        <v>3.4798940444855777</v>
      </c>
      <c r="AM30" s="80">
        <v>3.476567208798595</v>
      </c>
      <c r="AN30" s="80">
        <v>3.473244058729545</v>
      </c>
      <c r="AO30" s="80">
        <v>3.4699275723251448</v>
      </c>
      <c r="AP30" s="80">
        <v>3.4665967103915092</v>
      </c>
      <c r="AQ30" s="80">
        <v>3.4632740391514454</v>
      </c>
      <c r="AR30" s="80">
        <v>3.4599462996144874</v>
      </c>
      <c r="AS30" s="80">
        <v>3.4566249141345975</v>
      </c>
      <c r="AT30" s="80">
        <v>3.4533087451585156</v>
      </c>
      <c r="AU30" s="80">
        <v>3.4499849282074204</v>
      </c>
      <c r="AV30" s="80">
        <v>3.4466621199543739</v>
      </c>
      <c r="AW30" s="80">
        <v>3.4433397312293792</v>
      </c>
      <c r="AX30" s="80">
        <v>3.4400300993036379</v>
      </c>
      <c r="AY30" s="80">
        <v>3.4367007095163071</v>
      </c>
      <c r="AZ30" s="2"/>
      <c r="BA30" s="2"/>
      <c r="BB30" s="2"/>
      <c r="BC30" s="2"/>
      <c r="BD30" s="2"/>
    </row>
    <row r="31" spans="1:56">
      <c r="A31" t="s">
        <v>80</v>
      </c>
      <c r="B31" t="s">
        <v>13</v>
      </c>
      <c r="C31" t="s">
        <v>91</v>
      </c>
      <c r="E31" s="80">
        <v>3.3151374113951757</v>
      </c>
      <c r="F31" s="80">
        <v>3.3038632123260738</v>
      </c>
      <c r="G31" s="80">
        <v>3.4289322787899494</v>
      </c>
      <c r="H31" s="80">
        <v>3.413622809340497</v>
      </c>
      <c r="I31" s="80">
        <v>3.3860106466757718</v>
      </c>
      <c r="J31" s="80">
        <v>3.3967140509012337</v>
      </c>
      <c r="K31" s="80">
        <v>3.3747453708812047</v>
      </c>
      <c r="L31" s="80">
        <v>3.3605868057843726</v>
      </c>
      <c r="M31" s="80">
        <v>3.3496980031826404</v>
      </c>
      <c r="N31" s="80">
        <v>3.327307772468191</v>
      </c>
      <c r="O31" s="80">
        <v>3.3007049977549765</v>
      </c>
      <c r="P31" s="80">
        <v>3.2877443526237742</v>
      </c>
      <c r="Q31" s="80">
        <v>3.2812049499634148</v>
      </c>
      <c r="R31" s="80">
        <v>3.2690667970462393</v>
      </c>
      <c r="S31" s="80">
        <v>3.2547754042647981</v>
      </c>
      <c r="T31" s="80">
        <v>3.2380719475739865</v>
      </c>
      <c r="U31" s="80">
        <v>3.2289779230350404</v>
      </c>
      <c r="V31" s="80">
        <v>3.2174040304338236</v>
      </c>
      <c r="W31" s="80">
        <v>3.2066195484076396</v>
      </c>
      <c r="X31" s="80">
        <v>3.196031941253958</v>
      </c>
      <c r="Y31" s="80">
        <v>3.1840944313280954</v>
      </c>
      <c r="Z31" s="80">
        <v>3.1717097427909158</v>
      </c>
      <c r="AA31" s="80">
        <v>3.1636431414208417</v>
      </c>
      <c r="AB31" s="80">
        <v>3.151197021448259</v>
      </c>
      <c r="AC31" s="80">
        <v>3.1371426261215865</v>
      </c>
      <c r="AD31" s="80">
        <v>3.1259549206251354</v>
      </c>
      <c r="AE31" s="80">
        <v>3.1146040478992632</v>
      </c>
      <c r="AF31" s="80">
        <v>3.107100394471189</v>
      </c>
      <c r="AG31" s="80">
        <v>3.0962682040354919</v>
      </c>
      <c r="AH31" s="80">
        <v>3.0845346372883813</v>
      </c>
      <c r="AI31" s="80">
        <v>3.0758938715039918</v>
      </c>
      <c r="AJ31" s="80">
        <v>3.0689723850916022</v>
      </c>
      <c r="AK31" s="80">
        <v>3.0609677496212702</v>
      </c>
      <c r="AL31" s="80">
        <v>3.052181863570071</v>
      </c>
      <c r="AM31" s="80">
        <v>3.0406982342471469</v>
      </c>
      <c r="AN31" s="80">
        <v>3.0314025781472456</v>
      </c>
      <c r="AO31" s="80">
        <v>3.0241262584338875</v>
      </c>
      <c r="AP31" s="80">
        <v>3.016817457295661</v>
      </c>
      <c r="AQ31" s="80">
        <v>3.0077292048998991</v>
      </c>
      <c r="AR31" s="80">
        <v>2.9983426708604535</v>
      </c>
      <c r="AS31" s="80">
        <v>2.9894725541720035</v>
      </c>
      <c r="AT31" s="80">
        <v>2.9822640402589031</v>
      </c>
      <c r="AU31" s="80">
        <v>2.9734717734507727</v>
      </c>
      <c r="AV31" s="80">
        <v>2.964919315136644</v>
      </c>
      <c r="AW31" s="80">
        <v>2.9566612192984385</v>
      </c>
      <c r="AX31" s="80">
        <v>2.9489501087504419</v>
      </c>
      <c r="AY31" s="80">
        <v>2.9429204295625833</v>
      </c>
      <c r="AZ31" s="2"/>
      <c r="BA31" s="2"/>
      <c r="BB31" s="2"/>
      <c r="BC31" s="2"/>
      <c r="BD31" s="2"/>
    </row>
    <row r="32" spans="1:56">
      <c r="A32" t="s">
        <v>80</v>
      </c>
      <c r="B32" t="s">
        <v>9</v>
      </c>
      <c r="C32" t="s">
        <v>126</v>
      </c>
      <c r="D32" t="s">
        <v>85</v>
      </c>
      <c r="E32" s="80">
        <v>3.3151374113951757</v>
      </c>
      <c r="F32" s="80">
        <v>3.318664704922651</v>
      </c>
      <c r="G32" s="80">
        <v>3.4447681511832506</v>
      </c>
      <c r="H32" s="80">
        <v>3.436238722910232</v>
      </c>
      <c r="I32" s="80">
        <v>3.4160640679625689</v>
      </c>
      <c r="J32" s="80">
        <v>3.4327646136153001</v>
      </c>
      <c r="K32" s="80">
        <v>3.4170449198087627</v>
      </c>
      <c r="L32" s="80">
        <v>3.4057767592284001</v>
      </c>
      <c r="M32" s="80">
        <v>3.398798973524459</v>
      </c>
      <c r="N32" s="80">
        <v>3.3792413213169232</v>
      </c>
      <c r="O32" s="80">
        <v>3.3581715034463056</v>
      </c>
      <c r="P32" s="80">
        <v>3.3428482287141916</v>
      </c>
      <c r="Q32" s="80">
        <v>3.3392347954487991</v>
      </c>
      <c r="R32" s="80">
        <v>3.3318576485378082</v>
      </c>
      <c r="S32" s="80">
        <v>3.3199197895741053</v>
      </c>
      <c r="T32" s="80">
        <v>3.3035716304818519</v>
      </c>
      <c r="U32" s="80">
        <v>3.2958040101625881</v>
      </c>
      <c r="V32" s="80">
        <v>3.2919185895643701</v>
      </c>
      <c r="W32" s="80">
        <v>3.2811186100196363</v>
      </c>
      <c r="X32" s="80">
        <v>3.2685965493513223</v>
      </c>
      <c r="Y32" s="80">
        <v>3.2569598330392533</v>
      </c>
      <c r="Z32" s="80">
        <v>3.2466480256492778</v>
      </c>
      <c r="AA32" s="80">
        <v>3.2362532955637686</v>
      </c>
      <c r="AB32" s="80">
        <v>3.2232760885595768</v>
      </c>
      <c r="AC32" s="80">
        <v>3.2135185832776916</v>
      </c>
      <c r="AD32" s="80">
        <v>3.2037537075121096</v>
      </c>
      <c r="AE32" s="80">
        <v>3.1932546277086193</v>
      </c>
      <c r="AF32" s="80">
        <v>3.1893074524551097</v>
      </c>
      <c r="AG32" s="80">
        <v>3.1815480635373325</v>
      </c>
      <c r="AH32" s="80">
        <v>3.1720014549046676</v>
      </c>
      <c r="AI32" s="80">
        <v>3.1659017014293189</v>
      </c>
      <c r="AJ32" s="80">
        <v>3.1611879989190141</v>
      </c>
      <c r="AK32" s="80">
        <v>3.1540225001233053</v>
      </c>
      <c r="AL32" s="80">
        <v>3.1467759417853203</v>
      </c>
      <c r="AM32" s="80">
        <v>3.137239600126815</v>
      </c>
      <c r="AN32" s="80">
        <v>3.1302080464901079</v>
      </c>
      <c r="AO32" s="80">
        <v>3.1251790665842583</v>
      </c>
      <c r="AP32" s="80">
        <v>3.1196323756067783</v>
      </c>
      <c r="AQ32" s="80">
        <v>3.1127528992404505</v>
      </c>
      <c r="AR32" s="80">
        <v>3.1039398084088736</v>
      </c>
      <c r="AS32" s="80">
        <v>3.0966875933273457</v>
      </c>
      <c r="AT32" s="80">
        <v>3.0898740972568741</v>
      </c>
      <c r="AU32" s="80">
        <v>3.0838407229114986</v>
      </c>
      <c r="AV32" s="80">
        <v>3.0768075887978754</v>
      </c>
      <c r="AW32" s="80">
        <v>3.0721349436305379</v>
      </c>
      <c r="AX32" s="80">
        <v>3.0664068429109812</v>
      </c>
      <c r="AY32" s="80">
        <v>3.0615830199493406</v>
      </c>
      <c r="AZ32" s="2"/>
      <c r="BA32" s="2"/>
      <c r="BB32" s="2"/>
      <c r="BC32" s="2"/>
      <c r="BD32" s="2"/>
    </row>
    <row r="33" spans="1:56">
      <c r="A33" t="s">
        <v>94</v>
      </c>
      <c r="B33" t="s">
        <v>13</v>
      </c>
      <c r="C33" t="s">
        <v>91</v>
      </c>
      <c r="E33" s="80">
        <v>1.5517417704954026</v>
      </c>
      <c r="F33" s="80">
        <v>1.5672360106320604</v>
      </c>
      <c r="G33" s="80">
        <v>1.5711789682113089</v>
      </c>
      <c r="H33" s="80">
        <v>1.5838775640682139</v>
      </c>
      <c r="I33" s="80">
        <v>1.6272709516425354</v>
      </c>
      <c r="J33" s="80">
        <v>1.6189517720189426</v>
      </c>
      <c r="K33" s="80">
        <v>1.6657676051399173</v>
      </c>
      <c r="L33" s="80">
        <v>1.6758760383009785</v>
      </c>
      <c r="M33" s="80">
        <v>1.6981491589997584</v>
      </c>
      <c r="N33" s="80">
        <v>1.7456462825314984</v>
      </c>
      <c r="O33" s="80">
        <v>1.7579306854727819</v>
      </c>
      <c r="P33" s="80">
        <v>1.7809860372580928</v>
      </c>
      <c r="Q33" s="80">
        <v>1.8097071626119929</v>
      </c>
      <c r="R33" s="80">
        <v>1.8330761185991185</v>
      </c>
      <c r="S33" s="80">
        <v>1.8423806592138392</v>
      </c>
      <c r="T33" s="80">
        <v>1.854128840711136</v>
      </c>
      <c r="U33" s="80">
        <v>1.8451761612629909</v>
      </c>
      <c r="V33" s="80">
        <v>1.8278237636153101</v>
      </c>
      <c r="W33" s="80">
        <v>1.77690369920202</v>
      </c>
      <c r="X33" s="80">
        <v>1.7459689306433539</v>
      </c>
      <c r="Y33" s="80">
        <v>1.6803043560867901</v>
      </c>
      <c r="Z33" s="80">
        <v>1.6478936436755978</v>
      </c>
      <c r="AA33" s="80">
        <v>1.6139532348132442</v>
      </c>
      <c r="AB33" s="80">
        <v>1.5763336671367725</v>
      </c>
      <c r="AC33" s="80">
        <v>1.5330911387331525</v>
      </c>
      <c r="AD33" s="80">
        <v>1.4851325578324317</v>
      </c>
      <c r="AE33" s="80">
        <v>1.430491154034409</v>
      </c>
      <c r="AF33" s="80">
        <v>1.3687843095782262</v>
      </c>
      <c r="AG33" s="80">
        <v>1.3021126145121744</v>
      </c>
      <c r="AH33" s="80">
        <v>1.2284433076862664</v>
      </c>
      <c r="AI33" s="80">
        <v>1.1487325996913598</v>
      </c>
      <c r="AJ33" s="80">
        <v>1.0643560513524091</v>
      </c>
      <c r="AK33" s="80">
        <v>0.97677809817736938</v>
      </c>
      <c r="AL33" s="80">
        <v>0.88776274844725511</v>
      </c>
      <c r="AM33" s="80">
        <v>0.79831720411689022</v>
      </c>
      <c r="AN33" s="80">
        <v>0.70921073913919463</v>
      </c>
      <c r="AO33" s="80">
        <v>0.6211287119640353</v>
      </c>
      <c r="AP33" s="80">
        <v>0.53510301538005867</v>
      </c>
      <c r="AQ33" s="80">
        <v>0.45457351101092713</v>
      </c>
      <c r="AR33" s="80">
        <v>0.37918231312522804</v>
      </c>
      <c r="AS33" s="80">
        <v>0.30934443772033893</v>
      </c>
      <c r="AT33" s="80">
        <v>0.24806912360825573</v>
      </c>
      <c r="AU33" s="80">
        <v>0.19417180712164214</v>
      </c>
      <c r="AV33" s="80">
        <v>0.147316461423288</v>
      </c>
      <c r="AW33" s="80">
        <v>0.10739356516856562</v>
      </c>
      <c r="AX33" s="80">
        <v>7.4366293190645527E-2</v>
      </c>
      <c r="AY33" s="80">
        <v>4.8022570583443176E-2</v>
      </c>
      <c r="AZ33" s="2"/>
      <c r="BA33" s="2"/>
      <c r="BB33" s="2"/>
      <c r="BC33" s="2"/>
      <c r="BD33" s="2"/>
    </row>
    <row r="34" spans="1:56">
      <c r="A34" t="s">
        <v>94</v>
      </c>
      <c r="B34" t="s">
        <v>9</v>
      </c>
      <c r="C34" t="s">
        <v>127</v>
      </c>
      <c r="D34" t="s">
        <v>85</v>
      </c>
      <c r="E34" s="80">
        <v>1.5517417704954026</v>
      </c>
      <c r="F34" s="80">
        <v>1.5672360106320604</v>
      </c>
      <c r="G34" s="80">
        <v>1.5689344918157513</v>
      </c>
      <c r="H34" s="80">
        <v>1.5789241431998933</v>
      </c>
      <c r="I34" s="80">
        <v>1.6195820800902108</v>
      </c>
      <c r="J34" s="80">
        <v>1.608434393054722</v>
      </c>
      <c r="K34" s="80">
        <v>1.6522637314074089</v>
      </c>
      <c r="L34" s="80">
        <v>1.6580722067876297</v>
      </c>
      <c r="M34" s="80">
        <v>1.6756934271123018</v>
      </c>
      <c r="N34" s="80">
        <v>1.718353730628889</v>
      </c>
      <c r="O34" s="80">
        <v>1.7255589524468231</v>
      </c>
      <c r="P34" s="80">
        <v>1.7421236309330419</v>
      </c>
      <c r="Q34" s="80">
        <v>1.7645620976671963</v>
      </c>
      <c r="R34" s="80">
        <v>1.7819208684475969</v>
      </c>
      <c r="S34" s="80">
        <v>1.7860957181135322</v>
      </c>
      <c r="T34" s="80">
        <v>1.7940865594239026</v>
      </c>
      <c r="U34" s="80">
        <v>1.7817438387674394</v>
      </c>
      <c r="V34" s="80">
        <v>1.7615729719245656</v>
      </c>
      <c r="W34" s="80">
        <v>1.7094113006564615</v>
      </c>
      <c r="X34" s="80">
        <v>1.6792299127370167</v>
      </c>
      <c r="Y34" s="80">
        <v>1.6170681965750233</v>
      </c>
      <c r="Z34" s="80">
        <v>1.5886964569498956</v>
      </c>
      <c r="AA34" s="80">
        <v>1.559951955618039</v>
      </c>
      <c r="AB34" s="80">
        <v>1.5290581917150801</v>
      </c>
      <c r="AC34" s="80">
        <v>1.4941786292188144</v>
      </c>
      <c r="AD34" s="80">
        <v>1.4557379482950712</v>
      </c>
      <c r="AE34" s="80">
        <v>1.411838991620332</v>
      </c>
      <c r="AF34" s="80">
        <v>1.3623934145553034</v>
      </c>
      <c r="AG34" s="80">
        <v>1.3094273977883693</v>
      </c>
      <c r="AH34" s="80">
        <v>1.2506202547658385</v>
      </c>
      <c r="AI34" s="80">
        <v>1.186876765314379</v>
      </c>
      <c r="AJ34" s="80">
        <v>1.1194708963197935</v>
      </c>
      <c r="AK34" s="80">
        <v>1.0486301121513053</v>
      </c>
      <c r="AL34" s="80">
        <v>0.9737698319880701</v>
      </c>
      <c r="AM34" s="80">
        <v>0.89550688580941928</v>
      </c>
      <c r="AN34" s="80">
        <v>0.81611800454849337</v>
      </c>
      <c r="AO34" s="80">
        <v>0.73842455702326393</v>
      </c>
      <c r="AP34" s="80">
        <v>0.66194718704466815</v>
      </c>
      <c r="AQ34" s="80">
        <v>0.58732149386778154</v>
      </c>
      <c r="AR34" s="80">
        <v>0.51418431755659277</v>
      </c>
      <c r="AS34" s="80">
        <v>0.44340662834537237</v>
      </c>
      <c r="AT34" s="80">
        <v>0.37730061048204638</v>
      </c>
      <c r="AU34" s="80">
        <v>0.3148785131779116</v>
      </c>
      <c r="AV34" s="80">
        <v>0.2573023884273799</v>
      </c>
      <c r="AW34" s="80">
        <v>0.20604767533120003</v>
      </c>
      <c r="AX34" s="80">
        <v>0.16088838663854166</v>
      </c>
      <c r="AY34" s="80">
        <v>0.1217111692948208</v>
      </c>
      <c r="AZ34" s="2"/>
      <c r="BA34" s="2"/>
      <c r="BB34" s="2"/>
      <c r="BC34" s="2"/>
      <c r="BD34" s="2"/>
    </row>
    <row r="35" spans="1:56">
      <c r="A35" t="s">
        <v>81</v>
      </c>
      <c r="B35" t="s">
        <v>13</v>
      </c>
      <c r="E35" s="80">
        <v>0.57642409609025136</v>
      </c>
      <c r="F35" s="80">
        <v>0.57655638306222534</v>
      </c>
      <c r="G35" s="80">
        <v>0.57455981136389944</v>
      </c>
      <c r="H35" s="80">
        <v>0.57286664290016831</v>
      </c>
      <c r="I35" s="80">
        <v>0.57188344410803049</v>
      </c>
      <c r="J35" s="80">
        <v>0.57076136058152305</v>
      </c>
      <c r="K35" s="80">
        <v>0.56947015993887629</v>
      </c>
      <c r="L35" s="80">
        <v>0.56740205433372859</v>
      </c>
      <c r="M35" s="80">
        <v>0.56626903779292304</v>
      </c>
      <c r="N35" s="80">
        <v>0.5652401128108544</v>
      </c>
      <c r="O35" s="80">
        <v>0.56470937291753975</v>
      </c>
      <c r="P35" s="80">
        <v>0.5641075761330403</v>
      </c>
      <c r="Q35" s="80">
        <v>0.56362035593915527</v>
      </c>
      <c r="R35" s="80">
        <v>0.5635129039958876</v>
      </c>
      <c r="S35" s="80">
        <v>0.56341680170084751</v>
      </c>
      <c r="T35" s="80">
        <v>0.56444311441756712</v>
      </c>
      <c r="U35" s="80">
        <v>0.56676220192499083</v>
      </c>
      <c r="V35" s="80">
        <v>0.56920493485831691</v>
      </c>
      <c r="W35" s="80">
        <v>0.57243375465338087</v>
      </c>
      <c r="X35" s="80">
        <v>0.5755115062554963</v>
      </c>
      <c r="Y35" s="80">
        <v>0.57917165641974466</v>
      </c>
      <c r="Z35" s="80">
        <v>0.58159247759703381</v>
      </c>
      <c r="AA35" s="80">
        <v>0.58477773858339677</v>
      </c>
      <c r="AB35" s="80">
        <v>0.586563742349687</v>
      </c>
      <c r="AC35" s="80">
        <v>0.58901820582707454</v>
      </c>
      <c r="AD35" s="80">
        <v>0.59135181523966152</v>
      </c>
      <c r="AE35" s="80">
        <v>0.5930147083578976</v>
      </c>
      <c r="AF35" s="80">
        <v>0.59429091105894605</v>
      </c>
      <c r="AG35" s="80">
        <v>0.59536707530311839</v>
      </c>
      <c r="AH35" s="80">
        <v>0.5963668181774151</v>
      </c>
      <c r="AI35" s="80">
        <v>0.59604774806996819</v>
      </c>
      <c r="AJ35" s="80">
        <v>0.59560883810178744</v>
      </c>
      <c r="AK35" s="80">
        <v>0.59529653019796436</v>
      </c>
      <c r="AL35" s="80">
        <v>0.59533883355234329</v>
      </c>
      <c r="AM35" s="80">
        <v>0.5942398994169017</v>
      </c>
      <c r="AN35" s="80">
        <v>0.59326685775170618</v>
      </c>
      <c r="AO35" s="80">
        <v>0.59248083154230202</v>
      </c>
      <c r="AP35" s="80">
        <v>0.59178843904311584</v>
      </c>
      <c r="AQ35" s="80">
        <v>0.59059612144690421</v>
      </c>
      <c r="AR35" s="80">
        <v>0.58806553002385498</v>
      </c>
      <c r="AS35" s="80">
        <v>0.58671907506581233</v>
      </c>
      <c r="AT35" s="80">
        <v>0.58527493046076717</v>
      </c>
      <c r="AU35" s="80">
        <v>0.58539950538922925</v>
      </c>
      <c r="AV35" s="80">
        <v>0.5836972419168811</v>
      </c>
      <c r="AW35" s="80">
        <v>0.58366921076902922</v>
      </c>
      <c r="AX35" s="80">
        <v>0.58290752119073352</v>
      </c>
      <c r="AY35" s="80">
        <v>0.58277878874322731</v>
      </c>
      <c r="AZ35" s="2"/>
    </row>
    <row r="36" spans="1:56">
      <c r="A36" t="s">
        <v>81</v>
      </c>
      <c r="B36" t="s">
        <v>9</v>
      </c>
      <c r="E36" s="80">
        <v>0.57642409609025136</v>
      </c>
      <c r="F36" s="80">
        <v>0.57655638306222534</v>
      </c>
      <c r="G36" s="80">
        <v>0.57411277399052207</v>
      </c>
      <c r="H36" s="80">
        <v>0.57195894277131143</v>
      </c>
      <c r="I36" s="80">
        <v>0.57058713421530005</v>
      </c>
      <c r="J36" s="80">
        <v>0.56905095041518494</v>
      </c>
      <c r="K36" s="80">
        <v>0.56738850362807591</v>
      </c>
      <c r="L36" s="80">
        <v>0.56488322884532938</v>
      </c>
      <c r="M36" s="80">
        <v>0.56333099001578346</v>
      </c>
      <c r="N36" s="80">
        <v>0.56187011700645084</v>
      </c>
      <c r="O36" s="80">
        <v>0.56107930137847517</v>
      </c>
      <c r="P36" s="80">
        <v>0.55986724734413307</v>
      </c>
      <c r="Q36" s="80">
        <v>0.55883544343136182</v>
      </c>
      <c r="R36" s="80">
        <v>0.5581064581401759</v>
      </c>
      <c r="S36" s="80">
        <v>0.55740495830619674</v>
      </c>
      <c r="T36" s="80">
        <v>0.55804261548824163</v>
      </c>
      <c r="U36" s="80">
        <v>0.55985669502977065</v>
      </c>
      <c r="V36" s="80">
        <v>0.5617281242304204</v>
      </c>
      <c r="W36" s="80">
        <v>0.56428443214637269</v>
      </c>
      <c r="X36" s="80">
        <v>0.56675568989143477</v>
      </c>
      <c r="Y36" s="80">
        <v>0.57009026340883018</v>
      </c>
      <c r="Z36" s="80">
        <v>0.57227893198886115</v>
      </c>
      <c r="AA36" s="80">
        <v>0.574990920575567</v>
      </c>
      <c r="AB36" s="80">
        <v>0.57624451975176938</v>
      </c>
      <c r="AC36" s="80">
        <v>0.57829760139780972</v>
      </c>
      <c r="AD36" s="80">
        <v>0.58017901679436257</v>
      </c>
      <c r="AE36" s="80">
        <v>0.58132298202271016</v>
      </c>
      <c r="AF36" s="80">
        <v>0.58218501039913706</v>
      </c>
      <c r="AG36" s="80">
        <v>0.58293387732262048</v>
      </c>
      <c r="AH36" s="80">
        <v>0.58361652626131877</v>
      </c>
      <c r="AI36" s="80">
        <v>0.58303884106161141</v>
      </c>
      <c r="AJ36" s="80">
        <v>0.58232583784946301</v>
      </c>
      <c r="AK36" s="80">
        <v>0.58168067896897002</v>
      </c>
      <c r="AL36" s="80">
        <v>0.58137806804306957</v>
      </c>
      <c r="AM36" s="80">
        <v>0.57996268896616832</v>
      </c>
      <c r="AN36" s="80">
        <v>0.57870628992074225</v>
      </c>
      <c r="AO36" s="80">
        <v>0.57764988697261055</v>
      </c>
      <c r="AP36" s="80">
        <v>0.57668196540076733</v>
      </c>
      <c r="AQ36" s="80">
        <v>0.57525953185426815</v>
      </c>
      <c r="AR36" s="80">
        <v>0.57241840226565766</v>
      </c>
      <c r="AS36" s="80">
        <v>0.57070687982795332</v>
      </c>
      <c r="AT36" s="80">
        <v>0.5687819374340034</v>
      </c>
      <c r="AU36" s="80">
        <v>0.56845632407485669</v>
      </c>
      <c r="AV36" s="80">
        <v>0.56631353063480494</v>
      </c>
      <c r="AW36" s="80">
        <v>0.56588921303091144</v>
      </c>
      <c r="AX36" s="80">
        <v>0.56472697672560046</v>
      </c>
      <c r="AY36" s="80">
        <v>0.56407077053985033</v>
      </c>
      <c r="AZ36" s="2"/>
    </row>
    <row r="37" spans="1:56">
      <c r="A37" t="s">
        <v>82</v>
      </c>
      <c r="B37" t="s">
        <v>13</v>
      </c>
      <c r="E37" s="80">
        <v>0.43543726290559476</v>
      </c>
      <c r="F37" s="80">
        <v>0.43385824559109754</v>
      </c>
      <c r="G37" s="80">
        <v>0.43248701424631458</v>
      </c>
      <c r="H37" s="80">
        <v>0.4312371436521607</v>
      </c>
      <c r="I37" s="80">
        <v>0.43025349629754034</v>
      </c>
      <c r="J37" s="80">
        <v>0.42918611836153409</v>
      </c>
      <c r="K37" s="80">
        <v>0.42824603463081395</v>
      </c>
      <c r="L37" s="80">
        <v>0.42738993510448264</v>
      </c>
      <c r="M37" s="80">
        <v>0.42670702079366873</v>
      </c>
      <c r="N37" s="80">
        <v>0.42643463043256052</v>
      </c>
      <c r="O37" s="80">
        <v>0.42577953674488822</v>
      </c>
      <c r="P37" s="80">
        <v>0.42487574919533555</v>
      </c>
      <c r="Q37" s="80">
        <v>0.42425309014170914</v>
      </c>
      <c r="R37" s="80">
        <v>0.42396202370777847</v>
      </c>
      <c r="S37" s="80">
        <v>0.42347679803697152</v>
      </c>
      <c r="T37" s="80">
        <v>0.42306582159102513</v>
      </c>
      <c r="U37" s="80">
        <v>0.42254977949598566</v>
      </c>
      <c r="V37" s="80">
        <v>0.42158282261530117</v>
      </c>
      <c r="W37" s="80">
        <v>0.42087610175992418</v>
      </c>
      <c r="X37" s="80">
        <v>0.41992826741364569</v>
      </c>
      <c r="Y37" s="80">
        <v>0.41899498614211178</v>
      </c>
      <c r="Z37" s="80">
        <v>0.41780443719690891</v>
      </c>
      <c r="AA37" s="80">
        <v>0.41698897604608165</v>
      </c>
      <c r="AB37" s="80">
        <v>0.41646663795759004</v>
      </c>
      <c r="AC37" s="80">
        <v>0.41617758533343513</v>
      </c>
      <c r="AD37" s="80">
        <v>0.41570705913870803</v>
      </c>
      <c r="AE37" s="80">
        <v>0.41524502715877404</v>
      </c>
      <c r="AF37" s="80">
        <v>0.41479526655599042</v>
      </c>
      <c r="AG37" s="80">
        <v>0.41423432756153983</v>
      </c>
      <c r="AH37" s="80">
        <v>0.41355691198839833</v>
      </c>
      <c r="AI37" s="80">
        <v>0.4129469957432943</v>
      </c>
      <c r="AJ37" s="80">
        <v>0.41239330811434372</v>
      </c>
      <c r="AK37" s="80">
        <v>0.4117889131371793</v>
      </c>
      <c r="AL37" s="80">
        <v>0.41125353190611996</v>
      </c>
      <c r="AM37" s="80">
        <v>0.41068273731116173</v>
      </c>
      <c r="AN37" s="80">
        <v>0.41009174811506577</v>
      </c>
      <c r="AO37" s="80">
        <v>0.40951747373787928</v>
      </c>
      <c r="AP37" s="80">
        <v>0.40892742763512513</v>
      </c>
      <c r="AQ37" s="80">
        <v>0.40835553091394389</v>
      </c>
      <c r="AR37" s="80">
        <v>0.40780106001929067</v>
      </c>
      <c r="AS37" s="80">
        <v>0.40729064945336246</v>
      </c>
      <c r="AT37" s="80">
        <v>0.40688303872868697</v>
      </c>
      <c r="AU37" s="80">
        <v>0.40645893910425773</v>
      </c>
      <c r="AV37" s="80">
        <v>0.40604940440789172</v>
      </c>
      <c r="AW37" s="80">
        <v>0.40555138573602401</v>
      </c>
      <c r="AX37" s="80">
        <v>0.40515043527162337</v>
      </c>
      <c r="AY37" s="80">
        <v>0.40464178296977527</v>
      </c>
    </row>
    <row r="38" spans="1:56">
      <c r="A38" t="s">
        <v>82</v>
      </c>
      <c r="B38" t="s">
        <v>9</v>
      </c>
      <c r="E38" s="80">
        <v>0.43543726290559476</v>
      </c>
      <c r="F38" s="80">
        <v>0.43385824559109754</v>
      </c>
      <c r="G38" s="80">
        <v>0.43215051688773765</v>
      </c>
      <c r="H38" s="80">
        <v>0.43055385371773669</v>
      </c>
      <c r="I38" s="80">
        <v>0.42927822437914753</v>
      </c>
      <c r="J38" s="80">
        <v>0.42789996910407752</v>
      </c>
      <c r="K38" s="80">
        <v>0.42668061272940977</v>
      </c>
      <c r="L38" s="80">
        <v>0.42549265494167016</v>
      </c>
      <c r="M38" s="80">
        <v>0.42449308089891646</v>
      </c>
      <c r="N38" s="80">
        <v>0.42389220132528477</v>
      </c>
      <c r="O38" s="80">
        <v>0.42304253563887079</v>
      </c>
      <c r="P38" s="80">
        <v>0.42168200930024041</v>
      </c>
      <c r="Q38" s="80">
        <v>0.42065135025403871</v>
      </c>
      <c r="R38" s="80">
        <v>0.41989445451850071</v>
      </c>
      <c r="S38" s="80">
        <v>0.41895816070954195</v>
      </c>
      <c r="T38" s="80">
        <v>0.41826846953027469</v>
      </c>
      <c r="U38" s="80">
        <v>0.41740137615156236</v>
      </c>
      <c r="V38" s="80">
        <v>0.41604510722382571</v>
      </c>
      <c r="W38" s="80">
        <v>0.41488439518977116</v>
      </c>
      <c r="X38" s="80">
        <v>0.41353949020313391</v>
      </c>
      <c r="Y38" s="80">
        <v>0.41242515818768311</v>
      </c>
      <c r="Z38" s="80">
        <v>0.41111377177219827</v>
      </c>
      <c r="AA38" s="80">
        <v>0.41001026439108545</v>
      </c>
      <c r="AB38" s="80">
        <v>0.40913987765618587</v>
      </c>
      <c r="AC38" s="80">
        <v>0.40860281901798418</v>
      </c>
      <c r="AD38" s="80">
        <v>0.40785283249333548</v>
      </c>
      <c r="AE38" s="80">
        <v>0.40705816239612508</v>
      </c>
      <c r="AF38" s="80">
        <v>0.40634575101125792</v>
      </c>
      <c r="AG38" s="80">
        <v>0.40558376958053477</v>
      </c>
      <c r="AH38" s="80">
        <v>0.4047150864691878</v>
      </c>
      <c r="AI38" s="80">
        <v>0.40393431331239915</v>
      </c>
      <c r="AJ38" s="80">
        <v>0.40319629815526109</v>
      </c>
      <c r="AK38" s="80">
        <v>0.40237031871473139</v>
      </c>
      <c r="AL38" s="80">
        <v>0.40160958832269317</v>
      </c>
      <c r="AM38" s="80">
        <v>0.40081567204875146</v>
      </c>
      <c r="AN38" s="80">
        <v>0.40002685297162754</v>
      </c>
      <c r="AO38" s="80">
        <v>0.39926645694546015</v>
      </c>
      <c r="AP38" s="80">
        <v>0.39848881309038697</v>
      </c>
      <c r="AQ38" s="80">
        <v>0.39775136173964093</v>
      </c>
      <c r="AR38" s="80">
        <v>0.3969503725358885</v>
      </c>
      <c r="AS38" s="80">
        <v>0.3961752491284794</v>
      </c>
      <c r="AT38" s="80">
        <v>0.39541711259517304</v>
      </c>
      <c r="AU38" s="80">
        <v>0.39469482342139256</v>
      </c>
      <c r="AV38" s="80">
        <v>0.39395641320357327</v>
      </c>
      <c r="AW38" s="80">
        <v>0.39319729443219054</v>
      </c>
      <c r="AX38" s="80">
        <v>0.39251403029184684</v>
      </c>
      <c r="AY38" s="80">
        <v>0.39165221301996556</v>
      </c>
    </row>
    <row r="39" spans="1:56">
      <c r="A39" t="s">
        <v>3</v>
      </c>
      <c r="B39" t="s">
        <v>13</v>
      </c>
      <c r="E39" s="80">
        <v>0.27225691347011599</v>
      </c>
      <c r="F39" s="80">
        <v>0.28483311543433781</v>
      </c>
      <c r="G39" s="80">
        <v>0.29812952997835196</v>
      </c>
      <c r="H39" s="80">
        <v>0.31213134463421016</v>
      </c>
      <c r="I39" s="80">
        <v>0.32699034516216818</v>
      </c>
      <c r="J39" s="80">
        <v>0.32672685540355012</v>
      </c>
      <c r="K39" s="80">
        <v>0.32655862684462378</v>
      </c>
      <c r="L39" s="80">
        <v>0.32629275367667854</v>
      </c>
      <c r="M39" s="80">
        <v>0.32615816484378629</v>
      </c>
      <c r="N39" s="80">
        <v>0.32633695747367114</v>
      </c>
      <c r="O39" s="80">
        <v>0.32622249639551343</v>
      </c>
      <c r="P39" s="80">
        <v>0.32591653374458829</v>
      </c>
      <c r="Q39" s="80">
        <v>0.32618723487217915</v>
      </c>
      <c r="R39" s="80">
        <v>0.32671298905631052</v>
      </c>
      <c r="S39" s="80">
        <v>0.32708946966393965</v>
      </c>
      <c r="T39" s="80">
        <v>0.32752343544466178</v>
      </c>
      <c r="U39" s="80">
        <v>0.3278761421542522</v>
      </c>
      <c r="V39" s="80">
        <v>0.32764017097524184</v>
      </c>
      <c r="W39" s="80">
        <v>0.32760521201610837</v>
      </c>
      <c r="X39" s="80">
        <v>0.32738135806082347</v>
      </c>
      <c r="Y39" s="80">
        <v>0.32716735390977619</v>
      </c>
      <c r="Z39" s="80">
        <v>0.32675066717678042</v>
      </c>
      <c r="AA39" s="80">
        <v>0.32639581961587422</v>
      </c>
      <c r="AB39" s="80">
        <v>0.32626975001445996</v>
      </c>
      <c r="AC39" s="80">
        <v>0.3263261359226205</v>
      </c>
      <c r="AD39" s="80">
        <v>0.32623995670524414</v>
      </c>
      <c r="AE39" s="80">
        <v>0.3261600543024552</v>
      </c>
      <c r="AF39" s="80">
        <v>0.32575347082101885</v>
      </c>
      <c r="AG39" s="80">
        <v>0.32525971361047556</v>
      </c>
      <c r="AH39" s="80">
        <v>0.32467466600245215</v>
      </c>
      <c r="AI39" s="80">
        <v>0.32414278475550445</v>
      </c>
      <c r="AJ39" s="80">
        <v>0.32365519831717193</v>
      </c>
      <c r="AK39" s="80">
        <v>0.32360611357397584</v>
      </c>
      <c r="AL39" s="80">
        <v>0.323610645376263</v>
      </c>
      <c r="AM39" s="80">
        <v>0.32358672575925629</v>
      </c>
      <c r="AN39" s="80">
        <v>0.32354625012818827</v>
      </c>
      <c r="AO39" s="80">
        <v>0.32351831238641621</v>
      </c>
      <c r="AP39" s="80">
        <v>0.32368585412220335</v>
      </c>
      <c r="AQ39" s="80">
        <v>0.32386720265628061</v>
      </c>
      <c r="AR39" s="80">
        <v>0.32406186476596821</v>
      </c>
      <c r="AS39" s="80">
        <v>0.3242911259493072</v>
      </c>
      <c r="AT39" s="80">
        <v>0.32460205105486017</v>
      </c>
      <c r="AU39" s="80">
        <v>0.32466876624993202</v>
      </c>
      <c r="AV39" s="80">
        <v>0.32474679023823821</v>
      </c>
      <c r="AW39" s="80">
        <v>0.32475364718152344</v>
      </c>
      <c r="AX39" s="80">
        <v>0.32483784099976648</v>
      </c>
      <c r="AY39" s="80">
        <v>0.32483527835654935</v>
      </c>
    </row>
    <row r="40" spans="1:56">
      <c r="A40" t="s">
        <v>3</v>
      </c>
      <c r="B40" t="s">
        <v>9</v>
      </c>
      <c r="E40" s="80">
        <v>0.27225691347011599</v>
      </c>
      <c r="F40" s="80">
        <v>0.28483311543433781</v>
      </c>
      <c r="G40" s="80">
        <v>0.29789756972047837</v>
      </c>
      <c r="H40" s="80">
        <v>0.3116367763690544</v>
      </c>
      <c r="I40" s="80">
        <v>0.32624914374494202</v>
      </c>
      <c r="J40" s="80">
        <v>0.32574774754220409</v>
      </c>
      <c r="K40" s="80">
        <v>0.3253649157878577</v>
      </c>
      <c r="L40" s="80">
        <v>0.32484426666757554</v>
      </c>
      <c r="M40" s="80">
        <v>0.32446591574086842</v>
      </c>
      <c r="N40" s="80">
        <v>0.32439131675818966</v>
      </c>
      <c r="O40" s="80">
        <v>0.32412546904594103</v>
      </c>
      <c r="P40" s="80">
        <v>0.32346665836746324</v>
      </c>
      <c r="Q40" s="80">
        <v>0.32341803506671485</v>
      </c>
      <c r="R40" s="80">
        <v>0.32357844489030224</v>
      </c>
      <c r="S40" s="80">
        <v>0.32359931697107924</v>
      </c>
      <c r="T40" s="80">
        <v>0.32380948563404949</v>
      </c>
      <c r="U40" s="80">
        <v>0.32388125514037885</v>
      </c>
      <c r="V40" s="80">
        <v>0.32333644245418941</v>
      </c>
      <c r="W40" s="80">
        <v>0.32294133518146462</v>
      </c>
      <c r="X40" s="80">
        <v>0.32240058700578728</v>
      </c>
      <c r="Y40" s="80">
        <v>0.3220373802857866</v>
      </c>
      <c r="Z40" s="80">
        <v>0.32151812487529574</v>
      </c>
      <c r="AA40" s="80">
        <v>0.32093327158380436</v>
      </c>
      <c r="AB40" s="80">
        <v>0.32052979383530877</v>
      </c>
      <c r="AC40" s="80">
        <v>0.32038673815265761</v>
      </c>
      <c r="AD40" s="80">
        <v>0.32007609081841409</v>
      </c>
      <c r="AE40" s="80">
        <v>0.31972956608246883</v>
      </c>
      <c r="AF40" s="80">
        <v>0.31911776584225621</v>
      </c>
      <c r="AG40" s="80">
        <v>0.31846723451286985</v>
      </c>
      <c r="AH40" s="80">
        <v>0.31773313833338451</v>
      </c>
      <c r="AI40" s="80">
        <v>0.3170682787986106</v>
      </c>
      <c r="AJ40" s="80">
        <v>0.31643718574601126</v>
      </c>
      <c r="AK40" s="80">
        <v>0.31620447006405811</v>
      </c>
      <c r="AL40" s="80">
        <v>0.31602193776677434</v>
      </c>
      <c r="AM40" s="80">
        <v>0.31581222965547412</v>
      </c>
      <c r="AN40" s="80">
        <v>0.31560544396332213</v>
      </c>
      <c r="AO40" s="80">
        <v>0.31542002143277797</v>
      </c>
      <c r="AP40" s="80">
        <v>0.31542318540294867</v>
      </c>
      <c r="AQ40" s="80">
        <v>0.31545702488964417</v>
      </c>
      <c r="AR40" s="80">
        <v>0.31543929272140875</v>
      </c>
      <c r="AS40" s="80">
        <v>0.31544087198062043</v>
      </c>
      <c r="AT40" s="80">
        <v>0.31545479549018685</v>
      </c>
      <c r="AU40" s="80">
        <v>0.31527189843052938</v>
      </c>
      <c r="AV40" s="80">
        <v>0.31507515906392752</v>
      </c>
      <c r="AW40" s="80">
        <v>0.31486085344528175</v>
      </c>
      <c r="AX40" s="80">
        <v>0.31470633883594096</v>
      </c>
      <c r="AY40" s="80">
        <v>0.31440760937137813</v>
      </c>
    </row>
    <row r="41" spans="1:56">
      <c r="A41" t="s">
        <v>60</v>
      </c>
      <c r="B41" t="s">
        <v>13</v>
      </c>
      <c r="E41" s="80">
        <v>0.13524638355004098</v>
      </c>
      <c r="F41" s="80">
        <v>0.13237322429526216</v>
      </c>
      <c r="G41" s="80">
        <v>0.13060941695384956</v>
      </c>
      <c r="H41" s="80">
        <v>0.12890409279284085</v>
      </c>
      <c r="I41" s="80">
        <v>0.12729873302742592</v>
      </c>
      <c r="J41" s="80">
        <v>0.12568818849328084</v>
      </c>
      <c r="K41" s="80">
        <v>0.12413415083622836</v>
      </c>
      <c r="L41" s="80">
        <v>0.12283801350059032</v>
      </c>
      <c r="M41" s="80">
        <v>0.12160427681509307</v>
      </c>
      <c r="N41" s="80">
        <v>0.12049862565751755</v>
      </c>
      <c r="O41" s="80">
        <v>0.11929575201541584</v>
      </c>
      <c r="P41" s="80">
        <v>0.11803551634032071</v>
      </c>
      <c r="Q41" s="80">
        <v>0.11699430244352613</v>
      </c>
      <c r="R41" s="80">
        <v>0.11605279165991661</v>
      </c>
      <c r="S41" s="80">
        <v>0.11506604695984519</v>
      </c>
      <c r="T41" s="80">
        <v>0.1141075685163548</v>
      </c>
      <c r="U41" s="80">
        <v>0.11312883811170373</v>
      </c>
      <c r="V41" s="80">
        <v>0.11217854887512156</v>
      </c>
      <c r="W41" s="80">
        <v>0.11130447870238783</v>
      </c>
      <c r="X41" s="80">
        <v>0.11037353366708887</v>
      </c>
      <c r="Y41" s="80">
        <v>0.10945361908166312</v>
      </c>
      <c r="Z41" s="80">
        <v>0.1084740389747204</v>
      </c>
      <c r="AA41" s="80">
        <v>0.10765647787379894</v>
      </c>
      <c r="AB41" s="80">
        <v>0.10691992385608588</v>
      </c>
      <c r="AC41" s="80">
        <v>0.10624779855283972</v>
      </c>
      <c r="AD41" s="80">
        <v>0.10553377754525251</v>
      </c>
      <c r="AE41" s="80">
        <v>0.1048265650284228</v>
      </c>
      <c r="AF41" s="80">
        <v>0.10418459433816996</v>
      </c>
      <c r="AG41" s="80">
        <v>0.10351864953524886</v>
      </c>
      <c r="AH41" s="80">
        <v>0.10282781179389411</v>
      </c>
      <c r="AI41" s="80">
        <v>0.10215800884427545</v>
      </c>
      <c r="AJ41" s="80">
        <v>0.10150618754383298</v>
      </c>
      <c r="AK41" s="80">
        <v>0.10089927282586349</v>
      </c>
      <c r="AL41" s="80">
        <v>0.10031260461841078</v>
      </c>
      <c r="AM41" s="80">
        <v>9.9720579562627587E-2</v>
      </c>
      <c r="AN41" s="80">
        <v>9.9126975605336953E-2</v>
      </c>
      <c r="AO41" s="80">
        <v>9.8540722562473204E-2</v>
      </c>
      <c r="AP41" s="80">
        <v>9.7988073093875222E-2</v>
      </c>
      <c r="AQ41" s="80">
        <v>9.7442651046120529E-2</v>
      </c>
      <c r="AR41" s="80">
        <v>9.6904215707386346E-2</v>
      </c>
      <c r="AS41" s="80">
        <v>9.6379003618929343E-2</v>
      </c>
      <c r="AT41" s="80">
        <v>9.5880712052463166E-2</v>
      </c>
      <c r="AU41" s="80">
        <v>9.5389061189673927E-2</v>
      </c>
      <c r="AV41" s="80">
        <v>9.4903232229908471E-2</v>
      </c>
      <c r="AW41" s="80">
        <v>9.4399185418353238E-2</v>
      </c>
      <c r="AX41" s="80">
        <v>9.3920176006847475E-2</v>
      </c>
      <c r="AY41" s="80">
        <v>9.3418640859583194E-2</v>
      </c>
    </row>
    <row r="42" spans="1:56">
      <c r="A42" t="s">
        <v>60</v>
      </c>
      <c r="B42" t="s">
        <v>9</v>
      </c>
      <c r="E42" s="80">
        <v>0.13524638355004098</v>
      </c>
      <c r="F42" s="80">
        <v>0.1347559423325769</v>
      </c>
      <c r="G42" s="80">
        <v>0.13422552348492744</v>
      </c>
      <c r="H42" s="80">
        <v>0.13372960148218191</v>
      </c>
      <c r="I42" s="80">
        <v>0.13333339227022037</v>
      </c>
      <c r="J42" s="80">
        <v>0.13290530754380503</v>
      </c>
      <c r="K42" s="80">
        <v>0.13252657665882733</v>
      </c>
      <c r="L42" s="80">
        <v>0.13215759814392072</v>
      </c>
      <c r="M42" s="80">
        <v>0.13184713143404192</v>
      </c>
      <c r="N42" s="80">
        <v>0.13166049883227396</v>
      </c>
      <c r="O42" s="80">
        <v>0.13139659350973165</v>
      </c>
      <c r="P42" s="80">
        <v>0.13097401537345435</v>
      </c>
      <c r="Q42" s="80">
        <v>0.13065389369222347</v>
      </c>
      <c r="R42" s="80">
        <v>0.13041880262474598</v>
      </c>
      <c r="S42" s="80">
        <v>0.130127990692949</v>
      </c>
      <c r="T42" s="80">
        <v>0.12991377329423617</v>
      </c>
      <c r="U42" s="80">
        <v>0.12964445494768839</v>
      </c>
      <c r="V42" s="80">
        <v>0.12922319915902744</v>
      </c>
      <c r="W42" s="80">
        <v>0.12886268314829064</v>
      </c>
      <c r="X42" s="80">
        <v>0.128444956988505</v>
      </c>
      <c r="Y42" s="80">
        <v>0.12809884656571277</v>
      </c>
      <c r="Z42" s="80">
        <v>0.12769153124100333</v>
      </c>
      <c r="AA42" s="80">
        <v>0.12734878293893939</v>
      </c>
      <c r="AB42" s="80">
        <v>0.12707844167921439</v>
      </c>
      <c r="AC42" s="80">
        <v>0.12691163179692183</v>
      </c>
      <c r="AD42" s="80">
        <v>0.1266786867235187</v>
      </c>
      <c r="AE42" s="80">
        <v>0.12643186297663517</v>
      </c>
      <c r="AF42" s="80">
        <v>0.12621058870451562</v>
      </c>
      <c r="AG42" s="80">
        <v>0.12597391802513941</v>
      </c>
      <c r="AH42" s="80">
        <v>0.12570410590920636</v>
      </c>
      <c r="AI42" s="80">
        <v>0.12546159853828451</v>
      </c>
      <c r="AJ42" s="80">
        <v>0.12523237175979984</v>
      </c>
      <c r="AK42" s="80">
        <v>0.12497582336182193</v>
      </c>
      <c r="AL42" s="80">
        <v>0.12473954125382491</v>
      </c>
      <c r="AM42" s="80">
        <v>0.12449295164370369</v>
      </c>
      <c r="AN42" s="80">
        <v>0.12424794521787691</v>
      </c>
      <c r="AO42" s="80">
        <v>0.12401176696358897</v>
      </c>
      <c r="AP42" s="80">
        <v>0.12377023155068761</v>
      </c>
      <c r="AQ42" s="80">
        <v>0.12354117988991112</v>
      </c>
      <c r="AR42" s="80">
        <v>0.12329239343478031</v>
      </c>
      <c r="AS42" s="80">
        <v>0.12305164087043263</v>
      </c>
      <c r="AT42" s="80">
        <v>0.1228161644123944</v>
      </c>
      <c r="AU42" s="80">
        <v>0.12259182210879985</v>
      </c>
      <c r="AV42" s="80">
        <v>0.12236247262485794</v>
      </c>
      <c r="AW42" s="80">
        <v>0.12212669108464393</v>
      </c>
      <c r="AX42" s="80">
        <v>0.12191446991786942</v>
      </c>
      <c r="AY42" s="80">
        <v>0.1216467903248894</v>
      </c>
    </row>
    <row r="43" spans="1:56">
      <c r="A43" t="s">
        <v>83</v>
      </c>
      <c r="B43" t="s">
        <v>13</v>
      </c>
      <c r="E43" s="80">
        <v>0.19084166626118457</v>
      </c>
      <c r="F43" s="80">
        <v>0.19068558068945085</v>
      </c>
      <c r="G43" s="80">
        <v>0.19055003472268753</v>
      </c>
      <c r="H43" s="80">
        <v>0.19042648524384997</v>
      </c>
      <c r="I43" s="80">
        <v>0.1903292518833791</v>
      </c>
      <c r="J43" s="80">
        <v>0.19022374177030571</v>
      </c>
      <c r="K43" s="80">
        <v>0.19013081466606199</v>
      </c>
      <c r="L43" s="80">
        <v>0.190046189385008</v>
      </c>
      <c r="M43" s="80">
        <v>0.18997868343072255</v>
      </c>
      <c r="N43" s="80">
        <v>0.18995175769352002</v>
      </c>
      <c r="O43" s="80">
        <v>0.189887001802726</v>
      </c>
      <c r="P43" s="80">
        <v>0.18979766256932906</v>
      </c>
      <c r="Q43" s="80">
        <v>0.1897361128361576</v>
      </c>
      <c r="R43" s="80">
        <v>0.18970734097258429</v>
      </c>
      <c r="S43" s="80">
        <v>0.18965937650408074</v>
      </c>
      <c r="T43" s="80">
        <v>0.18961875155782734</v>
      </c>
      <c r="U43" s="80">
        <v>0.18956774089144429</v>
      </c>
      <c r="V43" s="80">
        <v>0.18947215738125875</v>
      </c>
      <c r="W43" s="80">
        <v>0.18940229815441248</v>
      </c>
      <c r="X43" s="80">
        <v>0.18930860490324328</v>
      </c>
      <c r="Y43" s="80">
        <v>0.1892163502208416</v>
      </c>
      <c r="Z43" s="80">
        <v>0.18909866467611525</v>
      </c>
      <c r="AA43" s="80">
        <v>0.18901805649102141</v>
      </c>
      <c r="AB43" s="80">
        <v>0.18896642346684112</v>
      </c>
      <c r="AC43" s="80">
        <v>0.18893785066799459</v>
      </c>
      <c r="AD43" s="80">
        <v>0.18889133924000365</v>
      </c>
      <c r="AE43" s="80">
        <v>0.18884566746358611</v>
      </c>
      <c r="AF43" s="80">
        <v>0.18880120871054754</v>
      </c>
      <c r="AG43" s="80">
        <v>0.18874575999389787</v>
      </c>
      <c r="AH43" s="80">
        <v>0.18867879758882208</v>
      </c>
      <c r="AI43" s="80">
        <v>0.18861850747993428</v>
      </c>
      <c r="AJ43" s="80">
        <v>0.18856377555943341</v>
      </c>
      <c r="AK43" s="80">
        <v>0.18850403122686812</v>
      </c>
      <c r="AL43" s="80">
        <v>0.1884511088904389</v>
      </c>
      <c r="AM43" s="80">
        <v>0.18839468594948786</v>
      </c>
      <c r="AN43" s="80">
        <v>0.18833626677592077</v>
      </c>
      <c r="AO43" s="80">
        <v>0.18827949985913511</v>
      </c>
      <c r="AP43" s="80">
        <v>0.18822117391017179</v>
      </c>
      <c r="AQ43" s="80">
        <v>0.18816464202424588</v>
      </c>
      <c r="AR43" s="80">
        <v>0.18810983267807402</v>
      </c>
      <c r="AS43" s="80">
        <v>0.18805937868731007</v>
      </c>
      <c r="AT43" s="80">
        <v>0.18801908644198653</v>
      </c>
      <c r="AU43" s="80">
        <v>0.18797716427194866</v>
      </c>
      <c r="AV43" s="80">
        <v>0.18793668184237669</v>
      </c>
      <c r="AW43" s="80">
        <v>0.18788745278806621</v>
      </c>
      <c r="AX43" s="80">
        <v>0.18784781890824853</v>
      </c>
      <c r="AY43" s="80">
        <v>0.18779753872156615</v>
      </c>
    </row>
    <row r="44" spans="1:56">
      <c r="A44" t="s">
        <v>83</v>
      </c>
      <c r="B44" t="s">
        <v>9</v>
      </c>
      <c r="E44" s="80">
        <v>0.19084166626118457</v>
      </c>
      <c r="F44" s="80">
        <v>0.19068558068945085</v>
      </c>
      <c r="G44" s="80">
        <v>0.19051677202055115</v>
      </c>
      <c r="H44" s="80">
        <v>0.19035894215923954</v>
      </c>
      <c r="I44" s="80">
        <v>0.19023284643324218</v>
      </c>
      <c r="J44" s="80">
        <v>0.1900966061522591</v>
      </c>
      <c r="K44" s="80">
        <v>0.18997607299841732</v>
      </c>
      <c r="L44" s="80">
        <v>0.18985864358913065</v>
      </c>
      <c r="M44" s="80">
        <v>0.18975983587846093</v>
      </c>
      <c r="N44" s="80">
        <v>0.18970043904288966</v>
      </c>
      <c r="O44" s="80">
        <v>0.18961644974573072</v>
      </c>
      <c r="P44" s="80">
        <v>0.18948196196686085</v>
      </c>
      <c r="Q44" s="80">
        <v>0.18938008150930541</v>
      </c>
      <c r="R44" s="80">
        <v>0.18930526250476407</v>
      </c>
      <c r="S44" s="80">
        <v>0.18921271003359089</v>
      </c>
      <c r="T44" s="80">
        <v>0.1891445341871025</v>
      </c>
      <c r="U44" s="80">
        <v>0.18905882216575848</v>
      </c>
      <c r="V44" s="80">
        <v>0.18892475523117405</v>
      </c>
      <c r="W44" s="80">
        <v>0.18881001905963865</v>
      </c>
      <c r="X44" s="80">
        <v>0.1886770754485462</v>
      </c>
      <c r="Y44" s="80">
        <v>0.1885669239333374</v>
      </c>
      <c r="Z44" s="80">
        <v>0.18843729362685158</v>
      </c>
      <c r="AA44" s="80">
        <v>0.18832821212476039</v>
      </c>
      <c r="AB44" s="80">
        <v>0.1882421745557617</v>
      </c>
      <c r="AC44" s="80">
        <v>0.18818908640794435</v>
      </c>
      <c r="AD44" s="80">
        <v>0.18811495037763132</v>
      </c>
      <c r="AE44" s="80">
        <v>0.18803639738437156</v>
      </c>
      <c r="AF44" s="80">
        <v>0.18796597564972958</v>
      </c>
      <c r="AG44" s="80">
        <v>0.18789065392515261</v>
      </c>
      <c r="AH44" s="80">
        <v>0.18780478475902945</v>
      </c>
      <c r="AI44" s="80">
        <v>0.1877276054757798</v>
      </c>
      <c r="AJ44" s="80">
        <v>0.18765465281294808</v>
      </c>
      <c r="AK44" s="80">
        <v>0.18757300489684753</v>
      </c>
      <c r="AL44" s="80">
        <v>0.1874978068372149</v>
      </c>
      <c r="AM44" s="80">
        <v>0.18741932835924693</v>
      </c>
      <c r="AN44" s="80">
        <v>0.18734135373824887</v>
      </c>
      <c r="AO44" s="80">
        <v>0.18726618873062117</v>
      </c>
      <c r="AP44" s="80">
        <v>0.1871893187782718</v>
      </c>
      <c r="AQ44" s="80">
        <v>0.18711642184759839</v>
      </c>
      <c r="AR44" s="80">
        <v>0.18703724421181672</v>
      </c>
      <c r="AS44" s="80">
        <v>0.18696062340525638</v>
      </c>
      <c r="AT44" s="80">
        <v>0.18688568174808337</v>
      </c>
      <c r="AU44" s="80">
        <v>0.18681428359582022</v>
      </c>
      <c r="AV44" s="80">
        <v>0.18674129188131264</v>
      </c>
      <c r="AW44" s="80">
        <v>0.18666625313008606</v>
      </c>
      <c r="AX44" s="80">
        <v>0.18659871259521574</v>
      </c>
      <c r="AY44" s="80">
        <v>0.18651352211606359</v>
      </c>
    </row>
    <row r="45" spans="1:56">
      <c r="A45" t="s">
        <v>92</v>
      </c>
      <c r="B45" t="s">
        <v>13</v>
      </c>
      <c r="E45" s="81">
        <v>1.6102063222771876</v>
      </c>
      <c r="F45" s="81">
        <v>1.6183065490723738</v>
      </c>
      <c r="G45" s="81">
        <v>1.6263358072651033</v>
      </c>
      <c r="H45" s="81">
        <v>1.6355657092232301</v>
      </c>
      <c r="I45" s="81">
        <v>1.646755270478544</v>
      </c>
      <c r="J45" s="81">
        <v>1.6425862646101936</v>
      </c>
      <c r="K45" s="81">
        <v>1.6385397869166043</v>
      </c>
      <c r="L45" s="81">
        <v>1.6339689460004883</v>
      </c>
      <c r="M45" s="81">
        <v>1.6307171836761936</v>
      </c>
      <c r="N45" s="81">
        <v>1.6284620840681239</v>
      </c>
      <c r="O45" s="81">
        <v>1.6258941598760832</v>
      </c>
      <c r="P45" s="81">
        <v>1.6227330379826137</v>
      </c>
      <c r="Q45" s="81">
        <v>1.6207910962327274</v>
      </c>
      <c r="R45" s="81">
        <v>1.6199480493924774</v>
      </c>
      <c r="S45" s="81">
        <v>1.6187084928656847</v>
      </c>
      <c r="T45" s="81">
        <v>1.6187586915274361</v>
      </c>
      <c r="U45" s="81">
        <v>1.6198847025783767</v>
      </c>
      <c r="V45" s="81">
        <v>1.6200786347052403</v>
      </c>
      <c r="W45" s="81">
        <v>1.6216218452862139</v>
      </c>
      <c r="X45" s="81">
        <v>1.6225032703002975</v>
      </c>
      <c r="Y45" s="81">
        <v>1.6240039657741372</v>
      </c>
      <c r="Z45" s="81">
        <v>1.6237202856215587</v>
      </c>
      <c r="AA45" s="81">
        <v>1.624837068610173</v>
      </c>
      <c r="AB45" s="81">
        <v>1.6251864776446641</v>
      </c>
      <c r="AC45" s="81">
        <v>1.6267075763039645</v>
      </c>
      <c r="AD45" s="81">
        <v>1.6277239478688696</v>
      </c>
      <c r="AE45" s="81">
        <v>1.6280920223111357</v>
      </c>
      <c r="AF45" s="81">
        <v>1.6278254514846726</v>
      </c>
      <c r="AG45" s="81">
        <v>1.6271255260042805</v>
      </c>
      <c r="AH45" s="81">
        <v>1.6261050055509818</v>
      </c>
      <c r="AI45" s="81">
        <v>1.6239140448929767</v>
      </c>
      <c r="AJ45" s="81">
        <v>1.6217273076365695</v>
      </c>
      <c r="AK45" s="81">
        <v>1.6200948609618513</v>
      </c>
      <c r="AL45" s="81">
        <v>1.6189667243435759</v>
      </c>
      <c r="AM45" s="81">
        <v>1.6166246279994352</v>
      </c>
      <c r="AN45" s="81">
        <v>1.6143680983762179</v>
      </c>
      <c r="AO45" s="81">
        <v>1.6123368400882059</v>
      </c>
      <c r="AP45" s="81">
        <v>1.6106109678044913</v>
      </c>
      <c r="AQ45" s="81">
        <v>1.6084261480874953</v>
      </c>
      <c r="AR45" s="81">
        <v>1.6049425031945743</v>
      </c>
      <c r="AS45" s="81">
        <v>1.6027392327747216</v>
      </c>
      <c r="AT45" s="81">
        <v>1.6006598187387642</v>
      </c>
      <c r="AU45" s="81">
        <v>1.5998934362050417</v>
      </c>
      <c r="AV45" s="81">
        <v>1.597333350635296</v>
      </c>
      <c r="AW45" s="81">
        <v>1.5962608818929962</v>
      </c>
      <c r="AX45" s="81">
        <v>1.5946637923772196</v>
      </c>
      <c r="AY45" s="81">
        <v>1.5934720296507014</v>
      </c>
    </row>
    <row r="46" spans="1:56">
      <c r="A46" t="s">
        <v>92</v>
      </c>
      <c r="B46" t="s">
        <v>9</v>
      </c>
      <c r="E46" s="81">
        <v>1.6102063222771876</v>
      </c>
      <c r="F46" s="81">
        <v>1.6206892671096882</v>
      </c>
      <c r="G46" s="81">
        <v>1.6289031561042169</v>
      </c>
      <c r="H46" s="81">
        <v>1.6382381164995239</v>
      </c>
      <c r="I46" s="81">
        <v>1.6496807410428522</v>
      </c>
      <c r="J46" s="81">
        <v>1.6457005807575307</v>
      </c>
      <c r="K46" s="81">
        <v>1.641936681802588</v>
      </c>
      <c r="L46" s="81">
        <v>1.6372363921876265</v>
      </c>
      <c r="M46" s="81">
        <v>1.6338969539680712</v>
      </c>
      <c r="N46" s="81">
        <v>1.6315145729650888</v>
      </c>
      <c r="O46" s="81">
        <v>1.6292603493187492</v>
      </c>
      <c r="P46" s="81">
        <v>1.6254718923521521</v>
      </c>
      <c r="Q46" s="81">
        <v>1.6229388039536443</v>
      </c>
      <c r="R46" s="81">
        <v>1.6213034226784888</v>
      </c>
      <c r="S46" s="81">
        <v>1.6193031367133579</v>
      </c>
      <c r="T46" s="81">
        <v>1.6191788781339045</v>
      </c>
      <c r="U46" s="81">
        <v>1.6198426034351587</v>
      </c>
      <c r="V46" s="81">
        <v>1.6192576282986371</v>
      </c>
      <c r="W46" s="81">
        <v>1.6197828647255379</v>
      </c>
      <c r="X46" s="81">
        <v>1.6198177995374072</v>
      </c>
      <c r="Y46" s="81">
        <v>1.6212185723813499</v>
      </c>
      <c r="Z46" s="81">
        <v>1.62103965350421</v>
      </c>
      <c r="AA46" s="81">
        <v>1.6216114516141567</v>
      </c>
      <c r="AB46" s="81">
        <v>1.6212348074782399</v>
      </c>
      <c r="AC46" s="81">
        <v>1.6223878767733175</v>
      </c>
      <c r="AD46" s="81">
        <v>1.6229015772072624</v>
      </c>
      <c r="AE46" s="81">
        <v>1.6225789708623108</v>
      </c>
      <c r="AF46" s="81">
        <v>1.6218250916068966</v>
      </c>
      <c r="AG46" s="81">
        <v>1.6208494533663169</v>
      </c>
      <c r="AH46" s="81">
        <v>1.6195736417321269</v>
      </c>
      <c r="AI46" s="81">
        <v>1.6172306371866854</v>
      </c>
      <c r="AJ46" s="81">
        <v>1.6148463463234835</v>
      </c>
      <c r="AK46" s="81">
        <v>1.6128042960064291</v>
      </c>
      <c r="AL46" s="81">
        <v>1.6112469422235769</v>
      </c>
      <c r="AM46" s="81">
        <v>1.6085028706733444</v>
      </c>
      <c r="AN46" s="81">
        <v>1.6059278858118176</v>
      </c>
      <c r="AO46" s="81">
        <v>1.6036143210450589</v>
      </c>
      <c r="AP46" s="81">
        <v>1.6015535142230626</v>
      </c>
      <c r="AQ46" s="81">
        <v>1.5991255202210628</v>
      </c>
      <c r="AR46" s="81">
        <v>1.5951377051695519</v>
      </c>
      <c r="AS46" s="81">
        <v>1.5923352652127418</v>
      </c>
      <c r="AT46" s="81">
        <v>1.5893556916798408</v>
      </c>
      <c r="AU46" s="81">
        <v>1.5878291516313987</v>
      </c>
      <c r="AV46" s="81">
        <v>1.5844488674084765</v>
      </c>
      <c r="AW46" s="81">
        <v>1.5827403051231137</v>
      </c>
      <c r="AX46" s="81">
        <v>1.5804605283664734</v>
      </c>
      <c r="AY46" s="81">
        <v>1.578290905372147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N13" sqref="N13"/>
    </sheetView>
  </sheetViews>
  <sheetFormatPr defaultRowHeight="12.7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C3" sqref="C3"/>
    </sheetView>
  </sheetViews>
  <sheetFormatPr defaultRowHeight="12.7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J18" sqref="J18"/>
    </sheetView>
  </sheetViews>
  <sheetFormatPr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C2A0640E-7890-4871-9085-97CA0CE129BD}"/>
</file>

<file path=customXml/itemProps2.xml><?xml version="1.0" encoding="utf-8"?>
<ds:datastoreItem xmlns:ds="http://schemas.openxmlformats.org/officeDocument/2006/customXml" ds:itemID="{6D69590C-02A8-4854-9FC6-9C287BD900A1}"/>
</file>

<file path=customXml/itemProps3.xml><?xml version="1.0" encoding="utf-8"?>
<ds:datastoreItem xmlns:ds="http://schemas.openxmlformats.org/officeDocument/2006/customXml" ds:itemID="{EF1BA824-B803-4396-B00E-0F7E229E50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17</vt:i4>
      </vt:variant>
      <vt:variant>
        <vt:lpstr>תרשימים</vt:lpstr>
      </vt:variant>
      <vt:variant>
        <vt:i4>3</vt:i4>
      </vt:variant>
      <vt:variant>
        <vt:lpstr>טווחים בעלי שם</vt:lpstr>
      </vt:variant>
      <vt:variant>
        <vt:i4>10</vt:i4>
      </vt:variant>
    </vt:vector>
  </HeadingPairs>
  <TitlesOfParts>
    <vt:vector size="30" baseType="lpstr">
      <vt:lpstr>איור 2</vt:lpstr>
      <vt:lpstr>נתונים איור 4</vt:lpstr>
      <vt:lpstr>איורים</vt:lpstr>
      <vt:lpstr>לוחות</vt:lpstr>
      <vt:lpstr>נתונים לאיורים 5-12</vt:lpstr>
      <vt:lpstr>איור 7</vt:lpstr>
      <vt:lpstr>איור 8</vt:lpstr>
      <vt:lpstr>איור 9</vt:lpstr>
      <vt:lpstr>איור 10</vt:lpstr>
      <vt:lpstr>איור 11</vt:lpstr>
      <vt:lpstr>איור 12</vt:lpstr>
      <vt:lpstr>איור 1 באנגלית</vt:lpstr>
      <vt:lpstr>איור נ' 1</vt:lpstr>
      <vt:lpstr>לוח 1</vt:lpstr>
      <vt:lpstr>לוח 2</vt:lpstr>
      <vt:lpstr>לוח נ'1</vt:lpstr>
      <vt:lpstr>לוח נספח 3</vt:lpstr>
      <vt:lpstr>איור 4</vt:lpstr>
      <vt:lpstr>איור 5</vt:lpstr>
      <vt:lpstr>איור 6</vt:lpstr>
      <vt:lpstr>'לוח 1'!_ftn1</vt:lpstr>
      <vt:lpstr>'לוח 1'!_ftnref1</vt:lpstr>
      <vt:lpstr>'נתונים איור 4'!alltoprint</vt:lpstr>
      <vt:lpstr>'נתונים איור 4'!kot</vt:lpstr>
      <vt:lpstr>'נתונים איור 4'!kot0</vt:lpstr>
      <vt:lpstr>'נתונים איור 4'!koty</vt:lpstr>
      <vt:lpstr>'נתונים איור 4'!ntun</vt:lpstr>
      <vt:lpstr>'נתונים איור 4'!tar</vt:lpstr>
      <vt:lpstr>'נתונים איור 4'!WPrint_Area_W</vt:lpstr>
      <vt:lpstr>לוחות!WPrint_TitlesW</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עדי פינקלשטיין</dc:creator>
  <cp:lastModifiedBy>אורי ברזני</cp:lastModifiedBy>
  <cp:lastPrinted>2019-08-06T09:47:58Z</cp:lastPrinted>
  <dcterms:created xsi:type="dcterms:W3CDTF">2018-12-04T06:57:06Z</dcterms:created>
  <dcterms:modified xsi:type="dcterms:W3CDTF">2019-09-15T09:21:25Z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