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5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olors4.xml" ContentType="application/vnd.ms-office.chartcolorstyle+xml"/>
  <Override PartName="/xl/worksheets/sheet1.xml" ContentType="application/vnd.openxmlformats-officedocument.spreadsheetml.worksheet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olors2.xml" ContentType="application/vnd.ms-office.chartcolorstyle+xml"/>
  <Override PartName="/xl/charts/style2.xml" ContentType="application/vnd.ms-office.chartstyle+xml"/>
  <Override PartName="/xl/theme/themeOverride1.xml" ContentType="application/vnd.openxmlformats-officedocument.themeOverride+xml"/>
  <Override PartName="/xl/worksheets/sheet4.xml" ContentType="application/vnd.openxmlformats-officedocument.spreadsheetml.worksheet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docProps/app.xml" ContentType="application/vnd.openxmlformats-officedocument.extended-propertie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ZKST\סקירות המטבע\סקירה 2018\הוצאה לאור סופי\"/>
    </mc:Choice>
  </mc:AlternateContent>
  <bookViews>
    <workbookView xWindow="480" yWindow="180" windowWidth="27960" windowHeight="12525" firstSheet="1" activeTab="2"/>
  </bookViews>
  <sheets>
    <sheet name="איור ת-2 ישן" sheetId="18" r:id="rId1"/>
    <sheet name="תיבה 1 איור 1" sheetId="10" r:id="rId2"/>
    <sheet name="תיבה 2 איור 1" sheetId="4" r:id="rId3"/>
    <sheet name="תיבה 2 איור 2" sheetId="7" r:id="rId4"/>
    <sheet name="איור ת-4 לא לפרסום" sheetId="9" state="hidden" r:id="rId5"/>
    <sheet name="תיבה 3 איור 1" sheetId="11" r:id="rId6"/>
    <sheet name="תיבה 3 איור 2" sheetId="17" r:id="rId7"/>
    <sheet name="תיבה 3 איור 3" sheetId="14" r:id="rId8"/>
  </sheets>
  <calcPr calcId="162913"/>
</workbook>
</file>

<file path=xl/calcChain.xml><?xml version="1.0" encoding="utf-8"?>
<calcChain xmlns="http://schemas.openxmlformats.org/spreadsheetml/2006/main">
  <c r="E4" i="4" l="1"/>
  <c r="B7" i="18" l="1"/>
  <c r="B6" i="18"/>
  <c r="B5" i="18"/>
  <c r="E4" i="18"/>
  <c r="B4" i="18"/>
  <c r="B3" i="18"/>
  <c r="B2" i="18"/>
  <c r="B13" i="10" l="1"/>
  <c r="B12" i="10"/>
  <c r="B11" i="10"/>
  <c r="B10" i="10"/>
  <c r="B9" i="10"/>
  <c r="B8" i="10"/>
  <c r="B7" i="10"/>
  <c r="B6" i="10"/>
  <c r="B5" i="10"/>
  <c r="B4" i="10"/>
  <c r="B3" i="10"/>
  <c r="B2" i="10"/>
  <c r="B8" i="11" l="1"/>
  <c r="B7" i="11"/>
</calcChain>
</file>

<file path=xl/sharedStrings.xml><?xml version="1.0" encoding="utf-8"?>
<sst xmlns="http://schemas.openxmlformats.org/spreadsheetml/2006/main" count="144" uniqueCount="132">
  <si>
    <t xml:space="preserve"> </t>
  </si>
  <si>
    <t>Column1</t>
  </si>
  <si>
    <t>מזומן</t>
  </si>
  <si>
    <t>אשראי/כרטיס חיוב</t>
  </si>
  <si>
    <t>צ'קים/המחאות</t>
  </si>
  <si>
    <t>העברה בנקאית/זה"ב</t>
  </si>
  <si>
    <t xml:space="preserve">אחר </t>
  </si>
  <si>
    <t>ארנק דיגיטלי/אפליקציות</t>
  </si>
  <si>
    <t>אחר</t>
  </si>
  <si>
    <t xml:space="preserve"> מתן כסף
לבן משפחה</t>
  </si>
  <si>
    <t>שירותי משרד/
צילומים/
שכפול</t>
  </si>
  <si>
    <t>מכונות
אוטומטיות</t>
  </si>
  <si>
    <t>תשלום
בשוק/
בפיצוציות/
אצל הירקן</t>
  </si>
  <si>
    <t>נסיעה
בתחבורה
ציבורית</t>
  </si>
  <si>
    <t>הזמנת משלוחי
אוכל הביתה</t>
  </si>
  <si>
    <t>תרומה</t>
  </si>
  <si>
    <t>קניות קטנות/
מזדמנות</t>
  </si>
  <si>
    <t>חניה</t>
  </si>
  <si>
    <t>ארוחת 
צהריים</t>
  </si>
  <si>
    <t>נותני שירותים
(עו"ד,
אינסטלטור)</t>
  </si>
  <si>
    <t>הוצאות חד
פעמיות גבוהות
(שיפוצים,קניית רכב)</t>
  </si>
  <si>
    <t>ועד בית</t>
  </si>
  <si>
    <t>בילוי
ופנאי</t>
  </si>
  <si>
    <t>הגיינה, טיפוח 
איפור וקוסמטיקה</t>
  </si>
  <si>
    <t>גן/
בית הספר/
צהרון</t>
  </si>
  <si>
    <t>ביגוד והנעלה</t>
  </si>
  <si>
    <t xml:space="preserve">קניות גדולות/
מרוכזות </t>
  </si>
  <si>
    <t xml:space="preserve">חשבונות </t>
  </si>
  <si>
    <t>תשלום
לאדם
אחר</t>
  </si>
  <si>
    <t xml:space="preserve">דלק </t>
  </si>
  <si>
    <t xml:space="preserve">חוגים/
מכון כושר </t>
  </si>
  <si>
    <t>ריהוט\
מוצרי חשמל</t>
  </si>
  <si>
    <t>שכר דירה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</si>
  <si>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</si>
  <si>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</si>
  <si>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</si>
  <si>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</si>
  <si>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</si>
  <si>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</si>
  <si>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</si>
  <si>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</si>
  <si>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</si>
  <si>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</si>
  <si>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</si>
  <si>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</si>
  <si>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</si>
  <si>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</si>
  <si>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</si>
  <si>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</si>
  <si>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</si>
  <si>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</si>
  <si>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</si>
  <si>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</si>
  <si>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</si>
  <si>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</si>
  <si>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</si>
  <si>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</si>
  <si>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</si>
  <si>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</si>
  <si>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</si>
  <si>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</si>
  <si>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</si>
  <si>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</si>
  <si>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</si>
  <si>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</si>
  <si>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</si>
  <si>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</si>
  <si>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</si>
  <si>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</si>
  <si>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</si>
  <si>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</si>
  <si>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</si>
  <si>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</si>
  <si>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</si>
  <si>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</si>
  <si>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</si>
  <si>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</si>
  <si>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</si>
  <si>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</si>
  <si>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</si>
  <si>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</si>
  <si>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</si>
  <si>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</si>
  <si>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</si>
  <si>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</si>
  <si>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</si>
  <si>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</si>
  <si>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Survival Months</t>
  </si>
  <si>
    <t>DENOM</t>
  </si>
  <si>
    <t>באיור 4 חסר עוד הוצאות שמופיעות בשקפי המשך במצגת של הסקר?</t>
  </si>
  <si>
    <t>0-5</t>
  </si>
  <si>
    <t>5-10</t>
  </si>
  <si>
    <t>10-15</t>
  </si>
  <si>
    <t>15-20</t>
  </si>
  <si>
    <t>20-25</t>
  </si>
  <si>
    <t>25-30</t>
  </si>
  <si>
    <t>30-35</t>
  </si>
  <si>
    <t>35-40</t>
  </si>
  <si>
    <t>40-45</t>
  </si>
  <si>
    <t>45-50</t>
  </si>
  <si>
    <t>50-55</t>
  </si>
  <si>
    <t>55-60</t>
  </si>
  <si>
    <t>מספר חודשים</t>
  </si>
  <si>
    <t>20 ₪</t>
  </si>
  <si>
    <t>50 ₪</t>
  </si>
  <si>
    <t>100 ₪</t>
  </si>
  <si>
    <t>200 ₪</t>
  </si>
  <si>
    <t>טלפונים</t>
  </si>
  <si>
    <t>מיילים</t>
  </si>
  <si>
    <t xml:space="preserve">מכתבים </t>
  </si>
  <si>
    <t>קופה</t>
  </si>
  <si>
    <t xml:space="preserve">טלפונים שנענו במייל </t>
  </si>
  <si>
    <t xml:space="preserve">סה"כ טלפונים </t>
  </si>
  <si>
    <t>מכתבים</t>
  </si>
  <si>
    <t>שנה</t>
  </si>
  <si>
    <t>מס פניות</t>
  </si>
  <si>
    <t>נושא על</t>
  </si>
  <si>
    <t>פגומים</t>
  </si>
  <si>
    <t>החלפת שטרות</t>
  </si>
  <si>
    <t>בקשת מידע</t>
  </si>
  <si>
    <t>החלפת מטבע זר</t>
  </si>
  <si>
    <t>החלפת סדרת השטרות</t>
  </si>
  <si>
    <t>פריטה וצריפה</t>
  </si>
  <si>
    <t>מטבע זיכרון</t>
  </si>
  <si>
    <t>רכישת שטרות או מעות</t>
  </si>
  <si>
    <t>עיצוב השטרות או המעות</t>
  </si>
  <si>
    <t>החלפת מעות</t>
  </si>
  <si>
    <t>מספר שטרות
(מיליונים)</t>
  </si>
  <si>
    <t xml:space="preserve">זיופים </t>
  </si>
  <si>
    <t>נותני שירותים
אחרים
(עוזרת, גנן,
רופא פרטי)</t>
  </si>
  <si>
    <t>טיפ/תשר</t>
  </si>
  <si>
    <t xml:space="preserve"> נסיעה במוניות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</si>
</sst>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0" tint="-0.499984740745262"/>
      <name val="Arial"/>
      <family val="2"/>
    </font>
    <font>
      <b/>
      <sz val="10"/>
      <color theme="0" tint="-0.499984740745262"/>
      <name val="Arial"/>
      <family val="2"/>
      <scheme val="minor"/>
    </font>
    <font>
      <sz val="10"/>
      <color theme="1"/>
      <name val="Arial"/>
      <family val="2"/>
    </font>
    <font>
      <sz val="18"/>
      <color theme="3"/>
      <name val="Times New Roman"/>
      <family val="2"/>
      <charset val="177"/>
      <scheme val="major"/>
    </font>
    <font>
      <b/>
      <sz val="11"/>
      <name val="Arial"/>
      <family val="2"/>
    </font>
    <font>
      <b/>
      <sz val="10"/>
      <color rgb="FF00B050"/>
      <name val="Arial"/>
      <family val="2"/>
    </font>
    <font>
      <sz val="11"/>
      <color rgb="FF000000"/>
      <name val="Arial"/>
      <family val="2"/>
      <charset val="177"/>
    </font>
    <font>
      <sz val="9"/>
      <color rgb="FF333333"/>
      <name val="Arial"/>
      <family val="2"/>
      <charset val="177"/>
      <scheme val="minor"/>
    </font>
    <font>
      <sz val="16"/>
      <color rgb="FF333333"/>
      <name val="Arial"/>
      <family val="2"/>
      <charset val="177"/>
      <scheme val="minor"/>
    </font>
    <font>
      <sz val="16"/>
      <color rgb="FF666666"/>
      <name val="Arial"/>
      <family val="2"/>
      <charset val="177"/>
      <scheme val="minor"/>
    </font>
    <font>
      <b/>
      <sz val="14"/>
      <color theme="1"/>
      <name val="Arial"/>
      <family val="2"/>
      <scheme val="minor"/>
    </font>
    <font>
      <b/>
      <sz val="14"/>
      <name val="Arial"/>
      <family val="2"/>
    </font>
    <font>
      <sz val="12"/>
      <color rgb="FF000000"/>
      <name val="Arial"/>
      <family val="2"/>
      <charset val="177"/>
      <scheme val="minor"/>
    </font>
    <font>
      <sz val="9"/>
      <color rgb="FF666666"/>
      <name val="Arial"/>
      <family val="2"/>
      <charset val="177"/>
      <scheme val="minor"/>
    </font>
    <font>
      <sz val="11"/>
      <color theme="1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9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42">
    <xf numFmtId="0" fontId="0" fillId="0" borderId="0" xfId="0"/>
    <xf numFmtId="9" fontId="0" fillId="0" borderId="0" xfId="1" applyFont="1"/>
    <xf numFmtId="9" fontId="1" fillId="0" borderId="0" xfId="1" applyFont="1"/>
    <xf numFmtId="0" fontId="3" fillId="0" borderId="0" xfId="0" applyFont="1" applyAlignment="1">
      <alignment horizontal="right" vertical="center" readingOrder="2"/>
    </xf>
    <xf numFmtId="0" fontId="0" fillId="0" borderId="0" xfId="0" applyBorder="1"/>
    <xf numFmtId="0" fontId="4" fillId="0" borderId="0" xfId="2" applyFont="1" applyAlignment="1">
      <alignment horizontal="center"/>
    </xf>
    <xf numFmtId="164" fontId="5" fillId="0" borderId="0" xfId="3" applyNumberFormat="1" applyFont="1" applyAlignment="1">
      <alignment horizontal="center"/>
    </xf>
    <xf numFmtId="0" fontId="4" fillId="0" borderId="0" xfId="2"/>
    <xf numFmtId="0" fontId="4" fillId="0" borderId="0" xfId="2" applyAlignment="1">
      <alignment horizontal="center"/>
    </xf>
    <xf numFmtId="9" fontId="0" fillId="0" borderId="0" xfId="3" applyFont="1" applyAlignment="1">
      <alignment horizontal="center"/>
    </xf>
    <xf numFmtId="9" fontId="0" fillId="0" borderId="0" xfId="3" applyFont="1"/>
    <xf numFmtId="0" fontId="4" fillId="0" borderId="0" xfId="2" applyFont="1" applyAlignment="1">
      <alignment horizontal="center" wrapText="1"/>
    </xf>
    <xf numFmtId="0" fontId="4" fillId="0" borderId="0" xfId="2" applyFont="1" applyAlignment="1">
      <alignment wrapText="1"/>
    </xf>
    <xf numFmtId="9" fontId="4" fillId="0" borderId="0" xfId="3" applyFont="1" applyAlignment="1">
      <alignment horizontal="center"/>
    </xf>
    <xf numFmtId="9" fontId="9" fillId="0" borderId="0" xfId="3" applyFont="1"/>
    <xf numFmtId="9" fontId="10" fillId="0" borderId="0" xfId="2" applyNumberFormat="1" applyFont="1"/>
    <xf numFmtId="0" fontId="10" fillId="0" borderId="0" xfId="2" applyFont="1"/>
    <xf numFmtId="9" fontId="6" fillId="0" borderId="0" xfId="4" applyFont="1" applyAlignment="1">
      <alignment horizontal="center"/>
    </xf>
    <xf numFmtId="9" fontId="7" fillId="0" borderId="0" xfId="3" applyFont="1" applyAlignment="1">
      <alignment horizontal="right" vertical="center" readingOrder="2"/>
    </xf>
    <xf numFmtId="0" fontId="1" fillId="0" borderId="0" xfId="40"/>
    <xf numFmtId="0" fontId="9" fillId="0" borderId="0" xfId="2" applyFont="1" applyAlignment="1">
      <alignment horizontal="right" vertical="center" readingOrder="2"/>
    </xf>
    <xf numFmtId="0" fontId="4" fillId="0" borderId="0" xfId="2" applyFont="1" applyAlignment="1">
      <alignment horizontal="right" vertical="center" readingOrder="2"/>
    </xf>
    <xf numFmtId="9" fontId="11" fillId="0" borderId="0" xfId="3" applyFont="1"/>
    <xf numFmtId="9" fontId="1" fillId="0" borderId="0" xfId="34"/>
    <xf numFmtId="0" fontId="1" fillId="0" borderId="0" xfId="31"/>
    <xf numFmtId="0" fontId="12" fillId="0" borderId="0" xfId="0" quotePrefix="1" applyFont="1" applyAlignment="1">
      <alignment horizontal="left"/>
    </xf>
    <xf numFmtId="0" fontId="13" fillId="0" borderId="0" xfId="0" quotePrefix="1" applyFont="1" applyAlignment="1">
      <alignment horizontal="left"/>
    </xf>
    <xf numFmtId="0" fontId="14" fillId="0" borderId="0" xfId="0" quotePrefix="1" applyFont="1" applyAlignment="1">
      <alignment horizontal="center"/>
    </xf>
    <xf numFmtId="9" fontId="13" fillId="0" borderId="0" xfId="0" applyNumberFormat="1" applyFont="1" applyAlignment="1">
      <alignment vertical="center"/>
    </xf>
    <xf numFmtId="0" fontId="15" fillId="15" borderId="0" xfId="0" applyFont="1" applyFill="1"/>
    <xf numFmtId="9" fontId="15" fillId="15" borderId="0" xfId="3" applyFont="1" applyFill="1" applyAlignment="1">
      <alignment horizontal="center"/>
    </xf>
    <xf numFmtId="0" fontId="16" fillId="15" borderId="0" xfId="2" applyFont="1" applyFill="1"/>
    <xf numFmtId="0" fontId="4" fillId="15" borderId="0" xfId="2" applyFill="1" applyAlignment="1">
      <alignment horizontal="center"/>
    </xf>
    <xf numFmtId="0" fontId="4" fillId="15" borderId="0" xfId="2" applyFill="1"/>
    <xf numFmtId="0" fontId="17" fillId="0" borderId="0" xfId="0" quotePrefix="1" applyFont="1" applyAlignment="1">
      <alignment horizontal="left" vertical="top"/>
    </xf>
    <xf numFmtId="0" fontId="14" fillId="0" borderId="0" xfId="0" quotePrefix="1" applyFont="1" applyAlignment="1">
      <alignment horizontal="right" vertical="top" readingOrder="2"/>
    </xf>
    <xf numFmtId="0" fontId="18" fillId="0" borderId="0" xfId="0" quotePrefix="1" applyFont="1" applyAlignment="1">
      <alignment horizontal="left" vertical="top"/>
    </xf>
    <xf numFmtId="0" fontId="0" fillId="0" borderId="0" xfId="0" applyAlignment="1">
      <alignment wrapText="1"/>
    </xf>
    <xf numFmtId="9" fontId="19" fillId="0" borderId="0" xfId="0" applyNumberFormat="1" applyFont="1" applyBorder="1"/>
    <xf numFmtId="9" fontId="0" fillId="0" borderId="0" xfId="0" applyNumberFormat="1"/>
    <xf numFmtId="0" fontId="13" fillId="0" borderId="0" xfId="0" quotePrefix="1" applyFont="1" applyAlignment="1">
      <alignment horizontal="center" vertical="center"/>
    </xf>
    <xf numFmtId="0" fontId="0" fillId="0" borderId="0" xfId="0" applyAlignment="1"/>
  </cellXfs>
  <cellStyles count="69">
    <cellStyle name="20% - הדגשה1 2" xfId="6"/>
    <cellStyle name="20% - הדגשה1 3" xfId="7"/>
    <cellStyle name="20% - הדגשה1 4" xfId="41"/>
    <cellStyle name="20% - הדגשה1 5" xfId="42"/>
    <cellStyle name="20% - הדגשה2 2" xfId="8"/>
    <cellStyle name="20% - הדגשה2 3" xfId="9"/>
    <cellStyle name="20% - הדגשה2 4" xfId="43"/>
    <cellStyle name="20% - הדגשה2 5" xfId="44"/>
    <cellStyle name="20% - הדגשה3 2" xfId="10"/>
    <cellStyle name="20% - הדגשה3 3" xfId="11"/>
    <cellStyle name="20% - הדגשה3 4" xfId="45"/>
    <cellStyle name="20% - הדגשה3 5" xfId="46"/>
    <cellStyle name="20% - הדגשה4 2" xfId="12"/>
    <cellStyle name="20% - הדגשה4 3" xfId="13"/>
    <cellStyle name="20% - הדגשה4 4" xfId="47"/>
    <cellStyle name="20% - הדגשה4 5" xfId="48"/>
    <cellStyle name="20% - הדגשה5 2" xfId="14"/>
    <cellStyle name="20% - הדגשה5 3" xfId="15"/>
    <cellStyle name="20% - הדגשה5 4" xfId="49"/>
    <cellStyle name="20% - הדגשה5 5" xfId="50"/>
    <cellStyle name="20% - הדגשה6 2" xfId="16"/>
    <cellStyle name="20% - הדגשה6 3" xfId="17"/>
    <cellStyle name="20% - הדגשה6 4" xfId="51"/>
    <cellStyle name="20% - הדגשה6 5" xfId="52"/>
    <cellStyle name="40% - הדגשה1 2" xfId="18"/>
    <cellStyle name="40% - הדגשה1 3" xfId="19"/>
    <cellStyle name="40% - הדגשה1 4" xfId="53"/>
    <cellStyle name="40% - הדגשה1 5" xfId="54"/>
    <cellStyle name="40% - הדגשה2 2" xfId="20"/>
    <cellStyle name="40% - הדגשה2 3" xfId="21"/>
    <cellStyle name="40% - הדגשה2 4" xfId="55"/>
    <cellStyle name="40% - הדגשה2 5" xfId="56"/>
    <cellStyle name="40% - הדגשה3 2" xfId="22"/>
    <cellStyle name="40% - הדגשה3 3" xfId="23"/>
    <cellStyle name="40% - הדגשה3 4" xfId="57"/>
    <cellStyle name="40% - הדגשה3 5" xfId="58"/>
    <cellStyle name="40% - הדגשה4 2" xfId="24"/>
    <cellStyle name="40% - הדגשה4 3" xfId="25"/>
    <cellStyle name="40% - הדגשה4 4" xfId="59"/>
    <cellStyle name="40% - הדגשה4 5" xfId="60"/>
    <cellStyle name="40% - הדגשה5 2" xfId="26"/>
    <cellStyle name="40% - הדגשה5 3" xfId="27"/>
    <cellStyle name="40% - הדגשה5 4" xfId="61"/>
    <cellStyle name="40% - הדגשה5 5" xfId="62"/>
    <cellStyle name="40% - הדגשה6 2" xfId="28"/>
    <cellStyle name="40% - הדגשה6 3" xfId="29"/>
    <cellStyle name="40% - הדגשה6 4" xfId="63"/>
    <cellStyle name="40% - הדגשה6 5" xfId="64"/>
    <cellStyle name="Normal" xfId="0" builtinId="0"/>
    <cellStyle name="Normal 2" xfId="2"/>
    <cellStyle name="Normal 3" xfId="30"/>
    <cellStyle name="Normal 4" xfId="31"/>
    <cellStyle name="Normal 5" xfId="32"/>
    <cellStyle name="Normal 5 2" xfId="40"/>
    <cellStyle name="Normal 6" xfId="65"/>
    <cellStyle name="Percent" xfId="1" builtinId="5"/>
    <cellStyle name="Percent 2" xfId="3"/>
    <cellStyle name="Percent 2 2" xfId="4"/>
    <cellStyle name="Percent 3" xfId="33"/>
    <cellStyle name="Percent 4" xfId="34"/>
    <cellStyle name="Percent 5" xfId="35"/>
    <cellStyle name="Percent 6" xfId="66"/>
    <cellStyle name="הערה 2" xfId="5"/>
    <cellStyle name="הערה 3" xfId="36"/>
    <cellStyle name="הערה 4" xfId="37"/>
    <cellStyle name="הערה 5" xfId="67"/>
    <cellStyle name="הערה 6" xfId="68"/>
    <cellStyle name="כותרת 5" xfId="38"/>
    <cellStyle name="כותרת 6" xfId="39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DFE5D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5997352499219977E-3"/>
          <c:y val="1.3673577574546701E-2"/>
          <c:w val="0.95915658494084932"/>
          <c:h val="0.95165647513414364"/>
        </c:manualLayout>
      </c:layout>
      <c:pie3DChart>
        <c:varyColors val="1"/>
        <c:ser>
          <c:idx val="0"/>
          <c:order val="0"/>
          <c:tx>
            <c:strRef>
              <c:f>'איור ת-2 ישן'!$B$1</c:f>
              <c:strCache>
                <c:ptCount val="1"/>
                <c:pt idx="0">
                  <c:v>Column1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rgbClr val="00206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DB1-4A61-BDCE-66F5BF5B9585}"/>
              </c:ext>
            </c:extLst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DB1-4A61-BDCE-66F5BF5B9585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>
                <a:solidFill>
                  <a:schemeClr val="accent4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DB1-4A61-BDCE-66F5BF5B9585}"/>
              </c:ext>
            </c:extLst>
          </c:dPt>
          <c:dPt>
            <c:idx val="3"/>
            <c:bubble3D val="0"/>
            <c:spPr>
              <a:solidFill>
                <a:srgbClr val="006600"/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DB1-4A61-BDCE-66F5BF5B9585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DB1-4A61-BDCE-66F5BF5B9585}"/>
              </c:ext>
            </c:extLst>
          </c:dPt>
          <c:dPt>
            <c:idx val="5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EDB1-4A61-BDCE-66F5BF5B9585}"/>
              </c:ext>
            </c:extLst>
          </c:dPt>
          <c:cat>
            <c:strRef>
              <c:f>'איור ת-2 ישן'!$A$2:$A$8</c:f>
              <c:strCache>
                <c:ptCount val="6"/>
                <c:pt idx="0">
                  <c:v>מזומן</c:v>
                </c:pt>
                <c:pt idx="1">
                  <c:v>אשראי/כרטיס חיוב</c:v>
                </c:pt>
                <c:pt idx="2">
                  <c:v>צ'קים/המחאות</c:v>
                </c:pt>
                <c:pt idx="3">
                  <c:v>העברה בנקאית/זה"ב</c:v>
                </c:pt>
                <c:pt idx="4">
                  <c:v>אחר </c:v>
                </c:pt>
                <c:pt idx="5">
                  <c:v>ארנק דיגיטלי/אפליקציות</c:v>
                </c:pt>
              </c:strCache>
            </c:strRef>
          </c:cat>
          <c:val>
            <c:numRef>
              <c:f>'איור ת-2 ישן'!$B$2:$B$8</c:f>
              <c:numCache>
                <c:formatCode>General</c:formatCode>
                <c:ptCount val="7"/>
                <c:pt idx="0">
                  <c:v>26</c:v>
                </c:pt>
                <c:pt idx="1">
                  <c:v>38</c:v>
                </c:pt>
                <c:pt idx="2">
                  <c:v>13</c:v>
                </c:pt>
                <c:pt idx="3">
                  <c:v>19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DB1-4A61-BDCE-66F5BF5B9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359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he-IL" sz="1100" b="1">
                <a:solidFill>
                  <a:sysClr val="windowText" lastClr="000000"/>
                </a:solidFill>
              </a:rPr>
              <a:t>איור</a:t>
            </a:r>
            <a:r>
              <a:rPr lang="he-IL" sz="1100" b="1" baseline="0">
                <a:solidFill>
                  <a:sysClr val="windowText" lastClr="000000"/>
                </a:solidFill>
              </a:rPr>
              <a:t> 2</a:t>
            </a:r>
            <a:endParaRPr lang="en-US" sz="1100" b="1">
              <a:solidFill>
                <a:sysClr val="windowText" lastClr="000000"/>
              </a:solidFill>
            </a:endParaRP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he-IL" sz="1100" b="1">
                <a:solidFill>
                  <a:sysClr val="windowText" lastClr="000000"/>
                </a:solidFill>
              </a:rPr>
              <a:t>מספר</a:t>
            </a:r>
            <a:r>
              <a:rPr lang="he-IL" sz="1100" b="1" baseline="0">
                <a:solidFill>
                  <a:sysClr val="windowText" lastClr="000000"/>
                </a:solidFill>
              </a:rPr>
              <a:t> </a:t>
            </a:r>
            <a:r>
              <a:rPr lang="he-IL" sz="1100" b="1">
                <a:solidFill>
                  <a:sysClr val="windowText" lastClr="000000"/>
                </a:solidFill>
              </a:rPr>
              <a:t>הפניות הכתובות,</a:t>
            </a:r>
            <a:r>
              <a:rPr lang="en-US" sz="1100" b="1">
                <a:solidFill>
                  <a:sysClr val="windowText" lastClr="000000"/>
                </a:solidFill>
              </a:rPr>
              <a:t/>
            </a:r>
            <a:br>
              <a:rPr lang="en-US" sz="1100" b="1">
                <a:solidFill>
                  <a:sysClr val="windowText" lastClr="000000"/>
                </a:solidFill>
              </a:rPr>
            </a:br>
            <a:r>
              <a:rPr lang="he-IL" sz="1100" b="1">
                <a:solidFill>
                  <a:sysClr val="windowText" lastClr="000000"/>
                </a:solidFill>
              </a:rPr>
              <a:t> 2015 עד 2018 </a:t>
            </a:r>
          </a:p>
        </c:rich>
      </c:tx>
      <c:layout>
        <c:manualLayout>
          <c:xMode val="edge"/>
          <c:yMode val="edge"/>
          <c:x val="0.27988283990458818"/>
          <c:y val="3.54949788654659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5050555555555556"/>
          <c:y val="0.18764249999999999"/>
          <c:w val="0.76240079365079361"/>
          <c:h val="0.54933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'תיבה 3 איור 2'!$B$5</c:f>
              <c:strCache>
                <c:ptCount val="1"/>
                <c:pt idx="0">
                  <c:v>מס פניות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2686677000400435E-17"/>
                  <c:y val="1.02576528551813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15F-485F-BAB6-6756B97374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'תיבה 3 איור 2'!$A$6:$A$9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'תיבה 3 איור 2'!$B$6:$B$9</c:f>
              <c:numCache>
                <c:formatCode>General</c:formatCode>
                <c:ptCount val="4"/>
                <c:pt idx="0">
                  <c:v>444</c:v>
                </c:pt>
                <c:pt idx="1">
                  <c:v>518</c:v>
                </c:pt>
                <c:pt idx="2">
                  <c:v>473</c:v>
                </c:pt>
                <c:pt idx="3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D-476F-A9B6-FCBE8B1545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9002704"/>
        <c:axId val="649005000"/>
      </c:barChart>
      <c:catAx>
        <c:axId val="64900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9005000"/>
        <c:crosses val="autoZero"/>
        <c:auto val="1"/>
        <c:lblAlgn val="ctr"/>
        <c:lblOffset val="100"/>
        <c:noMultiLvlLbl val="0"/>
      </c:catAx>
      <c:valAx>
        <c:axId val="649005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9002704"/>
        <c:crosses val="autoZero"/>
        <c:crossBetween val="between"/>
      </c:valAx>
      <c:spPr>
        <a:solidFill>
          <a:schemeClr val="bg1"/>
        </a:solidFill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100"/>
              <a:t>איור 3</a:t>
            </a:r>
          </a:p>
          <a:p>
            <a:pPr>
              <a:defRPr/>
            </a:pPr>
            <a:r>
              <a:rPr lang="he-IL" sz="1100"/>
              <a:t>התפלגות פניות כתובות 2018 על פי נושא, באחוזים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520039682539683"/>
          <c:y val="0.1343468551118194"/>
          <c:w val="0.84708134920634925"/>
          <c:h val="0.5094861851945926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'תיבה 3 איור 3'!$A$2:$A$13</c:f>
              <c:strCache>
                <c:ptCount val="12"/>
                <c:pt idx="0">
                  <c:v>פגומים</c:v>
                </c:pt>
                <c:pt idx="1">
                  <c:v>החלפת שטרות</c:v>
                </c:pt>
                <c:pt idx="2">
                  <c:v>בקשת מידע</c:v>
                </c:pt>
                <c:pt idx="3">
                  <c:v>החלפת מטבע זר</c:v>
                </c:pt>
                <c:pt idx="4">
                  <c:v>החלפת סדרת השטרות</c:v>
                </c:pt>
                <c:pt idx="5">
                  <c:v>פריטה וצריפה</c:v>
                </c:pt>
                <c:pt idx="6">
                  <c:v>מטבע זיכרון</c:v>
                </c:pt>
                <c:pt idx="7">
                  <c:v>רכישת שטרות או מעות</c:v>
                </c:pt>
                <c:pt idx="8">
                  <c:v>עיצוב השטרות או המעות</c:v>
                </c:pt>
                <c:pt idx="9">
                  <c:v>החלפת מעות</c:v>
                </c:pt>
                <c:pt idx="10">
                  <c:v>זיופים </c:v>
                </c:pt>
                <c:pt idx="11">
                  <c:v>אחר</c:v>
                </c:pt>
              </c:strCache>
            </c:strRef>
          </c:cat>
          <c:val>
            <c:numRef>
              <c:f>'תיבה 3 איור 3'!$B$2:$B$13</c:f>
              <c:numCache>
                <c:formatCode>General</c:formatCode>
                <c:ptCount val="12"/>
                <c:pt idx="0">
                  <c:v>29.502572898799311</c:v>
                </c:pt>
                <c:pt idx="1">
                  <c:v>23.670668953687819</c:v>
                </c:pt>
                <c:pt idx="2">
                  <c:v>11.83533447684391</c:v>
                </c:pt>
                <c:pt idx="3">
                  <c:v>8.7478559176672377</c:v>
                </c:pt>
                <c:pt idx="4">
                  <c:v>7.3756432246998278</c:v>
                </c:pt>
                <c:pt idx="5">
                  <c:v>4.1166380789022305</c:v>
                </c:pt>
                <c:pt idx="6">
                  <c:v>3.4305317324185252</c:v>
                </c:pt>
                <c:pt idx="7">
                  <c:v>2.9159519725557463</c:v>
                </c:pt>
                <c:pt idx="8">
                  <c:v>1.8867924528301887</c:v>
                </c:pt>
                <c:pt idx="9">
                  <c:v>1.7152658662092626</c:v>
                </c:pt>
                <c:pt idx="10">
                  <c:v>1.7152658662092626</c:v>
                </c:pt>
                <c:pt idx="11">
                  <c:v>3.0874785591766725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0-4B90-B170-301D18CBB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057984"/>
        <c:axId val="156059520"/>
      </c:barChart>
      <c:catAx>
        <c:axId val="1560579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/>
            </a:pPr>
            <a:endParaRPr lang="he-IL"/>
          </a:p>
        </c:txPr>
        <c:crossAx val="156059520"/>
        <c:crosses val="autoZero"/>
        <c:auto val="1"/>
        <c:lblAlgn val="ctr"/>
        <c:lblOffset val="100"/>
        <c:noMultiLvlLbl val="0"/>
      </c:catAx>
      <c:valAx>
        <c:axId val="156059520"/>
        <c:scaling>
          <c:orientation val="minMax"/>
          <c:max val="30"/>
        </c:scaling>
        <c:delete val="0"/>
        <c:axPos val="l"/>
        <c:majorGridlines/>
        <c:numFmt formatCode="#,##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156057984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5997352499219977E-3"/>
          <c:y val="1.3673577574546701E-2"/>
          <c:w val="0.95915658494084932"/>
          <c:h val="0.95165647513414364"/>
        </c:manualLayout>
      </c:layout>
      <c:pie3DChart>
        <c:varyColors val="1"/>
        <c:ser>
          <c:idx val="0"/>
          <c:order val="0"/>
          <c:tx>
            <c:strRef>
              <c:f>'איור ת-2 ישן'!$B$1</c:f>
              <c:strCache>
                <c:ptCount val="1"/>
                <c:pt idx="0">
                  <c:v>Column1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rgbClr val="00206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7BD2-41C5-8059-8C45226C8266}"/>
              </c:ext>
            </c:extLst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7BD2-41C5-8059-8C45226C8266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>
                <a:solidFill>
                  <a:schemeClr val="accent4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BD2-41C5-8059-8C45226C8266}"/>
              </c:ext>
            </c:extLst>
          </c:dPt>
          <c:dPt>
            <c:idx val="3"/>
            <c:bubble3D val="0"/>
            <c:spPr>
              <a:solidFill>
                <a:srgbClr val="006600"/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BD2-41C5-8059-8C45226C8266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BD2-41C5-8059-8C45226C8266}"/>
              </c:ext>
            </c:extLst>
          </c:dPt>
          <c:dPt>
            <c:idx val="5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BD2-41C5-8059-8C45226C8266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'איור ת-2 ישן'!$A$2:$A$8</c:f>
              <c:strCache>
                <c:ptCount val="6"/>
                <c:pt idx="0">
                  <c:v>מזומן</c:v>
                </c:pt>
                <c:pt idx="1">
                  <c:v>אשראי/כרטיס חיוב</c:v>
                </c:pt>
                <c:pt idx="2">
                  <c:v>צ'קים/המחאות</c:v>
                </c:pt>
                <c:pt idx="3">
                  <c:v>העברה בנקאית/זה"ב</c:v>
                </c:pt>
                <c:pt idx="4">
                  <c:v>אחר </c:v>
                </c:pt>
                <c:pt idx="5">
                  <c:v>ארנק דיגיטלי/אפליקציות</c:v>
                </c:pt>
              </c:strCache>
            </c:strRef>
          </c:cat>
          <c:val>
            <c:numRef>
              <c:f>'איור ת-2 ישן'!$B$2:$B$8</c:f>
              <c:numCache>
                <c:formatCode>General</c:formatCode>
                <c:ptCount val="7"/>
                <c:pt idx="0">
                  <c:v>26</c:v>
                </c:pt>
                <c:pt idx="1">
                  <c:v>38</c:v>
                </c:pt>
                <c:pt idx="2">
                  <c:v>13</c:v>
                </c:pt>
                <c:pt idx="3">
                  <c:v>19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BD2-41C5-8059-8C45226C82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359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21-4673-BEDD-F25CBFC01A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B21-4673-BEDD-F25CBFC01A0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B21-4673-BEDD-F25CBFC01A0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B21-4673-BEDD-F25CBFC01A0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B21-4673-BEDD-F25CBFC01A0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B21-4673-BEDD-F25CBFC01A00}"/>
              </c:ext>
            </c:extLst>
          </c:dPt>
          <c:dLbls>
            <c:dLbl>
              <c:idx val="0"/>
              <c:layout>
                <c:manualLayout>
                  <c:x val="-0.11659582025930969"/>
                  <c:y val="6.865509281219361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21-4673-BEDD-F25CBFC01A00}"/>
                </c:ext>
              </c:extLst>
            </c:dLbl>
            <c:dLbl>
              <c:idx val="1"/>
              <c:layout>
                <c:manualLayout>
                  <c:x val="-5.5053776172715251E-2"/>
                  <c:y val="-0.1603415235746135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21-4673-BEDD-F25CBFC01A00}"/>
                </c:ext>
              </c:extLst>
            </c:dLbl>
            <c:dLbl>
              <c:idx val="2"/>
              <c:layout>
                <c:manualLayout>
                  <c:x val="0.12276320723067509"/>
                  <c:y val="-7.352654713341562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21-4673-BEDD-F25CBFC01A00}"/>
                </c:ext>
              </c:extLst>
            </c:dLbl>
            <c:dLbl>
              <c:idx val="3"/>
              <c:layout>
                <c:manualLayout>
                  <c:x val="9.484399976318747E-2"/>
                  <c:y val="0.14150333617936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21-4673-BEDD-F25CBFC01A00}"/>
                </c:ext>
              </c:extLst>
            </c:dLbl>
            <c:dLbl>
              <c:idx val="4"/>
              <c:layout>
                <c:manualLayout>
                  <c:x val="1.3103625204744097E-2"/>
                  <c:y val="7.1671568162413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B21-4673-BEDD-F25CBFC01A00}"/>
                </c:ext>
              </c:extLst>
            </c:dLbl>
            <c:dLbl>
              <c:idx val="5"/>
              <c:layout>
                <c:manualLayout>
                  <c:x val="2.12045862688212E-3"/>
                  <c:y val="4.889763779527558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21-4673-BEDD-F25CBFC01A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'איור ת-2 ישן'!$A$2:$A$7</c:f>
              <c:strCache>
                <c:ptCount val="6"/>
                <c:pt idx="0">
                  <c:v>מזומן</c:v>
                </c:pt>
                <c:pt idx="1">
                  <c:v>אשראי/כרטיס חיוב</c:v>
                </c:pt>
                <c:pt idx="2">
                  <c:v>צ'קים/המחאות</c:v>
                </c:pt>
                <c:pt idx="3">
                  <c:v>העברה בנקאית/זה"ב</c:v>
                </c:pt>
                <c:pt idx="4">
                  <c:v>אחר </c:v>
                </c:pt>
                <c:pt idx="5">
                  <c:v>ארנק דיגיטלי/אפליקציות</c:v>
                </c:pt>
              </c:strCache>
            </c:strRef>
          </c:cat>
          <c:val>
            <c:numRef>
              <c:f>'איור ת-2 ישן'!$B$2:$B$7</c:f>
              <c:numCache>
                <c:formatCode>General</c:formatCode>
                <c:ptCount val="6"/>
                <c:pt idx="0">
                  <c:v>26</c:v>
                </c:pt>
                <c:pt idx="1">
                  <c:v>38</c:v>
                </c:pt>
                <c:pt idx="2">
                  <c:v>13</c:v>
                </c:pt>
                <c:pt idx="3">
                  <c:v>19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B21-4673-BEDD-F25CBFC01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100" b="1" i="0" baseline="0">
                <a:effectLst/>
              </a:rPr>
              <a:t>איור 1 </a:t>
            </a:r>
            <a:endParaRPr lang="he-IL" sz="1100">
              <a:effectLst/>
            </a:endParaRPr>
          </a:p>
          <a:p>
            <a:pPr>
              <a:defRPr/>
            </a:pPr>
            <a:r>
              <a:rPr lang="he-IL" sz="1100" b="1" i="0" baseline="0">
                <a:effectLst/>
              </a:rPr>
              <a:t>אורך החיים של שטרות 50 ש"ח מסדרה ג'</a:t>
            </a:r>
            <a:endParaRPr lang="he-IL" sz="1100">
              <a:effectLst/>
            </a:endParaRPr>
          </a:p>
        </c:rich>
      </c:tx>
      <c:layout>
        <c:manualLayout>
          <c:xMode val="edge"/>
          <c:yMode val="edge"/>
          <c:x val="0.28244325396825398"/>
          <c:y val="2.6640026640026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472667011514072"/>
          <c:y val="0.200008194097689"/>
          <c:w val="0.80579503968253974"/>
          <c:h val="0.6281328980218936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'תיבה 1 איור 1'!$A$2:$A$13</c:f>
              <c:strCache>
                <c:ptCount val="12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  <c:pt idx="4">
                  <c:v>20-25</c:v>
                </c:pt>
                <c:pt idx="5">
                  <c:v>25-30</c:v>
                </c:pt>
                <c:pt idx="6">
                  <c:v>30-35</c:v>
                </c:pt>
                <c:pt idx="7">
                  <c:v>35-40</c:v>
                </c:pt>
                <c:pt idx="8">
                  <c:v>40-45</c:v>
                </c:pt>
                <c:pt idx="9">
                  <c:v>45-50</c:v>
                </c:pt>
                <c:pt idx="10">
                  <c:v>50-55</c:v>
                </c:pt>
                <c:pt idx="11">
                  <c:v>55-60</c:v>
                </c:pt>
              </c:strCache>
            </c:strRef>
          </c:cat>
          <c:val>
            <c:numRef>
              <c:f>'תיבה 1 איור 1'!$B$2:$B$13</c:f>
              <c:numCache>
                <c:formatCode>General</c:formatCode>
                <c:ptCount val="12"/>
                <c:pt idx="0">
                  <c:v>1.43333</c:v>
                </c:pt>
                <c:pt idx="1">
                  <c:v>3.4584959999999998</c:v>
                </c:pt>
                <c:pt idx="2">
                  <c:v>5.2162699999999997</c:v>
                </c:pt>
                <c:pt idx="3">
                  <c:v>6.6694290000000001</c:v>
                </c:pt>
                <c:pt idx="4">
                  <c:v>6.8462620000000003</c:v>
                </c:pt>
                <c:pt idx="5">
                  <c:v>5.9812580000000004</c:v>
                </c:pt>
                <c:pt idx="6">
                  <c:v>4.6664060000000003</c:v>
                </c:pt>
                <c:pt idx="7">
                  <c:v>3.4225029999999999</c:v>
                </c:pt>
                <c:pt idx="8">
                  <c:v>2.2621220000000002</c:v>
                </c:pt>
                <c:pt idx="9">
                  <c:v>1.1852</c:v>
                </c:pt>
                <c:pt idx="10">
                  <c:v>0.39507199999999998</c:v>
                </c:pt>
                <c:pt idx="11">
                  <c:v>1.3243E-2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CE-4B5A-AEA1-2DC901500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446912"/>
        <c:axId val="157448832"/>
      </c:barChart>
      <c:catAx>
        <c:axId val="15744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David" panose="020E0502060401010101" pitchFamily="34" charset="-79"/>
                    <a:cs typeface="+mn-cs"/>
                  </a:defRPr>
                </a:pPr>
                <a:r>
                  <a:rPr lang="he-IL">
                    <a:latin typeface="David" panose="020E0502060401010101" pitchFamily="34" charset="-79"/>
                    <a:cs typeface="+mn-cs"/>
                  </a:rPr>
                  <a:t>מספר חודשים</a:t>
                </a:r>
              </a:p>
            </c:rich>
          </c:tx>
          <c:layout>
            <c:manualLayout>
              <c:xMode val="edge"/>
              <c:yMode val="edge"/>
              <c:x val="0.42801670696175065"/>
              <c:y val="0.8878048780487805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he-IL"/>
          </a:p>
        </c:txPr>
        <c:crossAx val="157448832"/>
        <c:crosses val="autoZero"/>
        <c:auto val="1"/>
        <c:lblAlgn val="ctr"/>
        <c:lblOffset val="100"/>
        <c:noMultiLvlLbl val="0"/>
      </c:catAx>
      <c:valAx>
        <c:axId val="1574488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>
                    <a:cs typeface="+mn-cs"/>
                  </a:defRPr>
                </a:pPr>
                <a:r>
                  <a:rPr lang="he-IL">
                    <a:cs typeface="+mn-cs"/>
                  </a:rPr>
                  <a:t>מספר שטרות</a:t>
                </a:r>
                <a:r>
                  <a:rPr lang="en-US">
                    <a:cs typeface="+mn-cs"/>
                  </a:rPr>
                  <a:t/>
                </a:r>
                <a:br>
                  <a:rPr lang="en-US">
                    <a:cs typeface="+mn-cs"/>
                  </a:rPr>
                </a:br>
                <a:r>
                  <a:rPr lang="he-IL">
                    <a:cs typeface="+mn-cs"/>
                  </a:rPr>
                  <a:t>(מיליונים)</a:t>
                </a:r>
              </a:p>
            </c:rich>
          </c:tx>
          <c:layout>
            <c:manualLayout>
              <c:xMode val="edge"/>
              <c:yMode val="edge"/>
              <c:x val="3.2685124914760402E-2"/>
              <c:y val="8.0741309775302472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/>
            </a:pPr>
            <a:endParaRPr lang="he-IL"/>
          </a:p>
        </c:txPr>
        <c:crossAx val="157446912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07518796992481E-2"/>
          <c:y val="4.4176706827309238E-2"/>
          <c:w val="0.60464902413514099"/>
          <c:h val="0.9116465863453815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F2A-481C-ABB7-69D6A1CCA7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3F2A-481C-ABB7-69D6A1CCA7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F2A-481C-ABB7-69D6A1CCA79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3F2A-481C-ABB7-69D6A1CCA79E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F2A-481C-ABB7-69D6A1CCA79E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3F2A-481C-ABB7-69D6A1CCA79E}"/>
              </c:ext>
            </c:extLst>
          </c:dPt>
          <c:dLbls>
            <c:dLbl>
              <c:idx val="0"/>
              <c:layout>
                <c:manualLayout>
                  <c:x val="-9.1533163617705679E-2"/>
                  <c:y val="5.25908357840812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F2A-481C-ABB7-69D6A1CCA79E}"/>
                </c:ext>
              </c:extLst>
            </c:dLbl>
            <c:dLbl>
              <c:idx val="1"/>
              <c:layout>
                <c:manualLayout>
                  <c:x val="-5.5053776172715251E-2"/>
                  <c:y val="-0.2406628087151756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F2A-481C-ABB7-69D6A1CCA79E}"/>
                </c:ext>
              </c:extLst>
            </c:dLbl>
            <c:dLbl>
              <c:idx val="2"/>
              <c:layout>
                <c:manualLayout>
                  <c:x val="9.7700550589071095E-2"/>
                  <c:y val="-0.1016389969326123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F2A-481C-ABB7-69D6A1CCA79E}"/>
                </c:ext>
              </c:extLst>
            </c:dLbl>
            <c:dLbl>
              <c:idx val="3"/>
              <c:layout>
                <c:manualLayout>
                  <c:x val="9.484399976318747E-2"/>
                  <c:y val="6.921417955285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F2A-481C-ABB7-69D6A1CCA79E}"/>
                </c:ext>
              </c:extLst>
            </c:dLbl>
            <c:dLbl>
              <c:idx val="4"/>
              <c:layout>
                <c:manualLayout>
                  <c:x val="7.4903769940149884E-2"/>
                  <c:y val="0.1059173267994068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794486215538847"/>
                      <c:h val="5.70483508838503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F2A-481C-ABB7-69D6A1CCA79E}"/>
                </c:ext>
              </c:extLst>
            </c:dLbl>
            <c:dLbl>
              <c:idx val="5"/>
              <c:layout>
                <c:manualLayout>
                  <c:x val="2.014020399348811E-2"/>
                  <c:y val="8.1026080199189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168173598553343E-2"/>
                      <c:h val="8.584088620342396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3F2A-481C-ABB7-69D6A1CCA7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'תיבה 2 איור 1'!$A$2:$A$7</c:f>
              <c:strCache>
                <c:ptCount val="6"/>
                <c:pt idx="0">
                  <c:v>מזומן</c:v>
                </c:pt>
                <c:pt idx="1">
                  <c:v>אשראי/כרטיס חיוב</c:v>
                </c:pt>
                <c:pt idx="2">
                  <c:v>צ'קים/המחאות</c:v>
                </c:pt>
                <c:pt idx="3">
                  <c:v>העברה בנקאית/זה"ב</c:v>
                </c:pt>
                <c:pt idx="4">
                  <c:v>אחר </c:v>
                </c:pt>
                <c:pt idx="5">
                  <c:v>ארנק דיגיטלי/אפליקציות</c:v>
                </c:pt>
              </c:strCache>
            </c:strRef>
          </c:cat>
          <c:val>
            <c:numRef>
              <c:f>'תיבה 2 איור 1'!$B$2:$B$7</c:f>
              <c:numCache>
                <c:formatCode>0%</c:formatCode>
                <c:ptCount val="6"/>
                <c:pt idx="0">
                  <c:v>0.26</c:v>
                </c:pt>
                <c:pt idx="1">
                  <c:v>0.38</c:v>
                </c:pt>
                <c:pt idx="2">
                  <c:v>0.13</c:v>
                </c:pt>
                <c:pt idx="3">
                  <c:v>0.19</c:v>
                </c:pt>
                <c:pt idx="4">
                  <c:v>0.03</c:v>
                </c:pt>
                <c:pt idx="5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2A-481C-ABB7-69D6A1CCA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482446273163221"/>
          <c:y val="0.21280871517566327"/>
          <c:w val="0.32517553726836779"/>
          <c:h val="0.494061284508111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"/>
          <c:y val="1.7062497704847749E-2"/>
          <c:w val="0.99443588056243759"/>
          <c:h val="0.8712335120686923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ysClr val="window" lastClr="FFFFFF">
                <a:lumMod val="50000"/>
              </a:sys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contourClr>
                <a:srgbClr val="000000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1A5-469B-8258-31AA966267C5}"/>
              </c:ext>
            </c:extLst>
          </c:dPt>
          <c:dPt>
            <c:idx val="1"/>
            <c:invertIfNegative val="0"/>
            <c:bubble3D val="0"/>
            <c:spPr>
              <a:solidFill>
                <a:srgbClr val="00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11A5-469B-8258-31AA966267C5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B1EF-47B8-A883-2D51D01D60D4}"/>
              </c:ext>
            </c:extLst>
          </c:dPt>
          <c:dLbls>
            <c:dLbl>
              <c:idx val="0"/>
              <c:layout>
                <c:manualLayout>
                  <c:x val="8.9633181416285334E-4"/>
                  <c:y val="2.93680289154219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1A5-469B-8258-31AA966267C5}"/>
                </c:ext>
              </c:extLst>
            </c:dLbl>
            <c:dLbl>
              <c:idx val="1"/>
              <c:layout>
                <c:manualLayout>
                  <c:x val="5.4165389527458495E-3"/>
                  <c:y val="9.13348176871573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1A5-469B-8258-31AA966267C5}"/>
                </c:ext>
              </c:extLst>
            </c:dLbl>
            <c:dLbl>
              <c:idx val="5"/>
              <c:layout>
                <c:manualLayout>
                  <c:x val="1.3616219667943212E-3"/>
                  <c:y val="8.352965513846904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F2A-455D-AEDF-474981B8E298}"/>
                </c:ext>
              </c:extLst>
            </c:dLbl>
            <c:dLbl>
              <c:idx val="8"/>
              <c:layout>
                <c:manualLayout>
                  <c:x val="3.1683109036047992E-3"/>
                  <c:y val="2.0072352136701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F2A-455D-AEDF-474981B8E298}"/>
                </c:ext>
              </c:extLst>
            </c:dLbl>
            <c:dLbl>
              <c:idx val="12"/>
              <c:layout>
                <c:manualLayout>
                  <c:x val="1.1930101173162663E-3"/>
                  <c:y val="-2.87167806487307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F2A-455D-AEDF-474981B8E29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r>
                      <a:rPr lang="en-US"/>
                      <a:t>15%</a:t>
                    </a:r>
                    <a:endParaRPr lang="en-US" dirty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14-4FFC-AD8D-B22CCBD4653B}"/>
                </c:ext>
              </c:extLst>
            </c:dLbl>
            <c:dLbl>
              <c:idx val="15"/>
              <c:layout>
                <c:manualLayout>
                  <c:x val="2.0118170224432182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dirty="0"/>
                      <a:t>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14-4FFC-AD8D-B22CCBD4653B}"/>
                </c:ext>
              </c:extLst>
            </c:dLbl>
            <c:spPr>
              <a:noFill/>
              <a:ln w="25384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'תיבה 2 איור 2'!$A$1:$N$1</c:f>
              <c:strCache>
                <c:ptCount val="14"/>
                <c:pt idx="0">
                  <c:v>טיפ/תשר</c:v>
                </c:pt>
                <c:pt idx="1">
                  <c:v> נסיעה במוניות</c:v>
                </c:pt>
                <c:pt idx="2">
                  <c:v> מתן כסף
לבן משפחה</c:v>
                </c:pt>
                <c:pt idx="3">
                  <c:v>שירותי משרד/
צילומים/
שכפול</c:v>
                </c:pt>
                <c:pt idx="4">
                  <c:v>מכונות
אוטומטיות</c:v>
                </c:pt>
                <c:pt idx="5">
                  <c:v>תשלום
בשוק/
בפיצוציות/
אצל הירקן</c:v>
                </c:pt>
                <c:pt idx="6">
                  <c:v>נסיעה
בתחבורה
ציבורית</c:v>
                </c:pt>
                <c:pt idx="7">
                  <c:v>הזמנת משלוחי
אוכל הביתה</c:v>
                </c:pt>
                <c:pt idx="8">
                  <c:v>נותני שירותים
אחרים
(עוזרת, גנן,
רופא פרטי)</c:v>
                </c:pt>
                <c:pt idx="9">
                  <c:v>תרומה</c:v>
                </c:pt>
                <c:pt idx="10">
                  <c:v>קניות קטנות/
מזדמנות</c:v>
                </c:pt>
                <c:pt idx="11">
                  <c:v>חניה</c:v>
                </c:pt>
                <c:pt idx="12">
                  <c:v>ארוחת 
צהריים</c:v>
                </c:pt>
                <c:pt idx="13">
                  <c:v>נותני שירותים
(עו"ד,
אינסטלטור)</c:v>
                </c:pt>
              </c:strCache>
            </c:strRef>
          </c:cat>
          <c:val>
            <c:numRef>
              <c:f>'תיבה 2 איור 2'!$A$2:$N$2</c:f>
              <c:numCache>
                <c:formatCode>0%</c:formatCode>
                <c:ptCount val="14"/>
                <c:pt idx="0">
                  <c:v>0.79</c:v>
                </c:pt>
                <c:pt idx="1">
                  <c:v>0.73</c:v>
                </c:pt>
                <c:pt idx="2">
                  <c:v>0.69</c:v>
                </c:pt>
                <c:pt idx="3">
                  <c:v>0.66</c:v>
                </c:pt>
                <c:pt idx="4">
                  <c:v>0.64</c:v>
                </c:pt>
                <c:pt idx="5">
                  <c:v>0.56999999999999995</c:v>
                </c:pt>
                <c:pt idx="6">
                  <c:v>0.56000000000000005</c:v>
                </c:pt>
                <c:pt idx="7">
                  <c:v>0.54</c:v>
                </c:pt>
                <c:pt idx="8">
                  <c:v>0.47</c:v>
                </c:pt>
                <c:pt idx="9">
                  <c:v>0.46</c:v>
                </c:pt>
                <c:pt idx="10">
                  <c:v>0.42</c:v>
                </c:pt>
                <c:pt idx="11">
                  <c:v>0.41</c:v>
                </c:pt>
                <c:pt idx="12">
                  <c:v>0.41</c:v>
                </c:pt>
                <c:pt idx="13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1A5-469B-8258-31AA96626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57309568"/>
        <c:axId val="157315456"/>
      </c:barChart>
      <c:catAx>
        <c:axId val="157309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9463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lang="he-IL" sz="9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57315456"/>
        <c:crosses val="autoZero"/>
        <c:auto val="1"/>
        <c:lblAlgn val="ctr"/>
        <c:lblOffset val="100"/>
        <c:noMultiLvlLbl val="0"/>
      </c:catAx>
      <c:valAx>
        <c:axId val="157315456"/>
        <c:scaling>
          <c:orientation val="minMax"/>
          <c:max val="2.8"/>
          <c:min val="0"/>
        </c:scaling>
        <c:delete val="1"/>
        <c:axPos val="l"/>
        <c:numFmt formatCode="0%" sourceLinked="1"/>
        <c:majorTickMark val="out"/>
        <c:minorTickMark val="none"/>
        <c:tickLblPos val="nextTo"/>
        <c:crossAx val="157309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DFE5DC"/>
    </a:solidFill>
    <a:ln>
      <a:noFill/>
    </a:ln>
  </c:spPr>
  <c:txPr>
    <a:bodyPr/>
    <a:lstStyle/>
    <a:p>
      <a:pPr>
        <a:defRPr sz="3027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he-IL" sz="1600" b="1" i="0" baseline="0">
                <a:solidFill>
                  <a:sysClr val="windowText" lastClr="000000"/>
                </a:solidFill>
                <a:effectLst/>
              </a:rPr>
              <a:t>איור 2</a:t>
            </a:r>
            <a:endParaRPr lang="en-US" sz="1600" b="1" i="0" baseline="0">
              <a:solidFill>
                <a:sysClr val="windowText" lastClr="000000"/>
              </a:solidFill>
              <a:effectLst/>
            </a:endParaRPr>
          </a:p>
          <a:p>
            <a:pPr>
              <a:defRPr sz="1600">
                <a:solidFill>
                  <a:sysClr val="windowText" lastClr="000000"/>
                </a:solidFill>
              </a:defRPr>
            </a:pPr>
            <a:r>
              <a:rPr lang="he-IL" sz="1600" b="1" i="0" baseline="0">
                <a:solidFill>
                  <a:sysClr val="windowText" lastClr="000000"/>
                </a:solidFill>
                <a:effectLst/>
              </a:rPr>
              <a:t>חלק העדפה לשלם במזומן</a:t>
            </a:r>
            <a:endParaRPr lang="he-IL" sz="16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63234082494655"/>
          <c:y val="0.130596036407028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1.5142575970043497E-2"/>
          <c:y val="0.25067605839339185"/>
          <c:w val="0.96971484805991304"/>
          <c:h val="0.592944470312479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85-4F55-BAEB-FCC43606F0F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185-4F55-BAEB-FCC43606F0F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185-4F55-BAEB-FCC43606F0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'תיבה 2 איור 2'!$A$1:$N$1</c:f>
              <c:strCache>
                <c:ptCount val="14"/>
                <c:pt idx="0">
                  <c:v>טיפ/תשר</c:v>
                </c:pt>
                <c:pt idx="1">
                  <c:v> נסיעה במוניות</c:v>
                </c:pt>
                <c:pt idx="2">
                  <c:v> מתן כסף
לבן משפחה</c:v>
                </c:pt>
                <c:pt idx="3">
                  <c:v>שירותי משרד/
צילומים/
שכפול</c:v>
                </c:pt>
                <c:pt idx="4">
                  <c:v>מכונות
אוטומטיות</c:v>
                </c:pt>
                <c:pt idx="5">
                  <c:v>תשלום
בשוק/
בפיצוציות/
אצל הירקן</c:v>
                </c:pt>
                <c:pt idx="6">
                  <c:v>נסיעה
בתחבורה
ציבורית</c:v>
                </c:pt>
                <c:pt idx="7">
                  <c:v>הזמנת משלוחי
אוכל הביתה</c:v>
                </c:pt>
                <c:pt idx="8">
                  <c:v>נותני שירותים
אחרים
(עוזרת, גנן,
רופא פרטי)</c:v>
                </c:pt>
                <c:pt idx="9">
                  <c:v>תרומה</c:v>
                </c:pt>
                <c:pt idx="10">
                  <c:v>קניות קטנות/
מזדמנות</c:v>
                </c:pt>
                <c:pt idx="11">
                  <c:v>חניה</c:v>
                </c:pt>
                <c:pt idx="12">
                  <c:v>ארוחת 
צהריים</c:v>
                </c:pt>
                <c:pt idx="13">
                  <c:v>נותני שירותים
(עו"ד,
אינסטלטור)</c:v>
                </c:pt>
              </c:strCache>
            </c:strRef>
          </c:cat>
          <c:val>
            <c:numRef>
              <c:f>'תיבה 2 איור 2'!$A$2:$N$2</c:f>
              <c:numCache>
                <c:formatCode>0%</c:formatCode>
                <c:ptCount val="14"/>
                <c:pt idx="0">
                  <c:v>0.79</c:v>
                </c:pt>
                <c:pt idx="1">
                  <c:v>0.73</c:v>
                </c:pt>
                <c:pt idx="2">
                  <c:v>0.69</c:v>
                </c:pt>
                <c:pt idx="3">
                  <c:v>0.66</c:v>
                </c:pt>
                <c:pt idx="4">
                  <c:v>0.64</c:v>
                </c:pt>
                <c:pt idx="5">
                  <c:v>0.56999999999999995</c:v>
                </c:pt>
                <c:pt idx="6">
                  <c:v>0.56000000000000005</c:v>
                </c:pt>
                <c:pt idx="7">
                  <c:v>0.54</c:v>
                </c:pt>
                <c:pt idx="8">
                  <c:v>0.47</c:v>
                </c:pt>
                <c:pt idx="9">
                  <c:v>0.46</c:v>
                </c:pt>
                <c:pt idx="10">
                  <c:v>0.42</c:v>
                </c:pt>
                <c:pt idx="11">
                  <c:v>0.41</c:v>
                </c:pt>
                <c:pt idx="12">
                  <c:v>0.41</c:v>
                </c:pt>
                <c:pt idx="13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85-4F55-BAEB-FCC43606F0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45"/>
        <c:axId val="589861720"/>
        <c:axId val="589860408"/>
      </c:barChart>
      <c:catAx>
        <c:axId val="58986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589860408"/>
        <c:crosses val="autoZero"/>
        <c:auto val="1"/>
        <c:lblAlgn val="ctr"/>
        <c:lblOffset val="100"/>
        <c:noMultiLvlLbl val="0"/>
      </c:catAx>
      <c:valAx>
        <c:axId val="5898604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89861720"/>
        <c:crosses val="autoZero"/>
        <c:crossBetween val="between"/>
      </c:valAx>
      <c:spPr>
        <a:solidFill>
          <a:schemeClr val="bg1"/>
        </a:solidFill>
        <a:ln w="12700">
          <a:solidFill>
            <a:sysClr val="windowText" lastClr="000000"/>
          </a:solidFill>
          <a:prstDash val="solid"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100"/>
              <a:t>איור 4</a:t>
            </a:r>
          </a:p>
          <a:p>
            <a:pPr>
              <a:defRPr/>
            </a:pPr>
            <a:r>
              <a:rPr lang="he-IL" sz="1100"/>
              <a:t>פונקציית</a:t>
            </a:r>
            <a:r>
              <a:rPr lang="he-IL" sz="1100" baseline="0"/>
              <a:t> ההישרדות של השטרות</a:t>
            </a:r>
            <a:endParaRPr lang="he-IL" sz="1100"/>
          </a:p>
        </c:rich>
      </c:tx>
      <c:layout>
        <c:manualLayout>
          <c:xMode val="edge"/>
          <c:yMode val="edge"/>
          <c:x val="0.12269166666666667"/>
          <c:y val="2.41575430501547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078301275081064"/>
          <c:y val="0.15827701555158818"/>
          <c:w val="0.79089556890393586"/>
          <c:h val="0.70491656272673175"/>
        </c:manualLayout>
      </c:layout>
      <c:lineChart>
        <c:grouping val="standard"/>
        <c:varyColors val="0"/>
        <c:ser>
          <c:idx val="0"/>
          <c:order val="0"/>
          <c:tx>
            <c:strRef>
              <c:f>'איור ת-4 לא לפרסום'!$A$3</c:f>
              <c:strCache>
                <c:ptCount val="1"/>
                <c:pt idx="0">
                  <c:v>20 ₪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'איור ת-4 לא לפרסום'!$B$2:$BC$2</c:f>
              <c:strCach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strCache>
            </c:strRef>
          </c:cat>
          <c:val>
            <c:numRef>
              <c:f>'איור ת-4 לא לפרסום'!$B$3:$BC$3</c:f>
              <c:numCache>
                <c:formatCode>0%</c:formatCode>
                <c:ptCount val="54"/>
                <c:pt idx="0">
                  <c:v>1</c:v>
                </c:pt>
                <c:pt idx="1">
                  <c:v>0.99988503365949588</c:v>
                </c:pt>
                <c:pt idx="2">
                  <c:v>0.99929050598973623</c:v>
                </c:pt>
                <c:pt idx="3">
                  <c:v>0.99767083792338984</c:v>
                </c:pt>
                <c:pt idx="4">
                  <c:v>0.99543411699595252</c:v>
                </c:pt>
                <c:pt idx="5">
                  <c:v>0.99118361709215008</c:v>
                </c:pt>
                <c:pt idx="6">
                  <c:v>0.98595870864211677</c:v>
                </c:pt>
                <c:pt idx="7">
                  <c:v>0.97959894890808874</c:v>
                </c:pt>
                <c:pt idx="8">
                  <c:v>0.97027600330321995</c:v>
                </c:pt>
                <c:pt idx="9">
                  <c:v>0.95780148883374694</c:v>
                </c:pt>
                <c:pt idx="10">
                  <c:v>0.94642123521681998</c:v>
                </c:pt>
                <c:pt idx="11">
                  <c:v>0.93067494252873562</c:v>
                </c:pt>
                <c:pt idx="12">
                  <c:v>0.91935288888888889</c:v>
                </c:pt>
                <c:pt idx="13">
                  <c:v>0.90608857908847185</c:v>
                </c:pt>
                <c:pt idx="14">
                  <c:v>0.88941242009132415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67-463D-A6B2-4516EE83FCA2}"/>
            </c:ext>
          </c:extLst>
        </c:ser>
        <c:ser>
          <c:idx val="1"/>
          <c:order val="1"/>
          <c:tx>
            <c:strRef>
              <c:f>'איור ת-4 לא לפרסום'!$A$4</c:f>
              <c:strCache>
                <c:ptCount val="1"/>
                <c:pt idx="0">
                  <c:v>50 ₪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'איור ת-4 לא לפרסום'!$B$2:$BC$2</c:f>
              <c:strCach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strCache>
            </c:strRef>
          </c:cat>
          <c:val>
            <c:numRef>
              <c:f>'איור ת-4 לא לפרסום'!$B$4:$BC$4</c:f>
              <c:numCache>
                <c:formatCode>0%</c:formatCode>
                <c:ptCount val="54"/>
                <c:pt idx="0">
                  <c:v>1</c:v>
                </c:pt>
                <c:pt idx="1">
                  <c:v>0.99898109897831422</c:v>
                </c:pt>
                <c:pt idx="2">
                  <c:v>0.99600034550621719</c:v>
                </c:pt>
                <c:pt idx="3">
                  <c:v>0.99203001438202587</c:v>
                </c:pt>
                <c:pt idx="4">
                  <c:v>0.98617362130855335</c:v>
                </c:pt>
                <c:pt idx="5">
                  <c:v>0.98064608854496949</c:v>
                </c:pt>
                <c:pt idx="6">
                  <c:v>0.97428118682689546</c:v>
                </c:pt>
                <c:pt idx="7">
                  <c:v>0.96755688729589551</c:v>
                </c:pt>
                <c:pt idx="8">
                  <c:v>0.95888681629704742</c:v>
                </c:pt>
                <c:pt idx="9">
                  <c:v>0.95104945012830644</c:v>
                </c:pt>
                <c:pt idx="10">
                  <c:v>0.94048205956805453</c:v>
                </c:pt>
                <c:pt idx="11">
                  <c:v>0.9292049340125309</c:v>
                </c:pt>
                <c:pt idx="12">
                  <c:v>0.91854408637614671</c:v>
                </c:pt>
                <c:pt idx="13">
                  <c:v>0.90760190991538114</c:v>
                </c:pt>
                <c:pt idx="14">
                  <c:v>0.89410930211296813</c:v>
                </c:pt>
                <c:pt idx="15">
                  <c:v>0.8812110671449751</c:v>
                </c:pt>
                <c:pt idx="16">
                  <c:v>0.86602308019294649</c:v>
                </c:pt>
                <c:pt idx="17">
                  <c:v>0.84924904478838947</c:v>
                </c:pt>
                <c:pt idx="18">
                  <c:v>0.83112245690718156</c:v>
                </c:pt>
                <c:pt idx="19">
                  <c:v>0.81329505949037717</c:v>
                </c:pt>
                <c:pt idx="20">
                  <c:v>0.79384826219586502</c:v>
                </c:pt>
                <c:pt idx="21">
                  <c:v>0.77648888820473083</c:v>
                </c:pt>
                <c:pt idx="22">
                  <c:v>0.75685160857604106</c:v>
                </c:pt>
                <c:pt idx="23">
                  <c:v>0.73701323580854117</c:v>
                </c:pt>
                <c:pt idx="24">
                  <c:v>0.71975024282796807</c:v>
                </c:pt>
                <c:pt idx="25">
                  <c:v>0.70249667866517562</c:v>
                </c:pt>
                <c:pt idx="26">
                  <c:v>0.68490072360726406</c:v>
                </c:pt>
                <c:pt idx="27">
                  <c:v>0.66717157498522217</c:v>
                </c:pt>
                <c:pt idx="28">
                  <c:v>0.64701423499651844</c:v>
                </c:pt>
                <c:pt idx="29">
                  <c:v>0.63001185349752697</c:v>
                </c:pt>
                <c:pt idx="30">
                  <c:v>0.6135017978601488</c:v>
                </c:pt>
                <c:pt idx="31">
                  <c:v>0.59906307467902131</c:v>
                </c:pt>
                <c:pt idx="32">
                  <c:v>0.5835288359532127</c:v>
                </c:pt>
                <c:pt idx="33">
                  <c:v>0.56930546090432588</c:v>
                </c:pt>
                <c:pt idx="34">
                  <c:v>0.55598114616097893</c:v>
                </c:pt>
                <c:pt idx="35">
                  <c:v>0.54307292021188935</c:v>
                </c:pt>
                <c:pt idx="36">
                  <c:v>0.53204657743001527</c:v>
                </c:pt>
                <c:pt idx="37">
                  <c:v>0.52011917225934179</c:v>
                </c:pt>
                <c:pt idx="38">
                  <c:v>0.50680794313846456</c:v>
                </c:pt>
                <c:pt idx="39">
                  <c:v>0.49362327429219333</c:v>
                </c:pt>
                <c:pt idx="40">
                  <c:v>0.48220465690075509</c:v>
                </c:pt>
                <c:pt idx="41">
                  <c:v>0.47618495071426603</c:v>
                </c:pt>
                <c:pt idx="42">
                  <c:v>0.469617286236583</c:v>
                </c:pt>
                <c:pt idx="43">
                  <c:v>0.46693137191596917</c:v>
                </c:pt>
                <c:pt idx="44">
                  <c:v>0.45726892331727031</c:v>
                </c:pt>
                <c:pt idx="45">
                  <c:v>0.45166729775831466</c:v>
                </c:pt>
                <c:pt idx="46">
                  <c:v>0.44663305216063859</c:v>
                </c:pt>
                <c:pt idx="47">
                  <c:v>0.45204169430857172</c:v>
                </c:pt>
                <c:pt idx="48">
                  <c:v>0.44634939107672228</c:v>
                </c:pt>
                <c:pt idx="49">
                  <c:v>0.44507074768173271</c:v>
                </c:pt>
                <c:pt idx="50">
                  <c:v>0.44522970426210495</c:v>
                </c:pt>
                <c:pt idx="51">
                  <c:v>0.44032176633202386</c:v>
                </c:pt>
                <c:pt idx="52">
                  <c:v>0.41158313798399482</c:v>
                </c:pt>
                <c:pt idx="53">
                  <c:v>0.41748771084337349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67-463D-A6B2-4516EE83FCA2}"/>
            </c:ext>
          </c:extLst>
        </c:ser>
        <c:ser>
          <c:idx val="2"/>
          <c:order val="2"/>
          <c:tx>
            <c:strRef>
              <c:f>'איור ת-4 לא לפרסום'!$A$5</c:f>
              <c:strCache>
                <c:ptCount val="1"/>
                <c:pt idx="0">
                  <c:v>100 ₪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'איור ת-4 לא לפרסום'!$B$2:$BC$2</c:f>
              <c:strCach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strCache>
            </c:strRef>
          </c:cat>
          <c:val>
            <c:numRef>
              <c:f>'איור ת-4 לא לפרסום'!$B$5:$BC$5</c:f>
              <c:numCache>
                <c:formatCode>0%</c:formatCode>
                <c:ptCount val="54"/>
                <c:pt idx="0">
                  <c:v>1</c:v>
                </c:pt>
                <c:pt idx="1">
                  <c:v>0.99924964343044598</c:v>
                </c:pt>
                <c:pt idx="2">
                  <c:v>0.99718426573964103</c:v>
                </c:pt>
                <c:pt idx="3">
                  <c:v>0.99463350949393647</c:v>
                </c:pt>
                <c:pt idx="4">
                  <c:v>0.99197633948110231</c:v>
                </c:pt>
                <c:pt idx="5">
                  <c:v>0.98911872994295136</c:v>
                </c:pt>
                <c:pt idx="6">
                  <c:v>0.98686405533793586</c:v>
                </c:pt>
                <c:pt idx="7">
                  <c:v>0.98437563914519621</c:v>
                </c:pt>
                <c:pt idx="8">
                  <c:v>0.98167022120457947</c:v>
                </c:pt>
                <c:pt idx="9">
                  <c:v>0.97949728512143963</c:v>
                </c:pt>
                <c:pt idx="10">
                  <c:v>0.97742781170498794</c:v>
                </c:pt>
                <c:pt idx="11">
                  <c:v>0.97481576487755839</c:v>
                </c:pt>
                <c:pt idx="12">
                  <c:v>0.97347709101971913</c:v>
                </c:pt>
                <c:pt idx="13">
                  <c:v>0.97330822102548531</c:v>
                </c:pt>
                <c:pt idx="14">
                  <c:v>0.97211484973604168</c:v>
                </c:pt>
                <c:pt idx="15">
                  <c:v>0.97137113904511696</c:v>
                </c:pt>
                <c:pt idx="16">
                  <c:v>0.9706664377628651</c:v>
                </c:pt>
                <c:pt idx="17">
                  <c:v>0.97042086549707607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67-463D-A6B2-4516EE83FCA2}"/>
            </c:ext>
          </c:extLst>
        </c:ser>
        <c:ser>
          <c:idx val="3"/>
          <c:order val="3"/>
          <c:tx>
            <c:strRef>
              <c:f>'איור ת-4 לא לפרסום'!$A$6</c:f>
              <c:strCache>
                <c:ptCount val="1"/>
                <c:pt idx="0">
                  <c:v>200 ₪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'איור ת-4 לא לפרסום'!$B$2:$BC$2</c:f>
              <c:strCach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strCache>
            </c:strRef>
          </c:cat>
          <c:val>
            <c:numRef>
              <c:f>'איור ת-4 לא לפרסום'!$B$6:$BC$6</c:f>
              <c:numCache>
                <c:formatCode>0%</c:formatCode>
                <c:ptCount val="54"/>
                <c:pt idx="0">
                  <c:v>1</c:v>
                </c:pt>
                <c:pt idx="1">
                  <c:v>0.99934903075308523</c:v>
                </c:pt>
                <c:pt idx="2">
                  <c:v>0.99800520942568427</c:v>
                </c:pt>
                <c:pt idx="3">
                  <c:v>0.99641766379744146</c:v>
                </c:pt>
                <c:pt idx="4">
                  <c:v>0.99480845239334459</c:v>
                </c:pt>
                <c:pt idx="5">
                  <c:v>0.99312820282898029</c:v>
                </c:pt>
                <c:pt idx="6">
                  <c:v>0.99152589037640382</c:v>
                </c:pt>
                <c:pt idx="7">
                  <c:v>0.98995056565620776</c:v>
                </c:pt>
                <c:pt idx="8">
                  <c:v>0.98839480268523872</c:v>
                </c:pt>
                <c:pt idx="9">
                  <c:v>0.9870161531654752</c:v>
                </c:pt>
                <c:pt idx="10">
                  <c:v>0.98548249460895887</c:v>
                </c:pt>
                <c:pt idx="11">
                  <c:v>0.98405660862527478</c:v>
                </c:pt>
                <c:pt idx="12">
                  <c:v>0.98264117558069541</c:v>
                </c:pt>
                <c:pt idx="13">
                  <c:v>0.98120785275484812</c:v>
                </c:pt>
                <c:pt idx="14">
                  <c:v>0.97987705107615253</c:v>
                </c:pt>
                <c:pt idx="15">
                  <c:v>0.97858174318903979</c:v>
                </c:pt>
                <c:pt idx="16">
                  <c:v>0.97718512258202428</c:v>
                </c:pt>
                <c:pt idx="17">
                  <c:v>0.9760061363599386</c:v>
                </c:pt>
                <c:pt idx="18">
                  <c:v>0.97482328643365712</c:v>
                </c:pt>
                <c:pt idx="19">
                  <c:v>0.9735944736176857</c:v>
                </c:pt>
                <c:pt idx="20">
                  <c:v>0.97269306861131455</c:v>
                </c:pt>
                <c:pt idx="21">
                  <c:v>0.97153700581098468</c:v>
                </c:pt>
                <c:pt idx="22">
                  <c:v>0.97045503308246439</c:v>
                </c:pt>
                <c:pt idx="23">
                  <c:v>0.96933428363806939</c:v>
                </c:pt>
                <c:pt idx="24">
                  <c:v>0.96820632669830509</c:v>
                </c:pt>
                <c:pt idx="25">
                  <c:v>0.96702400811745781</c:v>
                </c:pt>
                <c:pt idx="26">
                  <c:v>0.96579212679449278</c:v>
                </c:pt>
                <c:pt idx="27">
                  <c:v>0.96478686643335476</c:v>
                </c:pt>
                <c:pt idx="28">
                  <c:v>0.96384665258150792</c:v>
                </c:pt>
                <c:pt idx="29">
                  <c:v>0.96322942836574577</c:v>
                </c:pt>
                <c:pt idx="30">
                  <c:v>0.96285545460376576</c:v>
                </c:pt>
                <c:pt idx="31">
                  <c:v>0.96223607631891206</c:v>
                </c:pt>
                <c:pt idx="32">
                  <c:v>0.9619150702965451</c:v>
                </c:pt>
                <c:pt idx="33">
                  <c:v>0.96121916690388087</c:v>
                </c:pt>
                <c:pt idx="34">
                  <c:v>0.96043824084377571</c:v>
                </c:pt>
                <c:pt idx="35">
                  <c:v>0.96045604078491731</c:v>
                </c:pt>
                <c:pt idx="36">
                  <c:v>0.9602902613046701</c:v>
                </c:pt>
                <c:pt idx="37">
                  <c:v>0.95927953598378191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67-463D-A6B2-4516EE83F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301952"/>
        <c:axId val="152303872"/>
      </c:lineChart>
      <c:catAx>
        <c:axId val="15230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he-IL" sz="1000"/>
                  <a:t>מספר חודשים</a:t>
                </a:r>
              </a:p>
            </c:rich>
          </c:tx>
          <c:overlay val="0"/>
        </c:title>
        <c:numFmt formatCode="General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900"/>
            </a:pPr>
            <a:endParaRPr lang="he-IL"/>
          </a:p>
        </c:txPr>
        <c:crossAx val="152303872"/>
        <c:crosses val="autoZero"/>
        <c:auto val="1"/>
        <c:lblAlgn val="ctr"/>
        <c:lblOffset val="100"/>
        <c:noMultiLvlLbl val="0"/>
      </c:catAx>
      <c:valAx>
        <c:axId val="152303872"/>
        <c:scaling>
          <c:orientation val="minMax"/>
          <c:max val="1"/>
        </c:scaling>
        <c:delete val="0"/>
        <c:axPos val="l"/>
        <c:majorGridlines/>
        <c:numFmt formatCode="0%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000"/>
            </a:pPr>
            <a:endParaRPr lang="he-IL"/>
          </a:p>
        </c:txPr>
        <c:crossAx val="15230195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0.21670634920634921"/>
          <c:y val="0.49876467726989865"/>
          <c:w val="0.33738134920634921"/>
          <c:h val="0.3163806620090706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he-IL"/>
        </a:p>
      </c:txPr>
    </c:legend>
    <c:plotVisOnly val="1"/>
    <c:dispBlanksAs val="gap"/>
    <c:showDLblsOverMax val="0"/>
  </c:chart>
  <c:spPr>
    <a:noFill/>
  </c:spPr>
  <c:txPr>
    <a:bodyPr/>
    <a:lstStyle/>
    <a:p>
      <a:pPr>
        <a:defRPr sz="1400"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he-IL" sz="1100">
                <a:solidFill>
                  <a:sysClr val="windowText" lastClr="000000"/>
                </a:solidFill>
              </a:rPr>
              <a:t>איור 1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he-IL" sz="1100">
                <a:solidFill>
                  <a:sysClr val="windowText" lastClr="000000"/>
                </a:solidFill>
              </a:rPr>
              <a:t>התפלגות אופני הפנייה</a:t>
            </a:r>
          </a:p>
        </c:rich>
      </c:tx>
      <c:layout/>
      <c:overlay val="0"/>
    </c:title>
    <c:autoTitleDeleted val="0"/>
    <c:view3D>
      <c:rotX val="30"/>
      <c:rotY val="36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he-IL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'תיבה 3 איור 1'!$A$11:$A$14</c:f>
              <c:strCache>
                <c:ptCount val="4"/>
                <c:pt idx="0">
                  <c:v>טלפונים</c:v>
                </c:pt>
                <c:pt idx="1">
                  <c:v>מיילים</c:v>
                </c:pt>
                <c:pt idx="2">
                  <c:v>מכתבים</c:v>
                </c:pt>
                <c:pt idx="3">
                  <c:v>קופה</c:v>
                </c:pt>
              </c:strCache>
            </c:strRef>
          </c:cat>
          <c:val>
            <c:numRef>
              <c:f>'תיבה 3 איור 1'!$B$11:$B$14</c:f>
              <c:numCache>
                <c:formatCode>General</c:formatCode>
                <c:ptCount val="4"/>
                <c:pt idx="0">
                  <c:v>2640</c:v>
                </c:pt>
                <c:pt idx="1">
                  <c:v>422</c:v>
                </c:pt>
                <c:pt idx="2">
                  <c:v>155</c:v>
                </c:pt>
                <c:pt idx="3">
                  <c:v>1402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A-4F05-9F1B-D13FF6C567A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olidFill>
          <a:srgbClr val="DFE5DC"/>
        </a:solidFill>
        <a:ln>
          <a:solidFill>
            <a:srgbClr val="DFE5DC"/>
          </a:solidFill>
        </a:ln>
      </c:spPr>
    </c:plotArea>
    <c:legend>
      <c:legendPos val="r"/>
      <c:layout>
        <c:manualLayout>
          <c:xMode val="edge"/>
          <c:yMode val="edge"/>
          <c:x val="0.84112228235314235"/>
          <c:y val="0.36566752388274698"/>
          <c:w val="0.13305424321959755"/>
          <c:h val="0.33486876640419949"/>
        </c:manualLayout>
      </c:layout>
      <c:overlay val="0"/>
      <c:spPr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legend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30479</xdr:colOff>
      <xdr:row>8</xdr:row>
      <xdr:rowOff>133407</xdr:rowOff>
    </xdr:from>
    <xdr:to>
      <xdr:col>15</xdr:col>
      <xdr:colOff>107778</xdr:colOff>
      <xdr:row>30</xdr:row>
      <xdr:rowOff>71714</xdr:rowOff>
    </xdr:to>
    <xdr:grpSp>
      <xdr:nvGrpSpPr>
        <xdr:cNvPr id="2" name="קבוצה 1">
          <a:extLst>
            <a:ext uri="{FF2B5EF4-FFF2-40B4-BE49-F238E27FC236}">
              <a16:creationId xmlns:a16="http://schemas.microsoft.com/office/drawing/2014/main" id="{CFE128CD-354B-4DE7-908D-F4DC63557F7F}"/>
            </a:ext>
          </a:extLst>
        </xdr:cNvPr>
        <xdr:cNvGrpSpPr/>
      </xdr:nvGrpSpPr>
      <xdr:grpSpPr>
        <a:xfrm>
          <a:off x="11225752422" y="1581207"/>
          <a:ext cx="4192099" cy="3919757"/>
          <a:chOff x="6918647" y="1988005"/>
          <a:chExt cx="4913313" cy="4172378"/>
        </a:xfrm>
      </xdr:grpSpPr>
      <xdr:graphicFrame macro="">
        <xdr:nvGraphicFramePr>
          <xdr:cNvPr id="3" name="Chart 16"/>
          <xdr:cNvGraphicFramePr>
            <a:graphicFrameLocks/>
          </xdr:cNvGraphicFramePr>
        </xdr:nvGraphicFramePr>
        <xdr:xfrm>
          <a:off x="6918647" y="2038638"/>
          <a:ext cx="4913313" cy="412174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מלבן מעוגל 3"/>
          <xdr:cNvSpPr/>
        </xdr:nvSpPr>
        <xdr:spPr>
          <a:xfrm>
            <a:off x="9841066" y="3125585"/>
            <a:ext cx="881212" cy="440427"/>
          </a:xfrm>
          <a:prstGeom prst="round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1" anchor="ctr"/>
          <a:lstStyle>
            <a:defPPr>
              <a:defRPr lang="he-IL"/>
            </a:defPPr>
            <a:lvl1pPr marL="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2813" rtl="1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lang="he-IL" sz="11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2813" rtl="1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kumimoji="0" lang="he-IL" sz="1050" b="1" i="0" u="none" strike="noStrike" kern="1200" cap="none" spc="0" normalizeH="0" baseline="0">
                <a:ln>
                  <a:noFill/>
                </a:ln>
                <a:solidFill>
                  <a:schemeClr val="bg1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מזומן</a:t>
            </a:r>
          </a:p>
          <a:p>
            <a:pPr marL="0" marR="0" lvl="0" indent="0" algn="ctr" defTabSz="912813" rtl="1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kumimoji="0" lang="he-IL" sz="1050" b="1" i="0" u="none" strike="noStrike" kern="1200" cap="none" spc="0" normalizeH="0" baseline="0">
                <a:ln>
                  <a:noFill/>
                </a:ln>
                <a:solidFill>
                  <a:schemeClr val="bg1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26%</a:t>
            </a:r>
          </a:p>
          <a:p>
            <a:pPr marL="0" marR="0" lvl="0" indent="0" algn="ctr" defTabSz="912813" rtl="1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he-IL" sz="11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5" name="מלבן מעוגל 4"/>
          <xdr:cNvSpPr/>
        </xdr:nvSpPr>
        <xdr:spPr>
          <a:xfrm>
            <a:off x="8868400" y="3953108"/>
            <a:ext cx="1065407" cy="673465"/>
          </a:xfrm>
          <a:prstGeom prst="round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1" anchor="ctr"/>
          <a:lstStyle>
            <a:defPPr>
              <a:defRPr lang="he-IL"/>
            </a:defPPr>
            <a:lvl1pPr marL="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2813" rtl="1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kumimoji="0" lang="he-IL" sz="1050" b="1" i="0" u="none" strike="noStrike" kern="1200" cap="none" spc="0" normalizeH="0" baseline="0">
                <a:ln>
                  <a:noFill/>
                </a:ln>
                <a:solidFill>
                  <a:schemeClr val="bg1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כרטיס אשראי/ כרטיס חיוב</a:t>
            </a:r>
          </a:p>
          <a:p>
            <a:pPr marL="0" marR="0" lvl="0" indent="0" algn="ctr" defTabSz="912813" rtl="1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lang="he-IL" sz="105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38%</a:t>
            </a:r>
            <a:endParaRPr kumimoji="0" lang="he-IL" sz="105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6" name="מלבן מעוגל 5"/>
          <xdr:cNvSpPr/>
        </xdr:nvSpPr>
        <xdr:spPr>
          <a:xfrm>
            <a:off x="7272707" y="3677828"/>
            <a:ext cx="1065407" cy="673465"/>
          </a:xfrm>
          <a:prstGeom prst="round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1" anchor="ctr"/>
          <a:lstStyle>
            <a:defPPr>
              <a:defRPr lang="he-IL"/>
            </a:defPPr>
            <a:lvl1pPr marL="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2813" rtl="1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kumimoji="0" lang="he-IL" sz="1050" b="1" i="0" u="none" strike="noStrike" kern="1200" cap="none" spc="0" normalizeH="0" baseline="0">
                <a:ln>
                  <a:noFill/>
                </a:ln>
                <a:solidFill>
                  <a:schemeClr val="bg1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צ'קים/</a:t>
            </a:r>
          </a:p>
          <a:p>
            <a:pPr marL="0" marR="0" lvl="0" indent="0" algn="ctr" defTabSz="912813" rtl="1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kumimoji="0" lang="he-IL" sz="1050" b="1" i="0" u="none" strike="noStrike" kern="1200" cap="none" spc="0" normalizeH="0" baseline="0">
                <a:ln>
                  <a:noFill/>
                </a:ln>
                <a:solidFill>
                  <a:schemeClr val="bg1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המחאות</a:t>
            </a:r>
          </a:p>
          <a:p>
            <a:pPr marL="0" marR="0" lvl="0" indent="0" algn="ctr" defTabSz="912813" rtl="1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lang="he-IL" sz="105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13%</a:t>
            </a:r>
            <a:endParaRPr kumimoji="0" lang="he-IL" sz="105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7" name="מלבן מעוגל 6"/>
          <xdr:cNvSpPr/>
        </xdr:nvSpPr>
        <xdr:spPr>
          <a:xfrm>
            <a:off x="7582138" y="3062664"/>
            <a:ext cx="1065406" cy="589943"/>
          </a:xfrm>
          <a:prstGeom prst="round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1" anchor="ctr"/>
          <a:lstStyle>
            <a:defPPr>
              <a:defRPr lang="he-IL"/>
            </a:defPPr>
            <a:lvl1pPr marL="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2813" rtl="1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he-IL" sz="105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2813" rtl="1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he-IL" sz="105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2813" rtl="1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kumimoji="0" lang="he-IL" sz="1000" b="1" i="0" u="none" strike="noStrike" kern="1200" cap="none" spc="0" normalizeH="0" baseline="0">
                <a:ln>
                  <a:noFill/>
                </a:ln>
                <a:solidFill>
                  <a:schemeClr val="bg1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העברה בנקאית/ העברת זה"ב</a:t>
            </a:r>
          </a:p>
          <a:p>
            <a:pPr marL="0" marR="0" lvl="0" indent="0" algn="ctr" defTabSz="912813" rtl="1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lang="he-IL" sz="10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19%</a:t>
            </a:r>
            <a:endParaRPr kumimoji="0" lang="he-IL" sz="10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2813" rtl="1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he-IL" sz="105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2813" rtl="1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he-IL" sz="105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8" name="מלבן מעוגל 7"/>
          <xdr:cNvSpPr/>
        </xdr:nvSpPr>
        <xdr:spPr>
          <a:xfrm>
            <a:off x="9146788" y="1988005"/>
            <a:ext cx="1010782" cy="681333"/>
          </a:xfrm>
          <a:prstGeom prst="roundRect">
            <a:avLst/>
          </a:prstGeom>
          <a:noFill/>
          <a:ln w="3175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1" anchor="ctr"/>
          <a:lstStyle>
            <a:defPPr>
              <a:defRPr lang="he-IL"/>
            </a:defPPr>
            <a:lvl1pPr marL="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2813" rtl="1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kumimoji="0" lang="he-IL" sz="1000" b="1" i="0" u="none" strike="noStrike" kern="120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ארנק דיגיטלי/</a:t>
            </a:r>
          </a:p>
          <a:p>
            <a:pPr marL="0" marR="0" lvl="0" indent="0" algn="ctr" defTabSz="912813" rtl="1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kumimoji="0" lang="he-IL" sz="1000" b="1" i="0" u="none" strike="noStrike" kern="120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אפליקציות</a:t>
            </a:r>
          </a:p>
          <a:p>
            <a:pPr marL="0" marR="0" lvl="0" indent="0" algn="ctr" defTabSz="912813" rtl="1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lang="he-IL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1%</a:t>
            </a:r>
            <a:endParaRPr kumimoji="0" lang="he-IL" sz="1000" b="1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cs typeface="Arial" panose="020B0604020202020204" pitchFamily="34" charset="0"/>
            </a:endParaRPr>
          </a:p>
        </xdr:txBody>
      </xdr:sp>
      <xdr:sp macro="" textlink="">
        <xdr:nvSpPr>
          <xdr:cNvPr id="9" name="מלבן מעוגל 8"/>
          <xdr:cNvSpPr/>
        </xdr:nvSpPr>
        <xdr:spPr>
          <a:xfrm>
            <a:off x="8641676" y="2819215"/>
            <a:ext cx="720434" cy="387484"/>
          </a:xfrm>
          <a:prstGeom prst="round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1" anchor="ctr"/>
          <a:lstStyle>
            <a:defPPr>
              <a:defRPr lang="he-IL"/>
            </a:defPPr>
            <a:lvl1pPr marL="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2813" rtl="1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kumimoji="0" lang="he-IL" sz="1000" b="1" i="0" u="none" strike="noStrike" kern="1200" cap="none" spc="0" normalizeH="0" baseline="0">
                <a:ln>
                  <a:noFill/>
                </a:ln>
                <a:solidFill>
                  <a:schemeClr val="bg1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אחר</a:t>
            </a:r>
          </a:p>
          <a:p>
            <a:pPr marL="0" marR="0" lvl="0" indent="0" algn="ctr" defTabSz="912813" rtl="1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kumimoji="0" lang="he-IL" sz="1000" b="1" i="0" u="none" strike="noStrike" kern="1200" cap="none" spc="0" normalizeH="0" baseline="0">
                <a:ln>
                  <a:noFill/>
                </a:ln>
                <a:solidFill>
                  <a:schemeClr val="bg1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3%</a:t>
            </a:r>
            <a:endParaRPr kumimoji="0" lang="he-IL" sz="10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7</xdr:col>
      <xdr:colOff>222885</xdr:colOff>
      <xdr:row>31</xdr:row>
      <xdr:rowOff>129540</xdr:rowOff>
    </xdr:from>
    <xdr:to>
      <xdr:col>14</xdr:col>
      <xdr:colOff>550545</xdr:colOff>
      <xdr:row>34</xdr:row>
      <xdr:rowOff>24829</xdr:rowOff>
    </xdr:to>
    <xdr:sp macro="" textlink="">
      <xdr:nvSpPr>
        <xdr:cNvPr id="10" name="מלבן 9"/>
        <xdr:cNvSpPr/>
      </xdr:nvSpPr>
      <xdr:spPr>
        <a:xfrm>
          <a:off x="11225995455" y="5739765"/>
          <a:ext cx="5128260" cy="43821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he-IL"/>
          </a:defPPr>
          <a:lvl1pPr marL="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308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1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+mn-ea"/>
              <a:cs typeface="Arial" panose="020B0604020202020204" pitchFamily="34" charset="0"/>
            </a:rPr>
            <a:t>איור 1</a:t>
          </a:r>
        </a:p>
        <a:p>
          <a:pPr marL="0" marR="0" lvl="0" indent="0" algn="ctr" defTabSz="914308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1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+mn-ea"/>
              <a:cs typeface="Arial" panose="020B0604020202020204" pitchFamily="34" charset="0"/>
            </a:rPr>
            <a:t>התפלגות ההוצאה היומית באחוזים על פי אמצעי תשלום</a:t>
          </a:r>
          <a:endParaRPr kumimoji="0" lang="en-US" sz="1100" b="1" i="0" u="none" strike="noStrike" kern="120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545460</xdr:colOff>
      <xdr:row>5</xdr:row>
      <xdr:rowOff>160020</xdr:rowOff>
    </xdr:from>
    <xdr:to>
      <xdr:col>16</xdr:col>
      <xdr:colOff>220980</xdr:colOff>
      <xdr:row>27</xdr:row>
      <xdr:rowOff>167640</xdr:rowOff>
    </xdr:to>
    <xdr:sp macro="" textlink="">
      <xdr:nvSpPr>
        <xdr:cNvPr id="11" name="מלבן 10"/>
        <xdr:cNvSpPr/>
      </xdr:nvSpPr>
      <xdr:spPr>
        <a:xfrm>
          <a:off x="11224953420" y="1064895"/>
          <a:ext cx="5161920" cy="3989070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  <xdr:twoCellAnchor>
    <xdr:from>
      <xdr:col>3</xdr:col>
      <xdr:colOff>495300</xdr:colOff>
      <xdr:row>9</xdr:row>
      <xdr:rowOff>142875</xdr:rowOff>
    </xdr:from>
    <xdr:to>
      <xdr:col>5</xdr:col>
      <xdr:colOff>647700</xdr:colOff>
      <xdr:row>11</xdr:row>
      <xdr:rowOff>123825</xdr:rowOff>
    </xdr:to>
    <xdr:sp macro="" textlink="">
      <xdr:nvSpPr>
        <xdr:cNvPr id="12" name="TextBox 11"/>
        <xdr:cNvSpPr txBox="1"/>
      </xdr:nvSpPr>
      <xdr:spPr>
        <a:xfrm>
          <a:off x="11232070500" y="1771650"/>
          <a:ext cx="15240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he-IL" sz="1100"/>
        </a:p>
      </xdr:txBody>
    </xdr:sp>
    <xdr:clientData/>
  </xdr:twoCellAnchor>
  <xdr:twoCellAnchor>
    <xdr:from>
      <xdr:col>1</xdr:col>
      <xdr:colOff>352425</xdr:colOff>
      <xdr:row>11</xdr:row>
      <xdr:rowOff>161925</xdr:rowOff>
    </xdr:from>
    <xdr:to>
      <xdr:col>7</xdr:col>
      <xdr:colOff>429724</xdr:colOff>
      <xdr:row>33</xdr:row>
      <xdr:rowOff>52665</xdr:rowOff>
    </xdr:to>
    <xdr:graphicFrame macro="">
      <xdr:nvGraphicFramePr>
        <xdr:cNvPr id="1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142875</xdr:colOff>
      <xdr:row>12</xdr:row>
      <xdr:rowOff>0</xdr:rowOff>
    </xdr:from>
    <xdr:to>
      <xdr:col>12</xdr:col>
      <xdr:colOff>219075</xdr:colOff>
      <xdr:row>13</xdr:row>
      <xdr:rowOff>171450</xdr:rowOff>
    </xdr:to>
    <xdr:cxnSp macro="">
      <xdr:nvCxnSpPr>
        <xdr:cNvPr id="14" name="מחבר חץ ישר 13"/>
        <xdr:cNvCxnSpPr/>
      </xdr:nvCxnSpPr>
      <xdr:spPr>
        <a:xfrm flipV="1">
          <a:off x="11227698525" y="2171700"/>
          <a:ext cx="76200" cy="3524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628650</xdr:colOff>
      <xdr:row>26</xdr:row>
      <xdr:rowOff>9525</xdr:rowOff>
    </xdr:from>
    <xdr:to>
      <xdr:col>14</xdr:col>
      <xdr:colOff>535305</xdr:colOff>
      <xdr:row>27</xdr:row>
      <xdr:rowOff>47625</xdr:rowOff>
    </xdr:to>
    <xdr:sp macro="" textlink="">
      <xdr:nvSpPr>
        <xdr:cNvPr id="15" name="TextBox 14"/>
        <xdr:cNvSpPr txBox="1"/>
      </xdr:nvSpPr>
      <xdr:spPr>
        <a:xfrm>
          <a:off x="11226010695" y="4714875"/>
          <a:ext cx="402145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e-IL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המקור: </a:t>
          </a:r>
          <a:r>
            <a:rPr lang="he-IL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מחלקת המטבע בבנק ישראל.</a:t>
          </a:r>
          <a:endParaRPr lang="he-IL" sz="1000" b="0"/>
        </a:p>
      </xdr:txBody>
    </xdr:sp>
    <xdr:clientData/>
  </xdr:twoCellAnchor>
  <xdr:twoCellAnchor>
    <xdr:from>
      <xdr:col>380</xdr:col>
      <xdr:colOff>15240</xdr:colOff>
      <xdr:row>6</xdr:row>
      <xdr:rowOff>0</xdr:rowOff>
    </xdr:from>
    <xdr:to>
      <xdr:col>387</xdr:col>
      <xdr:colOff>342900</xdr:colOff>
      <xdr:row>8</xdr:row>
      <xdr:rowOff>76264</xdr:rowOff>
    </xdr:to>
    <xdr:sp macro="" textlink="">
      <xdr:nvSpPr>
        <xdr:cNvPr id="16" name="מלבן 15"/>
        <xdr:cNvSpPr/>
      </xdr:nvSpPr>
      <xdr:spPr>
        <a:xfrm>
          <a:off x="10970399700" y="1085850"/>
          <a:ext cx="5128260" cy="43821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he-IL"/>
          </a:defPPr>
          <a:lvl1pPr marL="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308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1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+mn-ea"/>
              <a:cs typeface="Arial" panose="020B0604020202020204" pitchFamily="34" charset="0"/>
            </a:rPr>
            <a:t>איור 1</a:t>
          </a:r>
        </a:p>
        <a:p>
          <a:pPr marL="0" marR="0" lvl="0" indent="0" algn="ctr" defTabSz="914308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1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+mn-ea"/>
              <a:cs typeface="Arial" panose="020B0604020202020204" pitchFamily="34" charset="0"/>
            </a:rPr>
            <a:t>התפלגות הוצאה יומית ע"פ אמצעי תשלום</a:t>
          </a:r>
          <a:endParaRPr kumimoji="0" lang="en-US" sz="1100" b="1" i="0" u="none" strike="noStrike" kern="120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379</xdr:col>
      <xdr:colOff>548640</xdr:colOff>
      <xdr:row>6</xdr:row>
      <xdr:rowOff>152400</xdr:rowOff>
    </xdr:from>
    <xdr:to>
      <xdr:col>387</xdr:col>
      <xdr:colOff>190500</xdr:colOff>
      <xdr:row>9</xdr:row>
      <xdr:rowOff>47689</xdr:rowOff>
    </xdr:to>
    <xdr:sp macro="" textlink="">
      <xdr:nvSpPr>
        <xdr:cNvPr id="17" name="מלבן 16"/>
        <xdr:cNvSpPr/>
      </xdr:nvSpPr>
      <xdr:spPr>
        <a:xfrm>
          <a:off x="10970552100" y="1238250"/>
          <a:ext cx="5128260" cy="43821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he-IL"/>
          </a:defPPr>
          <a:lvl1pPr marL="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308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1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+mn-ea"/>
              <a:cs typeface="Arial" panose="020B0604020202020204" pitchFamily="34" charset="0"/>
            </a:rPr>
            <a:t>איור 1</a:t>
          </a:r>
        </a:p>
        <a:p>
          <a:pPr marL="0" marR="0" lvl="0" indent="0" algn="ctr" defTabSz="914308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1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+mn-ea"/>
              <a:cs typeface="Arial" panose="020B0604020202020204" pitchFamily="34" charset="0"/>
            </a:rPr>
            <a:t>התפלגות הוצאה יומית ע"פ אמצעי תשלום</a:t>
          </a:r>
          <a:endParaRPr kumimoji="0" lang="en-US" sz="1100" b="1" i="0" u="none" strike="noStrike" kern="120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352425</xdr:colOff>
      <xdr:row>50</xdr:row>
      <xdr:rowOff>66675</xdr:rowOff>
    </xdr:from>
    <xdr:to>
      <xdr:col>13</xdr:col>
      <xdr:colOff>259080</xdr:colOff>
      <xdr:row>51</xdr:row>
      <xdr:rowOff>104775</xdr:rowOff>
    </xdr:to>
    <xdr:sp macro="" textlink="">
      <xdr:nvSpPr>
        <xdr:cNvPr id="18" name="TextBox 17"/>
        <xdr:cNvSpPr txBox="1"/>
      </xdr:nvSpPr>
      <xdr:spPr>
        <a:xfrm>
          <a:off x="11226972720" y="9115425"/>
          <a:ext cx="402145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e-IL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המקור: </a:t>
          </a:r>
          <a:r>
            <a:rPr lang="he-IL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מחלקת המטבע בבנק ישראל.</a:t>
          </a:r>
          <a:endParaRPr lang="he-IL" sz="1000" b="0"/>
        </a:p>
      </xdr:txBody>
    </xdr:sp>
    <xdr:clientData/>
  </xdr:twoCellAnchor>
  <xdr:twoCellAnchor>
    <xdr:from>
      <xdr:col>7</xdr:col>
      <xdr:colOff>257175</xdr:colOff>
      <xdr:row>33</xdr:row>
      <xdr:rowOff>161925</xdr:rowOff>
    </xdr:from>
    <xdr:to>
      <xdr:col>14</xdr:col>
      <xdr:colOff>523875</xdr:colOff>
      <xdr:row>51</xdr:row>
      <xdr:rowOff>66675</xdr:rowOff>
    </xdr:to>
    <xdr:graphicFrame macro="">
      <xdr:nvGraphicFramePr>
        <xdr:cNvPr id="19" name="תרשים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380</xdr:col>
      <xdr:colOff>38100</xdr:colOff>
      <xdr:row>5</xdr:row>
      <xdr:rowOff>131445</xdr:rowOff>
    </xdr:from>
    <xdr:to>
      <xdr:col>387</xdr:col>
      <xdr:colOff>399420</xdr:colOff>
      <xdr:row>27</xdr:row>
      <xdr:rowOff>139065</xdr:rowOff>
    </xdr:to>
    <xdr:sp macro="" textlink="">
      <xdr:nvSpPr>
        <xdr:cNvPr id="20" name="מלבן 19"/>
        <xdr:cNvSpPr/>
      </xdr:nvSpPr>
      <xdr:spPr>
        <a:xfrm>
          <a:off x="10970343180" y="1036320"/>
          <a:ext cx="5161920" cy="3989070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  <xdr:twoCellAnchor>
    <xdr:from>
      <xdr:col>6</xdr:col>
      <xdr:colOff>647700</xdr:colOff>
      <xdr:row>30</xdr:row>
      <xdr:rowOff>114300</xdr:rowOff>
    </xdr:from>
    <xdr:to>
      <xdr:col>14</xdr:col>
      <xdr:colOff>485775</xdr:colOff>
      <xdr:row>52</xdr:row>
      <xdr:rowOff>171450</xdr:rowOff>
    </xdr:to>
    <xdr:sp macro="" textlink="">
      <xdr:nvSpPr>
        <xdr:cNvPr id="21" name="מלבן 20"/>
        <xdr:cNvSpPr/>
      </xdr:nvSpPr>
      <xdr:spPr>
        <a:xfrm>
          <a:off x="11226060225" y="5543550"/>
          <a:ext cx="5324475" cy="4038600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553081</xdr:colOff>
      <xdr:row>7</xdr:row>
      <xdr:rowOff>123825</xdr:rowOff>
    </xdr:from>
    <xdr:to>
      <xdr:col>14</xdr:col>
      <xdr:colOff>228601</xdr:colOff>
      <xdr:row>28</xdr:row>
      <xdr:rowOff>171450</xdr:rowOff>
    </xdr:to>
    <xdr:graphicFrame macro="">
      <xdr:nvGraphicFramePr>
        <xdr:cNvPr id="2" name="תרשים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27</xdr:row>
      <xdr:rowOff>57150</xdr:rowOff>
    </xdr:from>
    <xdr:to>
      <xdr:col>12</xdr:col>
      <xdr:colOff>668655</xdr:colOff>
      <xdr:row>28</xdr:row>
      <xdr:rowOff>104775</xdr:rowOff>
    </xdr:to>
    <xdr:sp macro="" textlink="">
      <xdr:nvSpPr>
        <xdr:cNvPr id="4" name="TextBox 3"/>
        <xdr:cNvSpPr txBox="1"/>
      </xdr:nvSpPr>
      <xdr:spPr>
        <a:xfrm>
          <a:off x="11227248945" y="5238750"/>
          <a:ext cx="402145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המקור: </a:t>
          </a:r>
          <a:r>
            <a:rPr lang="he-IL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מחלקת המטבע בבנק ישראל.</a:t>
          </a:r>
          <a:endParaRPr lang="he-IL" sz="10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31</xdr:row>
      <xdr:rowOff>28575</xdr:rowOff>
    </xdr:from>
    <xdr:to>
      <xdr:col>14</xdr:col>
      <xdr:colOff>485775</xdr:colOff>
      <xdr:row>48</xdr:row>
      <xdr:rowOff>133350</xdr:rowOff>
    </xdr:to>
    <xdr:sp macro="" textlink="">
      <xdr:nvSpPr>
        <xdr:cNvPr id="27" name="מלבן 26"/>
        <xdr:cNvSpPr/>
      </xdr:nvSpPr>
      <xdr:spPr>
        <a:xfrm>
          <a:off x="11226060225" y="5638800"/>
          <a:ext cx="6477000" cy="3181350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  <xdr:twoCellAnchor>
    <xdr:from>
      <xdr:col>7</xdr:col>
      <xdr:colOff>146685</xdr:colOff>
      <xdr:row>32</xdr:row>
      <xdr:rowOff>15240</xdr:rowOff>
    </xdr:from>
    <xdr:to>
      <xdr:col>14</xdr:col>
      <xdr:colOff>474345</xdr:colOff>
      <xdr:row>34</xdr:row>
      <xdr:rowOff>80074</xdr:rowOff>
    </xdr:to>
    <xdr:sp macro="" textlink="">
      <xdr:nvSpPr>
        <xdr:cNvPr id="10" name="מלבן 9"/>
        <xdr:cNvSpPr/>
      </xdr:nvSpPr>
      <xdr:spPr>
        <a:xfrm>
          <a:off x="11226071655" y="5806440"/>
          <a:ext cx="5128260" cy="42678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he-IL"/>
          </a:defPPr>
          <a:lvl1pPr marL="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308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05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+mn-ea"/>
              <a:cs typeface="Arial" panose="020B0604020202020204" pitchFamily="34" charset="0"/>
            </a:rPr>
            <a:t>איור 1</a:t>
          </a:r>
        </a:p>
        <a:p>
          <a:pPr marL="0" marR="0" lvl="0" indent="0" algn="ctr" defTabSz="914308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05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+mn-ea"/>
              <a:cs typeface="Arial" panose="020B0604020202020204" pitchFamily="34" charset="0"/>
            </a:rPr>
            <a:t>התפלגות שווי ההוצאה היומית באחוזים על פי אמצעי תשלום</a:t>
          </a:r>
          <a:endParaRPr kumimoji="0" lang="en-US" sz="1050" b="1" i="0" u="none" strike="noStrike" kern="120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380</xdr:col>
      <xdr:colOff>15240</xdr:colOff>
      <xdr:row>6</xdr:row>
      <xdr:rowOff>0</xdr:rowOff>
    </xdr:from>
    <xdr:to>
      <xdr:col>387</xdr:col>
      <xdr:colOff>342900</xdr:colOff>
      <xdr:row>8</xdr:row>
      <xdr:rowOff>76264</xdr:rowOff>
    </xdr:to>
    <xdr:sp macro="" textlink="">
      <xdr:nvSpPr>
        <xdr:cNvPr id="22" name="מלבן 21"/>
        <xdr:cNvSpPr/>
      </xdr:nvSpPr>
      <xdr:spPr>
        <a:xfrm>
          <a:off x="10970399700" y="1085850"/>
          <a:ext cx="5128260" cy="43821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he-IL"/>
          </a:defPPr>
          <a:lvl1pPr marL="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308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1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+mn-ea"/>
              <a:cs typeface="Arial" panose="020B0604020202020204" pitchFamily="34" charset="0"/>
            </a:rPr>
            <a:t>איור 1</a:t>
          </a:r>
        </a:p>
        <a:p>
          <a:pPr marL="0" marR="0" lvl="0" indent="0" algn="ctr" defTabSz="914308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1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+mn-ea"/>
              <a:cs typeface="Arial" panose="020B0604020202020204" pitchFamily="34" charset="0"/>
            </a:rPr>
            <a:t>התפלגות הוצאה יומית ע"פ אמצעי תשלום</a:t>
          </a:r>
          <a:endParaRPr kumimoji="0" lang="en-US" sz="1100" b="1" i="0" u="none" strike="noStrike" kern="120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379</xdr:col>
      <xdr:colOff>548640</xdr:colOff>
      <xdr:row>6</xdr:row>
      <xdr:rowOff>152400</xdr:rowOff>
    </xdr:from>
    <xdr:to>
      <xdr:col>387</xdr:col>
      <xdr:colOff>190500</xdr:colOff>
      <xdr:row>9</xdr:row>
      <xdr:rowOff>47689</xdr:rowOff>
    </xdr:to>
    <xdr:sp macro="" textlink="">
      <xdr:nvSpPr>
        <xdr:cNvPr id="23" name="מלבן 22"/>
        <xdr:cNvSpPr/>
      </xdr:nvSpPr>
      <xdr:spPr>
        <a:xfrm>
          <a:off x="10970552100" y="1238250"/>
          <a:ext cx="5128260" cy="43821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he-IL"/>
          </a:defPPr>
          <a:lvl1pPr marL="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308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1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+mn-ea"/>
              <a:cs typeface="Arial" panose="020B0604020202020204" pitchFamily="34" charset="0"/>
            </a:rPr>
            <a:t>איור 1</a:t>
          </a:r>
        </a:p>
        <a:p>
          <a:pPr marL="0" marR="0" lvl="0" indent="0" algn="ctr" defTabSz="914308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1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+mn-ea"/>
              <a:cs typeface="Arial" panose="020B0604020202020204" pitchFamily="34" charset="0"/>
            </a:rPr>
            <a:t>התפלגות הוצאה יומית ע"פ אמצעי תשלום</a:t>
          </a:r>
          <a:endParaRPr kumimoji="0" lang="en-US" sz="1100" b="1" i="0" u="none" strike="noStrike" kern="120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438150</xdr:colOff>
      <xdr:row>47</xdr:row>
      <xdr:rowOff>38100</xdr:rowOff>
    </xdr:from>
    <xdr:to>
      <xdr:col>11</xdr:col>
      <xdr:colOff>344805</xdr:colOff>
      <xdr:row>48</xdr:row>
      <xdr:rowOff>76200</xdr:rowOff>
    </xdr:to>
    <xdr:sp macro="" textlink="">
      <xdr:nvSpPr>
        <xdr:cNvPr id="24" name="TextBox 23"/>
        <xdr:cNvSpPr txBox="1"/>
      </xdr:nvSpPr>
      <xdr:spPr>
        <a:xfrm>
          <a:off x="11228258595" y="8543925"/>
          <a:ext cx="402145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e-IL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המקור: </a:t>
          </a:r>
          <a:r>
            <a:rPr lang="he-IL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מחלקת המטבע בבנק ישראל.</a:t>
          </a:r>
          <a:endParaRPr lang="he-IL" sz="1000" b="0"/>
        </a:p>
      </xdr:txBody>
    </xdr:sp>
    <xdr:clientData/>
  </xdr:twoCellAnchor>
  <xdr:twoCellAnchor>
    <xdr:from>
      <xdr:col>5</xdr:col>
      <xdr:colOff>314325</xdr:colOff>
      <xdr:row>32</xdr:row>
      <xdr:rowOff>133350</xdr:rowOff>
    </xdr:from>
    <xdr:to>
      <xdr:col>14</xdr:col>
      <xdr:colOff>523876</xdr:colOff>
      <xdr:row>51</xdr:row>
      <xdr:rowOff>66674</xdr:rowOff>
    </xdr:to>
    <xdr:graphicFrame macro="">
      <xdr:nvGraphicFramePr>
        <xdr:cNvPr id="25" name="תרשים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380</xdr:col>
      <xdr:colOff>38100</xdr:colOff>
      <xdr:row>5</xdr:row>
      <xdr:rowOff>131445</xdr:rowOff>
    </xdr:from>
    <xdr:to>
      <xdr:col>387</xdr:col>
      <xdr:colOff>399420</xdr:colOff>
      <xdr:row>27</xdr:row>
      <xdr:rowOff>139065</xdr:rowOff>
    </xdr:to>
    <xdr:sp macro="" textlink="">
      <xdr:nvSpPr>
        <xdr:cNvPr id="26" name="מלבן 25"/>
        <xdr:cNvSpPr/>
      </xdr:nvSpPr>
      <xdr:spPr>
        <a:xfrm>
          <a:off x="10970343180" y="1036320"/>
          <a:ext cx="5161920" cy="3989070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452176</xdr:colOff>
      <xdr:row>53</xdr:row>
      <xdr:rowOff>10465</xdr:rowOff>
    </xdr:from>
    <xdr:to>
      <xdr:col>24</xdr:col>
      <xdr:colOff>104665</xdr:colOff>
      <xdr:row>90</xdr:row>
      <xdr:rowOff>73268</xdr:rowOff>
    </xdr:to>
    <xdr:graphicFrame macro="">
      <xdr:nvGraphicFramePr>
        <xdr:cNvPr id="2" name="Object 3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376814</xdr:colOff>
      <xdr:row>54</xdr:row>
      <xdr:rowOff>167472</xdr:rowOff>
    </xdr:from>
    <xdr:to>
      <xdr:col>11</xdr:col>
      <xdr:colOff>506605</xdr:colOff>
      <xdr:row>56</xdr:row>
      <xdr:rowOff>115072</xdr:rowOff>
    </xdr:to>
    <xdr:sp macro="" textlink="">
      <xdr:nvSpPr>
        <xdr:cNvPr id="4" name="מלבן 3">
          <a:extLst>
            <a:ext uri="{FF2B5EF4-FFF2-40B4-BE49-F238E27FC236}">
              <a16:creationId xmlns:a16="http://schemas.microsoft.com/office/drawing/2014/main" id="{00572A6A-76BD-4B50-B457-E90FDECC4E44}"/>
            </a:ext>
          </a:extLst>
        </xdr:cNvPr>
        <xdr:cNvSpPr/>
      </xdr:nvSpPr>
      <xdr:spPr>
        <a:xfrm>
          <a:off x="11311791609" y="12005686"/>
          <a:ext cx="6765890" cy="30347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he-IL"/>
          </a:defPPr>
          <a:lvl1pPr marL="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r" defTabSz="914400" rtl="1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he-IL" altLang="he-IL" sz="1100" b="1">
              <a:solidFill>
                <a:srgbClr val="000000"/>
              </a:solidFill>
            </a:rPr>
            <a:t>**הסה" כ גדול מ-100% מכיוון שהיה ניתן לציין יותר מתשובה אחת</a:t>
          </a:r>
        </a:p>
      </xdr:txBody>
    </xdr:sp>
    <xdr:clientData/>
  </xdr:twoCellAnchor>
  <xdr:twoCellAnchor>
    <xdr:from>
      <xdr:col>17</xdr:col>
      <xdr:colOff>672004</xdr:colOff>
      <xdr:row>52</xdr:row>
      <xdr:rowOff>157005</xdr:rowOff>
    </xdr:from>
    <xdr:to>
      <xdr:col>22</xdr:col>
      <xdr:colOff>213569</xdr:colOff>
      <xdr:row>54</xdr:row>
      <xdr:rowOff>20201</xdr:rowOff>
    </xdr:to>
    <xdr:sp macro="" textlink="">
      <xdr:nvSpPr>
        <xdr:cNvPr id="8" name="TextBox 7"/>
        <xdr:cNvSpPr txBox="1"/>
      </xdr:nvSpPr>
      <xdr:spPr>
        <a:xfrm>
          <a:off x="11303459810" y="11639340"/>
          <a:ext cx="402145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e-IL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המקור: </a:t>
          </a:r>
          <a:r>
            <a:rPr lang="he-IL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מחלקת המטבע בבנק ישראל.</a:t>
          </a:r>
          <a:endParaRPr lang="he-IL" sz="1000" b="0"/>
        </a:p>
      </xdr:txBody>
    </xdr:sp>
    <xdr:clientData/>
  </xdr:twoCellAnchor>
  <xdr:twoCellAnchor>
    <xdr:from>
      <xdr:col>6</xdr:col>
      <xdr:colOff>103506</xdr:colOff>
      <xdr:row>38</xdr:row>
      <xdr:rowOff>179218</xdr:rowOff>
    </xdr:from>
    <xdr:to>
      <xdr:col>10</xdr:col>
      <xdr:colOff>831916</xdr:colOff>
      <xdr:row>40</xdr:row>
      <xdr:rowOff>40438</xdr:rowOff>
    </xdr:to>
    <xdr:sp macro="" textlink="">
      <xdr:nvSpPr>
        <xdr:cNvPr id="9" name="TextBox 8"/>
        <xdr:cNvSpPr txBox="1"/>
      </xdr:nvSpPr>
      <xdr:spPr>
        <a:xfrm>
          <a:off x="11264798334" y="9735968"/>
          <a:ext cx="4019826" cy="2210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e-IL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המקור: </a:t>
          </a:r>
          <a:r>
            <a:rPr lang="he-IL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מחלקת המטבע בבנק ישראל.</a:t>
          </a:r>
          <a:endParaRPr lang="he-IL" sz="1000" b="0"/>
        </a:p>
      </xdr:txBody>
    </xdr:sp>
    <xdr:clientData/>
  </xdr:twoCellAnchor>
  <xdr:twoCellAnchor>
    <xdr:from>
      <xdr:col>5</xdr:col>
      <xdr:colOff>878416</xdr:colOff>
      <xdr:row>9</xdr:row>
      <xdr:rowOff>52339</xdr:rowOff>
    </xdr:from>
    <xdr:to>
      <xdr:col>17</xdr:col>
      <xdr:colOff>1227666</xdr:colOff>
      <xdr:row>38</xdr:row>
      <xdr:rowOff>177131</xdr:rowOff>
    </xdr:to>
    <xdr:graphicFrame macro="">
      <xdr:nvGraphicFramePr>
        <xdr:cNvPr id="10" name="תרשים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0.01727</cdr:y>
    </cdr:from>
    <cdr:to>
      <cdr:x>0.78103</cdr:x>
      <cdr:y>0.13733</cdr:y>
    </cdr:to>
    <cdr:sp macro="" textlink="">
      <cdr:nvSpPr>
        <cdr:cNvPr id="3" name="כותרת 1"/>
        <cdr:cNvSpPr>
          <a:spLocks xmlns:a="http://schemas.openxmlformats.org/drawingml/2006/main" noGrp="1"/>
        </cdr:cNvSpPr>
      </cdr:nvSpPr>
      <cdr:spPr>
        <a:xfrm xmlns:a="http://schemas.openxmlformats.org/drawingml/2006/main">
          <a:off x="0" y="99392"/>
          <a:ext cx="8958318" cy="7059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lIns="91440" tIns="45720" rIns="91440" bIns="45720" rtlCol="1" anchor="ctr">
          <a:noAutofit/>
        </a:bodyPr>
        <a:lstStyle xmlns:a="http://schemas.openxmlformats.org/drawingml/2006/main">
          <a:lvl1pPr algn="ctr" defTabSz="914400" rtl="1" eaLnBrk="1" latinLnBrk="0" hangingPunct="1">
            <a:spcBef>
              <a:spcPct val="0"/>
            </a:spcBef>
            <a:buNone/>
            <a:defRPr sz="4000" kern="1200">
              <a:solidFill>
                <a:sysClr val="windowText" lastClr="000000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Calibri"/>
              <a:cs typeface="BN Miri Bold" pitchFamily="2" charset="-79"/>
            </a:defRPr>
          </a:lvl1pPr>
        </a:lstStyle>
        <a:p xmlns:a="http://schemas.openxmlformats.org/drawingml/2006/main">
          <a:pPr lvl="0"/>
          <a:r>
            <a:rPr lang="he-IL" sz="1600" b="1" dirty="0"/>
            <a:t/>
          </a:r>
          <a:br>
            <a:rPr lang="he-IL" sz="1600" b="1" dirty="0"/>
          </a:br>
          <a:r>
            <a:rPr lang="en-US" sz="1600" b="1" dirty="0">
              <a:effectLst/>
            </a:rPr>
            <a:t/>
          </a:r>
          <a:br>
            <a:rPr lang="en-US" sz="1600" b="1" dirty="0">
              <a:effectLst/>
            </a:rPr>
          </a:br>
          <a:r>
            <a:rPr lang="he-IL" sz="1600" b="1" dirty="0">
              <a:cs typeface="Arial"/>
            </a:rPr>
            <a:t> </a:t>
          </a:r>
          <a:r>
            <a:rPr lang="he-IL" sz="1600" b="1" dirty="0">
              <a:effectLst/>
              <a:cs typeface="Arial"/>
            </a:rPr>
            <a:t> </a:t>
          </a:r>
          <a:br>
            <a:rPr lang="he-IL" sz="1600" b="1" dirty="0">
              <a:effectLst/>
              <a:cs typeface="Arial"/>
            </a:rPr>
          </a:br>
          <a:endParaRPr lang="he-IL" sz="1600" dirty="0">
            <a:cs typeface="Arial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473232</xdr:colOff>
      <xdr:row>10</xdr:row>
      <xdr:rowOff>161925</xdr:rowOff>
    </xdr:from>
    <xdr:to>
      <xdr:col>30</xdr:col>
      <xdr:colOff>21432</xdr:colOff>
      <xdr:row>31</xdr:row>
      <xdr:rowOff>161475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259080</xdr:colOff>
      <xdr:row>9</xdr:row>
      <xdr:rowOff>57150</xdr:rowOff>
    </xdr:from>
    <xdr:to>
      <xdr:col>14</xdr:col>
      <xdr:colOff>137160</xdr:colOff>
      <xdr:row>24</xdr:row>
      <xdr:rowOff>171450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257175</xdr:colOff>
      <xdr:row>23</xdr:row>
      <xdr:rowOff>85725</xdr:rowOff>
    </xdr:from>
    <xdr:to>
      <xdr:col>13</xdr:col>
      <xdr:colOff>163830</xdr:colOff>
      <xdr:row>24</xdr:row>
      <xdr:rowOff>123825</xdr:rowOff>
    </xdr:to>
    <xdr:sp macro="" textlink="">
      <xdr:nvSpPr>
        <xdr:cNvPr id="4" name="TextBox 3"/>
        <xdr:cNvSpPr txBox="1"/>
      </xdr:nvSpPr>
      <xdr:spPr>
        <a:xfrm>
          <a:off x="11227067970" y="4248150"/>
          <a:ext cx="402145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e-IL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המקור: </a:t>
          </a:r>
          <a:r>
            <a:rPr lang="he-IL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מחלקת המטבע בבנק ישראל.</a:t>
          </a:r>
          <a:endParaRPr lang="he-IL" sz="10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82230</xdr:colOff>
      <xdr:row>7</xdr:row>
      <xdr:rowOff>4761</xdr:rowOff>
    </xdr:from>
    <xdr:to>
      <xdr:col>14</xdr:col>
      <xdr:colOff>590550</xdr:colOff>
      <xdr:row>27</xdr:row>
      <xdr:rowOff>99561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76200</xdr:colOff>
      <xdr:row>23</xdr:row>
      <xdr:rowOff>137160</xdr:rowOff>
    </xdr:from>
    <xdr:to>
      <xdr:col>14</xdr:col>
      <xdr:colOff>586740</xdr:colOff>
      <xdr:row>27</xdr:row>
      <xdr:rowOff>45720</xdr:rowOff>
    </xdr:to>
    <xdr:sp macro="" textlink="">
      <xdr:nvSpPr>
        <xdr:cNvPr id="3" name="TextBox 2"/>
        <xdr:cNvSpPr txBox="1"/>
      </xdr:nvSpPr>
      <xdr:spPr>
        <a:xfrm>
          <a:off x="10976480460" y="4168140"/>
          <a:ext cx="252222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הערה: פניות</a:t>
          </a:r>
          <a:r>
            <a:rPr lang="he-IL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כתובות הן פניות שהתקבלו במכתב או בדוא"ל, או שנענו באופן זה.</a:t>
          </a:r>
        </a:p>
        <a:p>
          <a:pPr algn="r" rtl="1"/>
          <a:r>
            <a:rPr lang="he-IL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המקור:</a:t>
          </a:r>
          <a:r>
            <a:rPr lang="he-IL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מחלקת המטבע בבנק ישראל.</a:t>
          </a:r>
          <a:endParaRPr lang="he-IL" sz="10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448305</xdr:colOff>
      <xdr:row>5</xdr:row>
      <xdr:rowOff>38100</xdr:rowOff>
    </xdr:from>
    <xdr:to>
      <xdr:col>16</xdr:col>
      <xdr:colOff>123825</xdr:colOff>
      <xdr:row>29</xdr:row>
      <xdr:rowOff>123825</xdr:rowOff>
    </xdr:to>
    <xdr:graphicFrame macro="">
      <xdr:nvGraphicFramePr>
        <xdr:cNvPr id="2" name="תרשים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594359</xdr:colOff>
      <xdr:row>26</xdr:row>
      <xdr:rowOff>24765</xdr:rowOff>
    </xdr:from>
    <xdr:to>
      <xdr:col>14</xdr:col>
      <xdr:colOff>501014</xdr:colOff>
      <xdr:row>30</xdr:row>
      <xdr:rowOff>24765</xdr:rowOff>
    </xdr:to>
    <xdr:sp macro="" textlink="">
      <xdr:nvSpPr>
        <xdr:cNvPr id="3" name="TextBox 2"/>
        <xdr:cNvSpPr txBox="1"/>
      </xdr:nvSpPr>
      <xdr:spPr>
        <a:xfrm>
          <a:off x="11226044986" y="4730115"/>
          <a:ext cx="4021455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0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he-I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זיופים –  כולל פניות והצעות שונות בנושא זיוף מטבע.</a:t>
          </a:r>
          <a:endParaRPr lang="en-U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 rtl="1"/>
          <a:r>
            <a:rPr lang="he-IL" sz="10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he-I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אחר –  כולל פניות בנושאים שונים שכל אחת מהן לא עולה על 1%.</a:t>
          </a:r>
        </a:p>
        <a:p>
          <a:pPr algn="r" rtl="1"/>
          <a:r>
            <a:rPr lang="he-IL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המקור: </a:t>
          </a:r>
          <a:r>
            <a:rPr lang="he-IL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מחלקת המטבע בבנק ישראל.</a:t>
          </a:r>
          <a:endParaRPr lang="he-IL" sz="1000" b="0"/>
        </a:p>
      </xdr:txBody>
    </xdr:sp>
    <xdr:clientData/>
  </xdr:twoCellAnchor>
  <xdr:twoCellAnchor>
    <xdr:from>
      <xdr:col>15</xdr:col>
      <xdr:colOff>47625</xdr:colOff>
      <xdr:row>6</xdr:row>
      <xdr:rowOff>104775</xdr:rowOff>
    </xdr:from>
    <xdr:to>
      <xdr:col>16</xdr:col>
      <xdr:colOff>451485</xdr:colOff>
      <xdr:row>7</xdr:row>
      <xdr:rowOff>142875</xdr:rowOff>
    </xdr:to>
    <xdr:sp macro="" textlink="">
      <xdr:nvSpPr>
        <xdr:cNvPr id="4" name="TextBox 3"/>
        <xdr:cNvSpPr txBox="1"/>
      </xdr:nvSpPr>
      <xdr:spPr>
        <a:xfrm>
          <a:off x="11224722915" y="1190625"/>
          <a:ext cx="108966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900"/>
            <a:t>אחוזים</a:t>
          </a:r>
        </a:p>
      </xdr:txBody>
    </xdr:sp>
    <xdr:clientData/>
  </xdr:twoCellAnchor>
  <xdr:twoCellAnchor>
    <xdr:from>
      <xdr:col>9</xdr:col>
      <xdr:colOff>571499</xdr:colOff>
      <xdr:row>22</xdr:row>
      <xdr:rowOff>114300</xdr:rowOff>
    </xdr:from>
    <xdr:to>
      <xdr:col>10</xdr:col>
      <xdr:colOff>152399</xdr:colOff>
      <xdr:row>23</xdr:row>
      <xdr:rowOff>161925</xdr:rowOff>
    </xdr:to>
    <xdr:sp macro="" textlink="">
      <xdr:nvSpPr>
        <xdr:cNvPr id="5" name="TextBox 4"/>
        <xdr:cNvSpPr txBox="1"/>
      </xdr:nvSpPr>
      <xdr:spPr>
        <a:xfrm rot="19316197">
          <a:off x="11229136801" y="4095750"/>
          <a:ext cx="2667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800"/>
            <a:t>1</a:t>
          </a:r>
        </a:p>
      </xdr:txBody>
    </xdr:sp>
    <xdr:clientData/>
  </xdr:twoCellAnchor>
  <xdr:twoCellAnchor>
    <xdr:from>
      <xdr:col>9</xdr:col>
      <xdr:colOff>180974</xdr:colOff>
      <xdr:row>22</xdr:row>
      <xdr:rowOff>57150</xdr:rowOff>
    </xdr:from>
    <xdr:to>
      <xdr:col>9</xdr:col>
      <xdr:colOff>447674</xdr:colOff>
      <xdr:row>23</xdr:row>
      <xdr:rowOff>104775</xdr:rowOff>
    </xdr:to>
    <xdr:sp macro="" textlink="">
      <xdr:nvSpPr>
        <xdr:cNvPr id="6" name="TextBox 5"/>
        <xdr:cNvSpPr txBox="1"/>
      </xdr:nvSpPr>
      <xdr:spPr>
        <a:xfrm rot="19316197">
          <a:off x="11229527326" y="4038600"/>
          <a:ext cx="2667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800"/>
            <a:t>2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Table13" displayName="Table13" ref="A1:B9" totalsRowCount="1">
  <tableColumns count="2">
    <tableColumn id="1" name=" " totalsRowDxfId="3"/>
    <tableColumn id="2" name="Column1" totalsRowDxfId="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B9" totalsRowCount="1">
  <tableColumns count="2">
    <tableColumn id="1" name=" " totalsRowDxfId="1"/>
    <tableColumn id="2" name="Column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rightToLeft="1" topLeftCell="A19" workbookViewId="0">
      <selection activeCell="B40" sqref="B40"/>
    </sheetView>
  </sheetViews>
  <sheetFormatPr defaultRowHeight="14.25" x14ac:dyDescent="0.2"/>
  <cols>
    <col min="1" max="1" width="22.375" bestFit="1" customWidth="1"/>
  </cols>
  <sheetData>
    <row r="1" spans="1:9" x14ac:dyDescent="0.2">
      <c r="A1" t="s">
        <v>0</v>
      </c>
      <c r="B1" t="s">
        <v>1</v>
      </c>
    </row>
    <row r="2" spans="1:9" x14ac:dyDescent="0.2">
      <c r="A2" t="s">
        <v>2</v>
      </c>
      <c r="B2">
        <f>0.26*(100)</f>
        <v>26</v>
      </c>
    </row>
    <row r="3" spans="1:9" x14ac:dyDescent="0.2">
      <c r="A3" t="s">
        <v>3</v>
      </c>
      <c r="B3">
        <f>0.38*(100)</f>
        <v>38</v>
      </c>
    </row>
    <row r="4" spans="1:9" x14ac:dyDescent="0.2">
      <c r="A4" t="s">
        <v>4</v>
      </c>
      <c r="B4">
        <f>0.13*(100)</f>
        <v>13</v>
      </c>
      <c r="E4">
        <f>100</f>
        <v>100</v>
      </c>
    </row>
    <row r="5" spans="1:9" x14ac:dyDescent="0.2">
      <c r="A5" t="s">
        <v>5</v>
      </c>
      <c r="B5">
        <f>0.19*(100)</f>
        <v>19</v>
      </c>
    </row>
    <row r="6" spans="1:9" x14ac:dyDescent="0.2">
      <c r="A6" t="s">
        <v>6</v>
      </c>
      <c r="B6">
        <f>0.03*(100)</f>
        <v>3</v>
      </c>
    </row>
    <row r="7" spans="1:9" x14ac:dyDescent="0.2">
      <c r="A7" t="s">
        <v>7</v>
      </c>
      <c r="B7">
        <f>0.01*(100)</f>
        <v>1</v>
      </c>
      <c r="C7" s="2"/>
      <c r="D7" s="3"/>
    </row>
    <row r="8" spans="1:9" x14ac:dyDescent="0.2">
      <c r="C8" s="2"/>
      <c r="D8" s="3"/>
      <c r="E8" s="3"/>
      <c r="I8" s="1"/>
    </row>
    <row r="9" spans="1:9" x14ac:dyDescent="0.2">
      <c r="A9" s="4"/>
      <c r="B9" s="38"/>
      <c r="C9" s="2"/>
      <c r="E9" s="3"/>
      <c r="I9" s="1"/>
    </row>
    <row r="10" spans="1:9" x14ac:dyDescent="0.2">
      <c r="E10" s="3"/>
      <c r="I10" s="1"/>
    </row>
    <row r="15" spans="1:9" x14ac:dyDescent="0.2">
      <c r="C15" s="2"/>
      <c r="D15" s="2"/>
      <c r="E15" s="2"/>
    </row>
    <row r="16" spans="1:9" x14ac:dyDescent="0.2">
      <c r="C16" s="2"/>
      <c r="D16" s="2"/>
      <c r="E16" s="2"/>
    </row>
  </sheetData>
  <pageMargins left="0.7" right="0.7" top="0.75" bottom="0.75" header="0.3" footer="0.3"/>
  <pageSetup paperSize="9" scale="1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rightToLeft="1" workbookViewId="0">
      <selection activeCell="B35" sqref="B35"/>
    </sheetView>
  </sheetViews>
  <sheetFormatPr defaultRowHeight="14.25" x14ac:dyDescent="0.2"/>
  <cols>
    <col min="1" max="1" width="28.375" bestFit="1" customWidth="1"/>
    <col min="2" max="2" width="10.625" bestFit="1" customWidth="1"/>
  </cols>
  <sheetData>
    <row r="1" spans="1:2" ht="28.5" x14ac:dyDescent="0.2">
      <c r="A1" s="25" t="s">
        <v>102</v>
      </c>
      <c r="B1" s="37" t="s">
        <v>127</v>
      </c>
    </row>
    <row r="2" spans="1:2" ht="15" x14ac:dyDescent="0.2">
      <c r="A2" s="34" t="s">
        <v>90</v>
      </c>
      <c r="B2">
        <f>1433330/(1000000)</f>
        <v>1.43333</v>
      </c>
    </row>
    <row r="3" spans="1:2" ht="15" x14ac:dyDescent="0.2">
      <c r="A3" s="34" t="s">
        <v>91</v>
      </c>
      <c r="B3">
        <f>3458496/(1000000)</f>
        <v>3.4584959999999998</v>
      </c>
    </row>
    <row r="4" spans="1:2" ht="15" x14ac:dyDescent="0.2">
      <c r="A4" s="34" t="s">
        <v>92</v>
      </c>
      <c r="B4">
        <f>5216270/(1000000)</f>
        <v>5.2162699999999997</v>
      </c>
    </row>
    <row r="5" spans="1:2" ht="15" x14ac:dyDescent="0.2">
      <c r="A5" s="34" t="s">
        <v>93</v>
      </c>
      <c r="B5">
        <f>6669429/(1000000)</f>
        <v>6.6694290000000001</v>
      </c>
    </row>
    <row r="6" spans="1:2" ht="15" x14ac:dyDescent="0.2">
      <c r="A6" s="34" t="s">
        <v>94</v>
      </c>
      <c r="B6">
        <f>6846262/(1000000)</f>
        <v>6.8462620000000003</v>
      </c>
    </row>
    <row r="7" spans="1:2" ht="15" x14ac:dyDescent="0.2">
      <c r="A7" s="34" t="s">
        <v>95</v>
      </c>
      <c r="B7">
        <f>5981258/(1000000)</f>
        <v>5.9812580000000004</v>
      </c>
    </row>
    <row r="8" spans="1:2" ht="15" x14ac:dyDescent="0.2">
      <c r="A8" s="34" t="s">
        <v>96</v>
      </c>
      <c r="B8">
        <f>4666406/(1000000)</f>
        <v>4.6664060000000003</v>
      </c>
    </row>
    <row r="9" spans="1:2" ht="15" x14ac:dyDescent="0.2">
      <c r="A9" s="34" t="s">
        <v>97</v>
      </c>
      <c r="B9">
        <f>3422503/(1000000)</f>
        <v>3.4225029999999999</v>
      </c>
    </row>
    <row r="10" spans="1:2" ht="15" x14ac:dyDescent="0.2">
      <c r="A10" s="34" t="s">
        <v>98</v>
      </c>
      <c r="B10">
        <f>2262122/(1000000)</f>
        <v>2.2621220000000002</v>
      </c>
    </row>
    <row r="11" spans="1:2" ht="15" x14ac:dyDescent="0.2">
      <c r="A11" s="34" t="s">
        <v>99</v>
      </c>
      <c r="B11">
        <f>1185200/(1000000)</f>
        <v>1.1852</v>
      </c>
    </row>
    <row r="12" spans="1:2" ht="15" x14ac:dyDescent="0.2">
      <c r="A12" s="34" t="s">
        <v>100</v>
      </c>
      <c r="B12">
        <f>395072/(1000000)</f>
        <v>0.39507199999999998</v>
      </c>
    </row>
    <row r="13" spans="1:2" ht="15" x14ac:dyDescent="0.2">
      <c r="A13" s="34" t="s">
        <v>101</v>
      </c>
      <c r="B13">
        <f>13243/(1000000)</f>
        <v>1.3243E-2</v>
      </c>
    </row>
  </sheetData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rightToLeft="1" tabSelected="1" workbookViewId="0">
      <selection activeCell="E5" sqref="E5"/>
    </sheetView>
  </sheetViews>
  <sheetFormatPr defaultRowHeight="14.25" x14ac:dyDescent="0.2"/>
  <cols>
    <col min="1" max="1" width="22.375" bestFit="1" customWidth="1"/>
  </cols>
  <sheetData>
    <row r="1" spans="1:9" x14ac:dyDescent="0.2">
      <c r="A1" t="s">
        <v>0</v>
      </c>
      <c r="B1" t="s">
        <v>1</v>
      </c>
    </row>
    <row r="2" spans="1:9" x14ac:dyDescent="0.2">
      <c r="A2" t="s">
        <v>2</v>
      </c>
      <c r="B2" s="39">
        <v>0.26</v>
      </c>
    </row>
    <row r="3" spans="1:9" x14ac:dyDescent="0.2">
      <c r="A3" t="s">
        <v>3</v>
      </c>
      <c r="B3" s="39">
        <v>0.38</v>
      </c>
    </row>
    <row r="4" spans="1:9" x14ac:dyDescent="0.2">
      <c r="A4" t="s">
        <v>4</v>
      </c>
      <c r="B4" s="39">
        <v>0.13</v>
      </c>
      <c r="E4" s="39">
        <f>SUM(B2:B7)</f>
        <v>1</v>
      </c>
    </row>
    <row r="5" spans="1:9" x14ac:dyDescent="0.2">
      <c r="A5" t="s">
        <v>5</v>
      </c>
      <c r="B5" s="39">
        <v>0.19</v>
      </c>
    </row>
    <row r="6" spans="1:9" x14ac:dyDescent="0.2">
      <c r="A6" t="s">
        <v>6</v>
      </c>
      <c r="B6" s="39">
        <v>0.03</v>
      </c>
    </row>
    <row r="7" spans="1:9" x14ac:dyDescent="0.2">
      <c r="A7" t="s">
        <v>7</v>
      </c>
      <c r="B7" s="39">
        <v>0.01</v>
      </c>
      <c r="C7" s="2"/>
      <c r="D7" s="3"/>
    </row>
    <row r="8" spans="1:9" x14ac:dyDescent="0.2">
      <c r="C8" s="2"/>
      <c r="D8" s="3"/>
      <c r="E8" s="3"/>
      <c r="I8" s="1"/>
    </row>
    <row r="9" spans="1:9" x14ac:dyDescent="0.2">
      <c r="A9" s="4"/>
      <c r="B9" s="38"/>
      <c r="C9" s="2"/>
      <c r="E9" s="3"/>
      <c r="I9" s="1"/>
    </row>
    <row r="10" spans="1:9" x14ac:dyDescent="0.2">
      <c r="E10" s="3"/>
      <c r="I10" s="1"/>
    </row>
    <row r="15" spans="1:9" x14ac:dyDescent="0.2">
      <c r="C15" s="2"/>
      <c r="D15" s="2"/>
      <c r="E15" s="2"/>
    </row>
    <row r="16" spans="1:9" x14ac:dyDescent="0.2">
      <c r="C16" s="2"/>
      <c r="D16" s="2"/>
      <c r="E16" s="2"/>
    </row>
  </sheetData>
  <pageMargins left="0.7" right="0.7" top="0.75" bottom="0.75" header="0.3" footer="0.3"/>
  <pageSetup paperSize="9" scale="10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0"/>
  <sheetViews>
    <sheetView rightToLeft="1" topLeftCell="A10" zoomScale="90" zoomScaleNormal="90" workbookViewId="0">
      <selection activeCell="E15" sqref="E15"/>
    </sheetView>
  </sheetViews>
  <sheetFormatPr defaultColWidth="9" defaultRowHeight="14.25" x14ac:dyDescent="0.2"/>
  <cols>
    <col min="1" max="1" width="9" style="7"/>
    <col min="2" max="2" width="8.5" style="7" bestFit="1" customWidth="1"/>
    <col min="3" max="5" width="9" style="7"/>
    <col min="6" max="6" width="11.875" style="9" customWidth="1"/>
    <col min="7" max="8" width="9" style="7"/>
    <col min="9" max="9" width="16.125" style="7" customWidth="1"/>
    <col min="10" max="10" width="9" style="7"/>
    <col min="11" max="11" width="11.875" style="8" customWidth="1"/>
    <col min="12" max="13" width="9" style="7"/>
    <col min="14" max="14" width="9" style="7" customWidth="1"/>
    <col min="15" max="17" width="9" style="7"/>
    <col min="18" max="18" width="17" style="8" customWidth="1"/>
    <col min="19" max="19" width="9" style="7"/>
    <col min="20" max="21" width="11.875" style="8" customWidth="1"/>
    <col min="22" max="24" width="9" style="7"/>
    <col min="25" max="25" width="8.5" style="7" customWidth="1"/>
    <col min="26" max="26" width="9" style="7"/>
    <col min="27" max="27" width="15" style="7" customWidth="1"/>
    <col min="28" max="16384" width="9" style="7"/>
  </cols>
  <sheetData>
    <row r="1" spans="1:28" s="5" customFormat="1" ht="63.75" x14ac:dyDescent="0.2">
      <c r="A1" s="11" t="s">
        <v>130</v>
      </c>
      <c r="B1" s="11" t="s">
        <v>131</v>
      </c>
      <c r="C1" s="11" t="s">
        <v>9</v>
      </c>
      <c r="D1" s="11" t="s">
        <v>10</v>
      </c>
      <c r="E1" s="11" t="s">
        <v>11</v>
      </c>
      <c r="F1" s="11" t="s">
        <v>12</v>
      </c>
      <c r="G1" s="11" t="s">
        <v>13</v>
      </c>
      <c r="H1" s="11" t="s">
        <v>14</v>
      </c>
      <c r="I1" s="11" t="s">
        <v>129</v>
      </c>
      <c r="J1" s="5" t="s">
        <v>15</v>
      </c>
      <c r="K1" s="11" t="s">
        <v>16</v>
      </c>
      <c r="L1" s="11" t="s">
        <v>17</v>
      </c>
      <c r="M1" s="11" t="s">
        <v>18</v>
      </c>
      <c r="N1" s="11" t="s">
        <v>19</v>
      </c>
      <c r="O1" s="11" t="s">
        <v>20</v>
      </c>
      <c r="P1" s="5" t="s">
        <v>21</v>
      </c>
      <c r="Q1" s="11" t="s">
        <v>22</v>
      </c>
      <c r="R1" s="11" t="s">
        <v>23</v>
      </c>
      <c r="S1" s="12" t="s">
        <v>24</v>
      </c>
      <c r="T1" s="11" t="s">
        <v>25</v>
      </c>
      <c r="U1" s="11" t="s">
        <v>26</v>
      </c>
      <c r="V1" s="5" t="s">
        <v>27</v>
      </c>
      <c r="W1" s="5" t="s">
        <v>8</v>
      </c>
      <c r="X1" s="11" t="s">
        <v>28</v>
      </c>
      <c r="Y1" s="11" t="s">
        <v>29</v>
      </c>
      <c r="Z1" s="12" t="s">
        <v>30</v>
      </c>
      <c r="AA1" s="11" t="s">
        <v>31</v>
      </c>
      <c r="AB1" s="5" t="s">
        <v>32</v>
      </c>
    </row>
    <row r="2" spans="1:28" s="6" customFormat="1" ht="15" x14ac:dyDescent="0.25">
      <c r="A2" s="13">
        <v>0.79</v>
      </c>
      <c r="B2" s="13">
        <v>0.73</v>
      </c>
      <c r="C2" s="13">
        <v>0.69</v>
      </c>
      <c r="D2" s="13">
        <v>0.66</v>
      </c>
      <c r="E2" s="13">
        <v>0.64</v>
      </c>
      <c r="F2" s="14">
        <v>0.56999999999999995</v>
      </c>
      <c r="G2" s="13">
        <v>0.56000000000000005</v>
      </c>
      <c r="H2" s="13">
        <v>0.54</v>
      </c>
      <c r="I2" s="13">
        <v>0.47</v>
      </c>
      <c r="J2" s="13">
        <v>0.46</v>
      </c>
      <c r="K2" s="14">
        <v>0.42</v>
      </c>
      <c r="L2" s="13">
        <v>0.41</v>
      </c>
      <c r="M2" s="13">
        <v>0.41</v>
      </c>
      <c r="N2" s="13">
        <v>0.38</v>
      </c>
      <c r="O2" s="13">
        <v>0.33</v>
      </c>
      <c r="P2" s="13">
        <v>0.32</v>
      </c>
      <c r="Q2" s="13">
        <v>0.32</v>
      </c>
      <c r="R2" s="13">
        <v>0.32</v>
      </c>
      <c r="S2" s="13">
        <v>0.28999999999999998</v>
      </c>
      <c r="T2" s="13">
        <v>0.27</v>
      </c>
      <c r="U2" s="14">
        <v>0.25</v>
      </c>
      <c r="V2" s="13">
        <v>0.25</v>
      </c>
      <c r="W2" s="13">
        <v>0.24</v>
      </c>
      <c r="X2" s="13">
        <v>0.23</v>
      </c>
      <c r="Y2" s="13">
        <v>0.2</v>
      </c>
      <c r="Z2" s="13">
        <v>0.19</v>
      </c>
      <c r="AA2" s="13">
        <v>0.12</v>
      </c>
      <c r="AB2" s="13">
        <v>0.11</v>
      </c>
    </row>
    <row r="3" spans="1:28" s="16" customFormat="1" ht="12.75" x14ac:dyDescent="0.2">
      <c r="A3" s="15"/>
      <c r="B3" s="15"/>
      <c r="D3" s="15"/>
      <c r="E3" s="15"/>
      <c r="F3" s="17"/>
      <c r="G3" s="15"/>
      <c r="H3" s="15"/>
      <c r="I3" s="15"/>
      <c r="K3" s="17"/>
      <c r="L3" s="15"/>
      <c r="M3" s="15"/>
      <c r="N3" s="15"/>
      <c r="P3" s="15"/>
      <c r="Q3" s="15"/>
      <c r="R3" s="15"/>
      <c r="S3" s="15"/>
      <c r="T3" s="15"/>
      <c r="U3" s="17"/>
      <c r="V3" s="15"/>
      <c r="Y3" s="15"/>
      <c r="Z3" s="15"/>
      <c r="AA3" s="15"/>
      <c r="AB3" s="15"/>
    </row>
    <row r="4" spans="1:28" ht="15" x14ac:dyDescent="0.2">
      <c r="F4" s="18"/>
      <c r="K4" s="19"/>
      <c r="R4" s="20"/>
    </row>
    <row r="5" spans="1:28" x14ac:dyDescent="0.2">
      <c r="F5" s="10"/>
      <c r="H5" s="10"/>
      <c r="L5" s="21"/>
      <c r="M5" s="10"/>
      <c r="R5" s="21"/>
      <c r="T5" s="10"/>
      <c r="U5" s="10"/>
      <c r="Y5" s="10"/>
      <c r="AA5" s="21"/>
    </row>
    <row r="6" spans="1:28" x14ac:dyDescent="0.2">
      <c r="F6" s="10"/>
      <c r="H6" s="10"/>
      <c r="L6" s="21"/>
      <c r="M6" s="10"/>
      <c r="R6" s="21"/>
      <c r="T6" s="10"/>
      <c r="U6" s="10"/>
      <c r="AA6" s="21"/>
    </row>
    <row r="7" spans="1:28" x14ac:dyDescent="0.2">
      <c r="F7" s="10"/>
      <c r="H7" s="10"/>
      <c r="K7" s="22"/>
      <c r="M7" s="10"/>
      <c r="R7" s="21"/>
      <c r="T7" s="10"/>
      <c r="U7" s="23"/>
      <c r="AA7" s="21"/>
    </row>
    <row r="8" spans="1:28" x14ac:dyDescent="0.2">
      <c r="F8" s="10"/>
      <c r="H8" s="10"/>
      <c r="K8" s="22"/>
      <c r="M8" s="10"/>
      <c r="R8" s="21"/>
      <c r="T8" s="10"/>
      <c r="U8" s="23"/>
      <c r="AA8" s="21"/>
    </row>
    <row r="9" spans="1:28" x14ac:dyDescent="0.2">
      <c r="F9" s="18"/>
      <c r="H9" s="10"/>
      <c r="K9" s="24"/>
      <c r="M9" s="10"/>
      <c r="R9" s="21"/>
      <c r="T9" s="9"/>
      <c r="U9" s="10"/>
      <c r="AA9" s="21"/>
    </row>
    <row r="10" spans="1:28" x14ac:dyDescent="0.2">
      <c r="F10" s="7"/>
      <c r="H10" s="10"/>
      <c r="K10" s="10"/>
      <c r="M10" s="10"/>
      <c r="R10" s="21"/>
      <c r="T10" s="10"/>
      <c r="U10" s="23"/>
      <c r="AA10" s="21"/>
    </row>
    <row r="11" spans="1:28" x14ac:dyDescent="0.2">
      <c r="F11" s="7"/>
      <c r="H11" s="10"/>
      <c r="M11" s="10"/>
      <c r="R11" s="21"/>
      <c r="T11" s="10"/>
      <c r="U11" s="10"/>
      <c r="AA11" s="21"/>
    </row>
    <row r="12" spans="1:28" x14ac:dyDescent="0.2">
      <c r="F12" s="7"/>
      <c r="H12" s="10"/>
      <c r="M12" s="10"/>
      <c r="R12" s="21"/>
      <c r="T12" s="10"/>
      <c r="U12" s="10"/>
      <c r="AA12" s="21"/>
    </row>
    <row r="13" spans="1:28" x14ac:dyDescent="0.2">
      <c r="F13" s="7"/>
      <c r="H13" s="10"/>
      <c r="M13" s="10"/>
      <c r="R13" s="21"/>
      <c r="T13" s="10"/>
      <c r="U13" s="10"/>
      <c r="AA13" s="21"/>
    </row>
    <row r="14" spans="1:28" x14ac:dyDescent="0.2">
      <c r="F14" s="7"/>
      <c r="H14" s="10"/>
      <c r="M14" s="10"/>
      <c r="R14" s="21"/>
      <c r="T14" s="10"/>
      <c r="U14" s="10"/>
      <c r="AA14" s="21"/>
    </row>
    <row r="15" spans="1:28" x14ac:dyDescent="0.2">
      <c r="F15" s="7"/>
      <c r="H15" s="10"/>
      <c r="M15" s="10"/>
      <c r="T15" s="10"/>
      <c r="U15" s="10"/>
      <c r="AA15" s="21"/>
    </row>
    <row r="16" spans="1:28" x14ac:dyDescent="0.2">
      <c r="F16" s="7"/>
      <c r="H16" s="10"/>
      <c r="M16" s="10"/>
      <c r="T16" s="10"/>
      <c r="U16" s="10"/>
      <c r="AA16" s="21"/>
    </row>
    <row r="17" spans="6:27" x14ac:dyDescent="0.2">
      <c r="F17" s="7"/>
      <c r="H17" s="10"/>
      <c r="M17" s="10"/>
      <c r="T17" s="10"/>
      <c r="AA17" s="21"/>
    </row>
    <row r="18" spans="6:27" x14ac:dyDescent="0.2">
      <c r="H18" s="10"/>
      <c r="M18" s="10"/>
      <c r="T18" s="9"/>
      <c r="AA18" s="21"/>
    </row>
    <row r="19" spans="6:27" x14ac:dyDescent="0.2">
      <c r="H19" s="10"/>
      <c r="M19" s="10"/>
      <c r="T19" s="9"/>
      <c r="AA19" s="21"/>
    </row>
    <row r="20" spans="6:27" x14ac:dyDescent="0.2">
      <c r="H20" s="10"/>
      <c r="M20" s="10"/>
      <c r="T20" s="9"/>
      <c r="AA20" s="21"/>
    </row>
    <row r="21" spans="6:27" x14ac:dyDescent="0.2">
      <c r="H21" s="10"/>
      <c r="M21" s="10"/>
      <c r="T21" s="9"/>
      <c r="AA21" s="21"/>
    </row>
    <row r="22" spans="6:27" x14ac:dyDescent="0.2">
      <c r="H22" s="10"/>
      <c r="M22" s="10"/>
      <c r="T22" s="9"/>
      <c r="AA22" s="21"/>
    </row>
    <row r="23" spans="6:27" x14ac:dyDescent="0.2">
      <c r="H23" s="10"/>
      <c r="M23" s="10"/>
      <c r="T23" s="9"/>
      <c r="AA23" s="21"/>
    </row>
    <row r="24" spans="6:27" x14ac:dyDescent="0.2">
      <c r="H24" s="10"/>
      <c r="M24" s="10"/>
      <c r="T24" s="9"/>
      <c r="AA24" s="21"/>
    </row>
    <row r="25" spans="6:27" x14ac:dyDescent="0.2">
      <c r="H25" s="10"/>
      <c r="M25" s="10"/>
      <c r="T25" s="9"/>
      <c r="AA25" s="21"/>
    </row>
    <row r="26" spans="6:27" x14ac:dyDescent="0.2">
      <c r="H26" s="10"/>
      <c r="T26" s="9"/>
      <c r="AA26" s="21"/>
    </row>
    <row r="27" spans="6:27" x14ac:dyDescent="0.2">
      <c r="H27" s="10"/>
      <c r="T27" s="9"/>
      <c r="AA27" s="21"/>
    </row>
    <row r="28" spans="6:27" x14ac:dyDescent="0.2">
      <c r="H28" s="10"/>
      <c r="T28" s="9"/>
      <c r="AA28" s="21"/>
    </row>
    <row r="29" spans="6:27" x14ac:dyDescent="0.2">
      <c r="H29" s="10"/>
      <c r="T29" s="9"/>
    </row>
    <row r="30" spans="6:27" x14ac:dyDescent="0.2">
      <c r="T30" s="9"/>
    </row>
    <row r="31" spans="6:27" x14ac:dyDescent="0.2">
      <c r="T31" s="9"/>
    </row>
    <row r="32" spans="6:27" x14ac:dyDescent="0.2">
      <c r="T32" s="9"/>
    </row>
    <row r="33" spans="20:20" x14ac:dyDescent="0.2">
      <c r="T33" s="9"/>
    </row>
    <row r="60" spans="5:12" ht="18" x14ac:dyDescent="0.25">
      <c r="E60" s="29" t="s">
        <v>89</v>
      </c>
      <c r="F60" s="30"/>
      <c r="G60" s="31"/>
      <c r="H60" s="31"/>
      <c r="I60" s="31"/>
      <c r="J60" s="31"/>
      <c r="K60" s="32"/>
      <c r="L60" s="33"/>
    </row>
  </sheetData>
  <pageMargins left="0.75" right="0.75" top="1" bottom="1" header="0.5" footer="0.5"/>
  <pageSetup paperSize="9" scale="3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"/>
  <sheetViews>
    <sheetView rightToLeft="1" topLeftCell="L11" zoomScaleNormal="100" workbookViewId="0">
      <selection activeCell="Q16" sqref="Q16"/>
    </sheetView>
  </sheetViews>
  <sheetFormatPr defaultRowHeight="14.25" x14ac:dyDescent="0.2"/>
  <cols>
    <col min="1" max="1" width="10.625" bestFit="1" customWidth="1"/>
    <col min="2" max="6" width="8" bestFit="1" customWidth="1"/>
    <col min="7" max="55" width="6.5" bestFit="1" customWidth="1"/>
  </cols>
  <sheetData>
    <row r="1" spans="1:55" ht="20.25" x14ac:dyDescent="0.2">
      <c r="B1" s="40" t="s">
        <v>87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</row>
    <row r="2" spans="1:55" ht="20.25" x14ac:dyDescent="0.3">
      <c r="A2" s="26" t="s">
        <v>88</v>
      </c>
      <c r="B2" s="27" t="s">
        <v>33</v>
      </c>
      <c r="C2" s="27" t="s">
        <v>34</v>
      </c>
      <c r="D2" s="27" t="s">
        <v>35</v>
      </c>
      <c r="E2" s="27" t="s">
        <v>36</v>
      </c>
      <c r="F2" s="27" t="s">
        <v>37</v>
      </c>
      <c r="G2" s="27" t="s">
        <v>38</v>
      </c>
      <c r="H2" s="27" t="s">
        <v>39</v>
      </c>
      <c r="I2" s="27" t="s">
        <v>40</v>
      </c>
      <c r="J2" s="27" t="s">
        <v>41</v>
      </c>
      <c r="K2" s="27" t="s">
        <v>42</v>
      </c>
      <c r="L2" s="27" t="s">
        <v>43</v>
      </c>
      <c r="M2" s="27" t="s">
        <v>44</v>
      </c>
      <c r="N2" s="27" t="s">
        <v>45</v>
      </c>
      <c r="O2" s="27" t="s">
        <v>46</v>
      </c>
      <c r="P2" s="27" t="s">
        <v>47</v>
      </c>
      <c r="Q2" s="27" t="s">
        <v>48</v>
      </c>
      <c r="R2" s="27" t="s">
        <v>49</v>
      </c>
      <c r="S2" s="27" t="s">
        <v>50</v>
      </c>
      <c r="T2" s="27" t="s">
        <v>51</v>
      </c>
      <c r="U2" s="27" t="s">
        <v>52</v>
      </c>
      <c r="V2" s="27" t="s">
        <v>53</v>
      </c>
      <c r="W2" s="27" t="s">
        <v>54</v>
      </c>
      <c r="X2" s="27" t="s">
        <v>55</v>
      </c>
      <c r="Y2" s="27" t="s">
        <v>56</v>
      </c>
      <c r="Z2" s="27" t="s">
        <v>57</v>
      </c>
      <c r="AA2" s="27" t="s">
        <v>58</v>
      </c>
      <c r="AB2" s="27" t="s">
        <v>59</v>
      </c>
      <c r="AC2" s="27" t="s">
        <v>60</v>
      </c>
      <c r="AD2" s="27" t="s">
        <v>61</v>
      </c>
      <c r="AE2" s="27" t="s">
        <v>62</v>
      </c>
      <c r="AF2" s="27" t="s">
        <v>63</v>
      </c>
      <c r="AG2" s="27" t="s">
        <v>64</v>
      </c>
      <c r="AH2" s="27" t="s">
        <v>65</v>
      </c>
      <c r="AI2" s="27" t="s">
        <v>66</v>
      </c>
      <c r="AJ2" s="27" t="s">
        <v>67</v>
      </c>
      <c r="AK2" s="27" t="s">
        <v>68</v>
      </c>
      <c r="AL2" s="27" t="s">
        <v>69</v>
      </c>
      <c r="AM2" s="27" t="s">
        <v>70</v>
      </c>
      <c r="AN2" s="27" t="s">
        <v>71</v>
      </c>
      <c r="AO2" s="27" t="s">
        <v>72</v>
      </c>
      <c r="AP2" s="27" t="s">
        <v>73</v>
      </c>
      <c r="AQ2" s="27" t="s">
        <v>74</v>
      </c>
      <c r="AR2" s="27" t="s">
        <v>75</v>
      </c>
      <c r="AS2" s="27" t="s">
        <v>76</v>
      </c>
      <c r="AT2" s="27" t="s">
        <v>77</v>
      </c>
      <c r="AU2" s="27" t="s">
        <v>78</v>
      </c>
      <c r="AV2" s="27" t="s">
        <v>79</v>
      </c>
      <c r="AW2" s="27" t="s">
        <v>80</v>
      </c>
      <c r="AX2" s="27" t="s">
        <v>81</v>
      </c>
      <c r="AY2" s="27" t="s">
        <v>82</v>
      </c>
      <c r="AZ2" s="27" t="s">
        <v>83</v>
      </c>
      <c r="BA2" s="27" t="s">
        <v>84</v>
      </c>
      <c r="BB2" s="27" t="s">
        <v>85</v>
      </c>
      <c r="BC2" s="27" t="s">
        <v>86</v>
      </c>
    </row>
    <row r="3" spans="1:55" ht="20.25" x14ac:dyDescent="0.2">
      <c r="A3" s="35" t="s">
        <v>103</v>
      </c>
      <c r="B3" s="28">
        <v>1</v>
      </c>
      <c r="C3" s="28">
        <v>0.99988503365949588</v>
      </c>
      <c r="D3" s="28">
        <v>0.99929050598973623</v>
      </c>
      <c r="E3" s="28">
        <v>0.99767083792338984</v>
      </c>
      <c r="F3" s="28">
        <v>0.99543411699595252</v>
      </c>
      <c r="G3" s="28">
        <v>0.99118361709215008</v>
      </c>
      <c r="H3" s="28">
        <v>0.98595870864211677</v>
      </c>
      <c r="I3" s="28">
        <v>0.97959894890808874</v>
      </c>
      <c r="J3" s="28">
        <v>0.97027600330321995</v>
      </c>
      <c r="K3" s="28">
        <v>0.95780148883374694</v>
      </c>
      <c r="L3" s="28">
        <v>0.94642123521681998</v>
      </c>
      <c r="M3" s="28">
        <v>0.93067494252873562</v>
      </c>
      <c r="N3" s="28">
        <v>0.91935288888888889</v>
      </c>
      <c r="O3" s="28">
        <v>0.90608857908847185</v>
      </c>
      <c r="P3" s="28">
        <v>0.88941242009132415</v>
      </c>
    </row>
    <row r="4" spans="1:55" ht="20.25" x14ac:dyDescent="0.2">
      <c r="A4" s="35" t="s">
        <v>104</v>
      </c>
      <c r="B4" s="28">
        <v>1</v>
      </c>
      <c r="C4" s="28">
        <v>0.99898109897831422</v>
      </c>
      <c r="D4" s="28">
        <v>0.99600034550621719</v>
      </c>
      <c r="E4" s="28">
        <v>0.99203001438202587</v>
      </c>
      <c r="F4" s="28">
        <v>0.98617362130855335</v>
      </c>
      <c r="G4" s="28">
        <v>0.98064608854496949</v>
      </c>
      <c r="H4" s="28">
        <v>0.97428118682689546</v>
      </c>
      <c r="I4" s="28">
        <v>0.96755688729589551</v>
      </c>
      <c r="J4" s="28">
        <v>0.95888681629704742</v>
      </c>
      <c r="K4" s="28">
        <v>0.95104945012830644</v>
      </c>
      <c r="L4" s="28">
        <v>0.94048205956805453</v>
      </c>
      <c r="M4" s="28">
        <v>0.9292049340125309</v>
      </c>
      <c r="N4" s="28">
        <v>0.91854408637614671</v>
      </c>
      <c r="O4" s="28">
        <v>0.90760190991538114</v>
      </c>
      <c r="P4" s="28">
        <v>0.89410930211296813</v>
      </c>
      <c r="Q4" s="28">
        <v>0.8812110671449751</v>
      </c>
      <c r="R4" s="28">
        <v>0.86602308019294649</v>
      </c>
      <c r="S4" s="28">
        <v>0.84924904478838947</v>
      </c>
      <c r="T4" s="28">
        <v>0.83112245690718156</v>
      </c>
      <c r="U4" s="28">
        <v>0.81329505949037717</v>
      </c>
      <c r="V4" s="28">
        <v>0.79384826219586502</v>
      </c>
      <c r="W4" s="28">
        <v>0.77648888820473083</v>
      </c>
      <c r="X4" s="28">
        <v>0.75685160857604106</v>
      </c>
      <c r="Y4" s="28">
        <v>0.73701323580854117</v>
      </c>
      <c r="Z4" s="28">
        <v>0.71975024282796807</v>
      </c>
      <c r="AA4" s="28">
        <v>0.70249667866517562</v>
      </c>
      <c r="AB4" s="28">
        <v>0.68490072360726406</v>
      </c>
      <c r="AC4" s="28">
        <v>0.66717157498522217</v>
      </c>
      <c r="AD4" s="28">
        <v>0.64701423499651844</v>
      </c>
      <c r="AE4" s="28">
        <v>0.63001185349752697</v>
      </c>
      <c r="AF4" s="28">
        <v>0.6135017978601488</v>
      </c>
      <c r="AG4" s="28">
        <v>0.59906307467902131</v>
      </c>
      <c r="AH4" s="28">
        <v>0.5835288359532127</v>
      </c>
      <c r="AI4" s="28">
        <v>0.56930546090432588</v>
      </c>
      <c r="AJ4" s="28">
        <v>0.55598114616097893</v>
      </c>
      <c r="AK4" s="28">
        <v>0.54307292021188935</v>
      </c>
      <c r="AL4" s="28">
        <v>0.53204657743001527</v>
      </c>
      <c r="AM4" s="28">
        <v>0.52011917225934179</v>
      </c>
      <c r="AN4" s="28">
        <v>0.50680794313846456</v>
      </c>
      <c r="AO4" s="28">
        <v>0.49362327429219333</v>
      </c>
      <c r="AP4" s="28">
        <v>0.48220465690075509</v>
      </c>
      <c r="AQ4" s="28">
        <v>0.47618495071426603</v>
      </c>
      <c r="AR4" s="28">
        <v>0.469617286236583</v>
      </c>
      <c r="AS4" s="28">
        <v>0.46693137191596917</v>
      </c>
      <c r="AT4" s="28">
        <v>0.45726892331727031</v>
      </c>
      <c r="AU4" s="28">
        <v>0.45166729775831466</v>
      </c>
      <c r="AV4" s="28">
        <v>0.44663305216063859</v>
      </c>
      <c r="AW4" s="28">
        <v>0.45204169430857172</v>
      </c>
      <c r="AX4" s="28">
        <v>0.44634939107672228</v>
      </c>
      <c r="AY4" s="28">
        <v>0.44507074768173271</v>
      </c>
      <c r="AZ4" s="28">
        <v>0.44522970426210495</v>
      </c>
      <c r="BA4" s="28">
        <v>0.44032176633202386</v>
      </c>
      <c r="BB4" s="28">
        <v>0.41158313798399482</v>
      </c>
      <c r="BC4" s="28">
        <v>0.41748771084337349</v>
      </c>
    </row>
    <row r="5" spans="1:55" ht="20.25" x14ac:dyDescent="0.2">
      <c r="A5" s="35" t="s">
        <v>105</v>
      </c>
      <c r="B5" s="28">
        <v>1</v>
      </c>
      <c r="C5" s="28">
        <v>0.99924964343044598</v>
      </c>
      <c r="D5" s="28">
        <v>0.99718426573964103</v>
      </c>
      <c r="E5" s="28">
        <v>0.99463350949393647</v>
      </c>
      <c r="F5" s="28">
        <v>0.99197633948110231</v>
      </c>
      <c r="G5" s="28">
        <v>0.98911872994295136</v>
      </c>
      <c r="H5" s="28">
        <v>0.98686405533793586</v>
      </c>
      <c r="I5" s="28">
        <v>0.98437563914519621</v>
      </c>
      <c r="J5" s="28">
        <v>0.98167022120457947</v>
      </c>
      <c r="K5" s="28">
        <v>0.97949728512143963</v>
      </c>
      <c r="L5" s="28">
        <v>0.97742781170498794</v>
      </c>
      <c r="M5" s="28">
        <v>0.97481576487755839</v>
      </c>
      <c r="N5" s="28">
        <v>0.97347709101971913</v>
      </c>
      <c r="O5" s="28">
        <v>0.97330822102548531</v>
      </c>
      <c r="P5" s="28">
        <v>0.97211484973604168</v>
      </c>
      <c r="Q5" s="28">
        <v>0.97137113904511696</v>
      </c>
      <c r="R5" s="28">
        <v>0.9706664377628651</v>
      </c>
      <c r="S5" s="28">
        <v>0.97042086549707607</v>
      </c>
    </row>
    <row r="6" spans="1:55" ht="20.25" x14ac:dyDescent="0.2">
      <c r="A6" s="35" t="s">
        <v>106</v>
      </c>
      <c r="B6" s="28">
        <v>1</v>
      </c>
      <c r="C6" s="28">
        <v>0.99934903075308523</v>
      </c>
      <c r="D6" s="28">
        <v>0.99800520942568427</v>
      </c>
      <c r="E6" s="28">
        <v>0.99641766379744146</v>
      </c>
      <c r="F6" s="28">
        <v>0.99480845239334459</v>
      </c>
      <c r="G6" s="28">
        <v>0.99312820282898029</v>
      </c>
      <c r="H6" s="28">
        <v>0.99152589037640382</v>
      </c>
      <c r="I6" s="28">
        <v>0.98995056565620776</v>
      </c>
      <c r="J6" s="28">
        <v>0.98839480268523872</v>
      </c>
      <c r="K6" s="28">
        <v>0.9870161531654752</v>
      </c>
      <c r="L6" s="28">
        <v>0.98548249460895887</v>
      </c>
      <c r="M6" s="28">
        <v>0.98405660862527478</v>
      </c>
      <c r="N6" s="28">
        <v>0.98264117558069541</v>
      </c>
      <c r="O6" s="28">
        <v>0.98120785275484812</v>
      </c>
      <c r="P6" s="28">
        <v>0.97987705107615253</v>
      </c>
      <c r="Q6" s="28">
        <v>0.97858174318903979</v>
      </c>
      <c r="R6" s="28">
        <v>0.97718512258202428</v>
      </c>
      <c r="S6" s="28">
        <v>0.9760061363599386</v>
      </c>
      <c r="T6" s="28">
        <v>0.97482328643365712</v>
      </c>
      <c r="U6" s="28">
        <v>0.9735944736176857</v>
      </c>
      <c r="V6" s="28">
        <v>0.97269306861131455</v>
      </c>
      <c r="W6" s="28">
        <v>0.97153700581098468</v>
      </c>
      <c r="X6" s="28">
        <v>0.97045503308246439</v>
      </c>
      <c r="Y6" s="28">
        <v>0.96933428363806939</v>
      </c>
      <c r="Z6" s="28">
        <v>0.96820632669830509</v>
      </c>
      <c r="AA6" s="28">
        <v>0.96702400811745781</v>
      </c>
      <c r="AB6" s="28">
        <v>0.96579212679449278</v>
      </c>
      <c r="AC6" s="28">
        <v>0.96478686643335476</v>
      </c>
      <c r="AD6" s="28">
        <v>0.96384665258150792</v>
      </c>
      <c r="AE6" s="28">
        <v>0.96322942836574577</v>
      </c>
      <c r="AF6" s="28">
        <v>0.96285545460376576</v>
      </c>
      <c r="AG6" s="28">
        <v>0.96223607631891206</v>
      </c>
      <c r="AH6" s="28">
        <v>0.9619150702965451</v>
      </c>
      <c r="AI6" s="28">
        <v>0.96121916690388087</v>
      </c>
      <c r="AJ6" s="28">
        <v>0.96043824084377571</v>
      </c>
      <c r="AK6" s="28">
        <v>0.96045604078491731</v>
      </c>
      <c r="AL6" s="28">
        <v>0.9602902613046701</v>
      </c>
      <c r="AM6" s="28">
        <v>0.95927953598378191</v>
      </c>
    </row>
  </sheetData>
  <mergeCells count="1">
    <mergeCell ref="B1:BC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rightToLeft="1" topLeftCell="A7" zoomScaleNormal="100" workbookViewId="0">
      <selection activeCell="G38" sqref="G38"/>
    </sheetView>
  </sheetViews>
  <sheetFormatPr defaultRowHeight="14.25" x14ac:dyDescent="0.2"/>
  <sheetData>
    <row r="2" spans="1:2" x14ac:dyDescent="0.2">
      <c r="A2" t="s">
        <v>107</v>
      </c>
      <c r="B2">
        <v>2634</v>
      </c>
    </row>
    <row r="3" spans="1:2" x14ac:dyDescent="0.2">
      <c r="A3" t="s">
        <v>108</v>
      </c>
      <c r="B3">
        <v>422</v>
      </c>
    </row>
    <row r="4" spans="1:2" x14ac:dyDescent="0.2">
      <c r="A4" t="s">
        <v>109</v>
      </c>
      <c r="B4">
        <v>155</v>
      </c>
    </row>
    <row r="5" spans="1:2" x14ac:dyDescent="0.2">
      <c r="A5" t="s">
        <v>110</v>
      </c>
      <c r="B5">
        <v>1402</v>
      </c>
    </row>
    <row r="6" spans="1:2" x14ac:dyDescent="0.2">
      <c r="A6" t="s">
        <v>111</v>
      </c>
      <c r="B6">
        <v>6</v>
      </c>
    </row>
    <row r="7" spans="1:2" x14ac:dyDescent="0.2">
      <c r="A7" t="s">
        <v>112</v>
      </c>
      <c r="B7">
        <f>B2+B6</f>
        <v>2640</v>
      </c>
    </row>
    <row r="8" spans="1:2" x14ac:dyDescent="0.2">
      <c r="B8">
        <f>SUM(B3:B7)</f>
        <v>4625</v>
      </c>
    </row>
    <row r="11" spans="1:2" x14ac:dyDescent="0.2">
      <c r="A11" t="s">
        <v>107</v>
      </c>
      <c r="B11">
        <v>2640</v>
      </c>
    </row>
    <row r="12" spans="1:2" x14ac:dyDescent="0.2">
      <c r="A12" t="s">
        <v>108</v>
      </c>
      <c r="B12">
        <v>422</v>
      </c>
    </row>
    <row r="13" spans="1:2" x14ac:dyDescent="0.2">
      <c r="A13" t="s">
        <v>113</v>
      </c>
      <c r="B13">
        <v>155</v>
      </c>
    </row>
    <row r="14" spans="1:2" x14ac:dyDescent="0.2">
      <c r="A14" t="s">
        <v>110</v>
      </c>
      <c r="B14">
        <v>1402</v>
      </c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rightToLeft="1" topLeftCell="A4" workbookViewId="0">
      <selection activeCell="N38" sqref="N38"/>
    </sheetView>
  </sheetViews>
  <sheetFormatPr defaultRowHeight="14.25" x14ac:dyDescent="0.2"/>
  <sheetData>
    <row r="2" spans="1:4" x14ac:dyDescent="0.2">
      <c r="A2">
        <v>2015</v>
      </c>
      <c r="B2">
        <v>2016</v>
      </c>
      <c r="C2">
        <v>2017</v>
      </c>
      <c r="D2">
        <v>2018</v>
      </c>
    </row>
    <row r="3" spans="1:4" x14ac:dyDescent="0.2">
      <c r="A3">
        <v>444</v>
      </c>
      <c r="B3">
        <v>518</v>
      </c>
      <c r="C3">
        <v>473</v>
      </c>
      <c r="D3">
        <v>583</v>
      </c>
    </row>
    <row r="5" spans="1:4" x14ac:dyDescent="0.2">
      <c r="A5" t="s">
        <v>114</v>
      </c>
      <c r="B5" t="s">
        <v>115</v>
      </c>
    </row>
    <row r="6" spans="1:4" x14ac:dyDescent="0.2">
      <c r="A6">
        <v>2015</v>
      </c>
      <c r="B6">
        <v>444</v>
      </c>
    </row>
    <row r="7" spans="1:4" x14ac:dyDescent="0.2">
      <c r="A7">
        <v>2016</v>
      </c>
      <c r="B7">
        <v>518</v>
      </c>
    </row>
    <row r="8" spans="1:4" x14ac:dyDescent="0.2">
      <c r="A8">
        <v>2017</v>
      </c>
      <c r="B8">
        <v>473</v>
      </c>
    </row>
    <row r="9" spans="1:4" x14ac:dyDescent="0.2">
      <c r="A9">
        <v>2018</v>
      </c>
      <c r="B9">
        <v>583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rightToLeft="1" zoomScaleNormal="100" workbookViewId="0">
      <selection activeCell="H38" sqref="H38"/>
    </sheetView>
  </sheetViews>
  <sheetFormatPr defaultRowHeight="14.25" x14ac:dyDescent="0.2"/>
  <cols>
    <col min="1" max="1" width="15.25" bestFit="1" customWidth="1"/>
    <col min="2" max="2" width="6.125" bestFit="1" customWidth="1"/>
  </cols>
  <sheetData>
    <row r="1" spans="1:5" x14ac:dyDescent="0.2">
      <c r="A1" s="25" t="s">
        <v>116</v>
      </c>
    </row>
    <row r="2" spans="1:5" x14ac:dyDescent="0.2">
      <c r="A2" s="36" t="s">
        <v>117</v>
      </c>
      <c r="B2">
        <v>29.502572898799311</v>
      </c>
    </row>
    <row r="3" spans="1:5" x14ac:dyDescent="0.2">
      <c r="A3" s="36" t="s">
        <v>118</v>
      </c>
      <c r="B3">
        <v>23.670668953687819</v>
      </c>
      <c r="E3">
        <v>100</v>
      </c>
    </row>
    <row r="4" spans="1:5" x14ac:dyDescent="0.2">
      <c r="A4" s="36" t="s">
        <v>119</v>
      </c>
      <c r="B4">
        <v>11.83533447684391</v>
      </c>
    </row>
    <row r="5" spans="1:5" x14ac:dyDescent="0.2">
      <c r="A5" s="36" t="s">
        <v>120</v>
      </c>
      <c r="B5">
        <v>8.7478559176672377</v>
      </c>
    </row>
    <row r="6" spans="1:5" x14ac:dyDescent="0.2">
      <c r="A6" s="36" t="s">
        <v>121</v>
      </c>
      <c r="B6">
        <v>7.3756432246998278</v>
      </c>
    </row>
    <row r="7" spans="1:5" x14ac:dyDescent="0.2">
      <c r="A7" s="36" t="s">
        <v>122</v>
      </c>
      <c r="B7">
        <v>4.1166380789022305</v>
      </c>
    </row>
    <row r="8" spans="1:5" x14ac:dyDescent="0.2">
      <c r="A8" s="36" t="s">
        <v>123</v>
      </c>
      <c r="B8">
        <v>3.4305317324185252</v>
      </c>
    </row>
    <row r="9" spans="1:5" x14ac:dyDescent="0.2">
      <c r="A9" s="36" t="s">
        <v>124</v>
      </c>
      <c r="B9">
        <v>2.9159519725557463</v>
      </c>
    </row>
    <row r="10" spans="1:5" x14ac:dyDescent="0.2">
      <c r="A10" s="36" t="s">
        <v>125</v>
      </c>
      <c r="B10">
        <v>1.8867924528301887</v>
      </c>
    </row>
    <row r="11" spans="1:5" x14ac:dyDescent="0.2">
      <c r="A11" s="36" t="s">
        <v>126</v>
      </c>
      <c r="B11">
        <v>1.7152658662092626</v>
      </c>
    </row>
    <row r="12" spans="1:5" x14ac:dyDescent="0.2">
      <c r="A12" s="36" t="s">
        <v>128</v>
      </c>
      <c r="B12">
        <v>1.7152658662092626</v>
      </c>
    </row>
    <row r="13" spans="1:5" x14ac:dyDescent="0.2">
      <c r="A13" s="36" t="s">
        <v>8</v>
      </c>
      <c r="B13">
        <v>3.0874785591766725</v>
      </c>
    </row>
  </sheetData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B1050B-47B5-48B0-B7F7-991757EAB3C3}"/>
</file>

<file path=customXml/itemProps2.xml><?xml version="1.0" encoding="utf-8"?>
<ds:datastoreItem xmlns:ds="http://schemas.openxmlformats.org/officeDocument/2006/customXml" ds:itemID="{5F2117EE-EE22-4DCB-B0DD-1D30BAE12010}"/>
</file>

<file path=customXml/itemProps3.xml><?xml version="1.0" encoding="utf-8"?>
<ds:datastoreItem xmlns:ds="http://schemas.openxmlformats.org/officeDocument/2006/customXml" ds:itemID="{B5967383-8EBF-49DF-94CB-E615F18FCB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8</vt:i4>
      </vt:variant>
    </vt:vector>
  </HeadingPairs>
  <TitlesOfParts>
    <vt:vector size="8" baseType="lpstr">
      <vt:lpstr>איור ת-2 ישן</vt:lpstr>
      <vt:lpstr>תיבה 1 איור 1</vt:lpstr>
      <vt:lpstr>תיבה 2 איור 1</vt:lpstr>
      <vt:lpstr>תיבה 2 איור 2</vt:lpstr>
      <vt:lpstr>איור ת-4 לא לפרסום</vt:lpstr>
      <vt:lpstr>תיבה 3 איור 1</vt:lpstr>
      <vt:lpstr>תיבה 3 איור 2</vt:lpstr>
      <vt:lpstr>תיבה 3 איור 3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עמית גלבוע</dc:creator>
  <cp:lastModifiedBy>רות אילון</cp:lastModifiedBy>
  <cp:lastPrinted>2019-07-23T06:15:28Z</cp:lastPrinted>
  <dcterms:created xsi:type="dcterms:W3CDTF">2019-05-23T06:14:44Z</dcterms:created>
  <dcterms:modified xsi:type="dcterms:W3CDTF">2019-07-24T07:16:43Z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