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יחידת שוק מטבע חוץ - 2\נכסים והתחייבויות\תוצרי אקספרס יחידת שוק מטח\חשבון פיננסי\רבעוני\מקור\2024\Q3.2024\אינטרנט\"/>
    </mc:Choice>
  </mc:AlternateContent>
  <bookViews>
    <workbookView xWindow="0" yWindow="0" windowWidth="28800" windowHeight="12330"/>
  </bookViews>
  <sheets>
    <sheet name="לוח 3 רבעוני" sheetId="1" r:id="rId1"/>
  </sheets>
  <externalReferences>
    <externalReference r:id="rId2"/>
  </externalReferences>
  <definedNames>
    <definedName name="_xlnm.Print_Titles" localSheetId="0">'לוח 3 רבעוני'!$A:$B,'לוח 3 רבעוני'!$1:$5</definedName>
    <definedName name="XPQUERYDOC_0" localSheetId="0" hidden="1">'לוח 3 רבעוני'!$A$1</definedName>
  </definedNames>
  <calcPr calcId="162913" fullCalcOnLoad="1"/>
</workbook>
</file>

<file path=xl/calcChain.xml><?xml version="1.0" encoding="utf-8"?>
<calcChain xmlns="http://schemas.openxmlformats.org/spreadsheetml/2006/main">
  <c r="CE63" i="1" l="1"/>
  <c r="CD63" i="1"/>
  <c r="CC63" i="1"/>
  <c r="CC62" i="1"/>
  <c r="CB63" i="1"/>
  <c r="CB62" i="1"/>
  <c r="CA63" i="1"/>
  <c r="BZ63" i="1"/>
  <c r="CE62" i="1"/>
  <c r="CD62" i="1"/>
  <c r="CA62" i="1"/>
  <c r="BZ62" i="1"/>
  <c r="CE61" i="1"/>
  <c r="CD61" i="1"/>
  <c r="CC61" i="1"/>
  <c r="CB61" i="1"/>
  <c r="CA61" i="1"/>
  <c r="BZ61" i="1"/>
  <c r="CE60" i="1"/>
  <c r="CE59" i="1"/>
  <c r="CD60" i="1"/>
  <c r="CD59" i="1"/>
  <c r="CC60" i="1"/>
  <c r="CB60" i="1"/>
  <c r="CA60" i="1"/>
  <c r="CA59" i="1"/>
  <c r="BZ60" i="1"/>
  <c r="BZ59" i="1"/>
  <c r="CC59" i="1"/>
  <c r="CB59" i="1"/>
  <c r="CE58" i="1"/>
  <c r="CD58" i="1"/>
  <c r="CC58" i="1"/>
  <c r="CB58" i="1"/>
  <c r="CA58" i="1"/>
  <c r="BZ58" i="1"/>
  <c r="CE57" i="1"/>
  <c r="CD57" i="1"/>
  <c r="CC57" i="1"/>
  <c r="CC56" i="1"/>
  <c r="CB57" i="1"/>
  <c r="CB56" i="1"/>
  <c r="CA57" i="1"/>
  <c r="BZ57" i="1"/>
  <c r="CE56" i="1"/>
  <c r="CE55" i="1"/>
  <c r="CD56" i="1"/>
  <c r="CD55" i="1"/>
  <c r="CA56" i="1"/>
  <c r="CA55" i="1"/>
  <c r="BZ56" i="1"/>
  <c r="BZ55" i="1"/>
  <c r="CE53" i="1"/>
  <c r="CD53" i="1"/>
  <c r="CC53" i="1"/>
  <c r="CB53" i="1"/>
  <c r="CA53" i="1"/>
  <c r="BZ53" i="1"/>
  <c r="CE52" i="1"/>
  <c r="CD52" i="1"/>
  <c r="CC52" i="1"/>
  <c r="CB52" i="1"/>
  <c r="CA52" i="1"/>
  <c r="BZ52" i="1"/>
  <c r="CE51" i="1"/>
  <c r="CE50" i="1"/>
  <c r="CD51" i="1"/>
  <c r="CD50" i="1"/>
  <c r="CC51" i="1"/>
  <c r="CB51" i="1"/>
  <c r="CA51" i="1"/>
  <c r="CA50" i="1"/>
  <c r="BZ51" i="1"/>
  <c r="BZ50" i="1"/>
  <c r="CC50" i="1"/>
  <c r="CB50" i="1"/>
  <c r="CE49" i="1"/>
  <c r="CD49" i="1"/>
  <c r="CC49" i="1"/>
  <c r="CB49" i="1"/>
  <c r="CA49" i="1"/>
  <c r="BZ49" i="1"/>
  <c r="CE48" i="1"/>
  <c r="CD48" i="1"/>
  <c r="CC48" i="1"/>
  <c r="CC47" i="1"/>
  <c r="CB48" i="1"/>
  <c r="CB47" i="1"/>
  <c r="CA48" i="1"/>
  <c r="BZ48" i="1"/>
  <c r="CE47" i="1"/>
  <c r="CD47" i="1"/>
  <c r="CA47" i="1"/>
  <c r="BZ47" i="1"/>
  <c r="CE46" i="1"/>
  <c r="CD46" i="1"/>
  <c r="CC46" i="1"/>
  <c r="CB46" i="1"/>
  <c r="CA46" i="1"/>
  <c r="BZ46" i="1"/>
  <c r="CE45" i="1"/>
  <c r="CE44" i="1"/>
  <c r="CE43" i="1"/>
  <c r="CD45" i="1"/>
  <c r="CD44" i="1"/>
  <c r="CD43" i="1"/>
  <c r="CC45" i="1"/>
  <c r="CB45" i="1"/>
  <c r="CA45" i="1"/>
  <c r="CA44" i="1"/>
  <c r="CA43" i="1"/>
  <c r="BZ45" i="1"/>
  <c r="BZ44" i="1"/>
  <c r="BZ43" i="1"/>
  <c r="CC44" i="1"/>
  <c r="CC43" i="1"/>
  <c r="CB44" i="1"/>
  <c r="CB43" i="1"/>
  <c r="CE42" i="1"/>
  <c r="CD42" i="1"/>
  <c r="CC42" i="1"/>
  <c r="CB42" i="1"/>
  <c r="CA42" i="1"/>
  <c r="BZ42" i="1"/>
  <c r="CE41" i="1"/>
  <c r="CD41" i="1"/>
  <c r="CC41" i="1"/>
  <c r="CB41" i="1"/>
  <c r="CA41" i="1"/>
  <c r="BZ41" i="1"/>
  <c r="CE40" i="1"/>
  <c r="CD40" i="1"/>
  <c r="CC40" i="1"/>
  <c r="CB40" i="1"/>
  <c r="CA40" i="1"/>
  <c r="BZ40" i="1"/>
  <c r="CE39" i="1"/>
  <c r="CE38" i="1"/>
  <c r="CE30" i="1"/>
  <c r="CD39" i="1"/>
  <c r="CD38" i="1"/>
  <c r="CC39" i="1"/>
  <c r="CB39" i="1"/>
  <c r="CA39" i="1"/>
  <c r="CA38" i="1"/>
  <c r="CA30" i="1"/>
  <c r="BZ39" i="1"/>
  <c r="BZ38" i="1"/>
  <c r="CC38" i="1"/>
  <c r="CB38" i="1"/>
  <c r="CE37" i="1"/>
  <c r="CD37" i="1"/>
  <c r="CC37" i="1"/>
  <c r="CB37" i="1"/>
  <c r="CA37" i="1"/>
  <c r="BZ37" i="1"/>
  <c r="BZ35" i="1"/>
  <c r="CE36" i="1"/>
  <c r="CD36" i="1"/>
  <c r="CC36" i="1"/>
  <c r="CC35" i="1"/>
  <c r="CC30" i="1"/>
  <c r="CB36" i="1"/>
  <c r="CB35" i="1"/>
  <c r="CA36" i="1"/>
  <c r="BZ36" i="1"/>
  <c r="CE35" i="1"/>
  <c r="CD35" i="1"/>
  <c r="CA35" i="1"/>
  <c r="CE34" i="1"/>
  <c r="CD34" i="1"/>
  <c r="CC34" i="1"/>
  <c r="CB34" i="1"/>
  <c r="CA34" i="1"/>
  <c r="BZ34" i="1"/>
  <c r="CE33" i="1"/>
  <c r="CD33" i="1"/>
  <c r="CC33" i="1"/>
  <c r="CB33" i="1"/>
  <c r="CA33" i="1"/>
  <c r="BZ33" i="1"/>
  <c r="CE32" i="1"/>
  <c r="CD32" i="1"/>
  <c r="CC32" i="1"/>
  <c r="CB32" i="1"/>
  <c r="CB31" i="1"/>
  <c r="CB30" i="1"/>
  <c r="CA32" i="1"/>
  <c r="BZ32" i="1"/>
  <c r="CE31" i="1"/>
  <c r="CD31" i="1"/>
  <c r="CD30" i="1"/>
  <c r="CC31" i="1"/>
  <c r="CA31" i="1"/>
  <c r="BZ31" i="1"/>
  <c r="BZ30" i="1"/>
  <c r="CE26" i="1"/>
  <c r="CD26" i="1"/>
  <c r="CC26" i="1"/>
  <c r="CB26" i="1"/>
  <c r="CA26" i="1"/>
  <c r="BZ26" i="1"/>
  <c r="CE24" i="1"/>
  <c r="CD24" i="1"/>
  <c r="CC24" i="1"/>
  <c r="CB24" i="1"/>
  <c r="CA24" i="1"/>
  <c r="BZ24" i="1"/>
  <c r="CE22" i="1"/>
  <c r="CD22" i="1"/>
  <c r="CC22" i="1"/>
  <c r="CB22" i="1"/>
  <c r="CA22" i="1"/>
  <c r="BZ22" i="1"/>
  <c r="CE21" i="1"/>
  <c r="CD21" i="1"/>
  <c r="CC21" i="1"/>
  <c r="CB21" i="1"/>
  <c r="CA21" i="1"/>
  <c r="BZ21" i="1"/>
  <c r="CE20" i="1"/>
  <c r="CD20" i="1"/>
  <c r="CC20" i="1"/>
  <c r="CB20" i="1"/>
  <c r="CA20" i="1"/>
  <c r="BZ20" i="1"/>
  <c r="CE19" i="1"/>
  <c r="CD19" i="1"/>
  <c r="CC19" i="1"/>
  <c r="CB19" i="1"/>
  <c r="CA19" i="1"/>
  <c r="BZ19" i="1"/>
  <c r="CE18" i="1"/>
  <c r="CD18" i="1"/>
  <c r="CD17" i="1"/>
  <c r="CC18" i="1"/>
  <c r="CB18" i="1"/>
  <c r="CA18" i="1"/>
  <c r="BZ18" i="1"/>
  <c r="BZ17" i="1"/>
  <c r="CE17" i="1"/>
  <c r="CC17" i="1"/>
  <c r="CB17" i="1"/>
  <c r="CA17" i="1"/>
  <c r="CE15" i="1"/>
  <c r="CD15" i="1"/>
  <c r="CC15" i="1"/>
  <c r="CB15" i="1"/>
  <c r="CA15" i="1"/>
  <c r="BZ15" i="1"/>
  <c r="CE14" i="1"/>
  <c r="CD14" i="1"/>
  <c r="CC14" i="1"/>
  <c r="CB14" i="1"/>
  <c r="CB13" i="1"/>
  <c r="CA14" i="1"/>
  <c r="BZ14" i="1"/>
  <c r="CE13" i="1"/>
  <c r="CD13" i="1"/>
  <c r="CC13" i="1"/>
  <c r="CA13" i="1"/>
  <c r="BZ13" i="1"/>
  <c r="CE11" i="1"/>
  <c r="CD11" i="1"/>
  <c r="CC11" i="1"/>
  <c r="CB11" i="1"/>
  <c r="CA11" i="1"/>
  <c r="BZ11" i="1"/>
  <c r="CE10" i="1"/>
  <c r="CD10" i="1"/>
  <c r="CD9" i="1"/>
  <c r="CC10" i="1"/>
  <c r="CB10" i="1"/>
  <c r="CA10" i="1"/>
  <c r="BZ10" i="1"/>
  <c r="BZ9" i="1"/>
  <c r="CE9" i="1"/>
  <c r="CC9" i="1"/>
  <c r="CB9" i="1"/>
  <c r="CB7" i="1"/>
  <c r="CA9" i="1"/>
  <c r="CE7" i="1"/>
  <c r="CC7" i="1"/>
  <c r="CA7" i="1"/>
  <c r="CB55" i="1"/>
  <c r="BZ7" i="1"/>
  <c r="CD7" i="1"/>
  <c r="CC55" i="1"/>
</calcChain>
</file>

<file path=xl/sharedStrings.xml><?xml version="1.0" encoding="utf-8"?>
<sst xmlns="http://schemas.openxmlformats.org/spreadsheetml/2006/main" count="299" uniqueCount="153">
  <si>
    <t>לוח 3: השקעות תושבי ישראל בחו"ל</t>
  </si>
  <si>
    <t>(תנועות נטו, מיליוני דולרים)</t>
  </si>
  <si>
    <t>Q1 1998</t>
  </si>
  <si>
    <t>Q2 1998</t>
  </si>
  <si>
    <t>Q3 1998</t>
  </si>
  <si>
    <t>Q4 1998</t>
  </si>
  <si>
    <t>Q1 1999</t>
  </si>
  <si>
    <t>Q2 1999</t>
  </si>
  <si>
    <t>Q3 1999</t>
  </si>
  <si>
    <t>Q4 1999</t>
  </si>
  <si>
    <t>Q1 2000</t>
  </si>
  <si>
    <t>Q2 2000</t>
  </si>
  <si>
    <t>Q3 2000</t>
  </si>
  <si>
    <t>Q4 2000</t>
  </si>
  <si>
    <t>Q1 2001</t>
  </si>
  <si>
    <t>Q2 2001</t>
  </si>
  <si>
    <t>Q3 2001</t>
  </si>
  <si>
    <t>Q4 2001</t>
  </si>
  <si>
    <t>Q1 2002</t>
  </si>
  <si>
    <t>Q2 2002</t>
  </si>
  <si>
    <t>Q3 2002</t>
  </si>
  <si>
    <t>Q4 2002</t>
  </si>
  <si>
    <t>Q1 2003</t>
  </si>
  <si>
    <t>Q2 2003</t>
  </si>
  <si>
    <t>Q3 2003</t>
  </si>
  <si>
    <t>Q4 2003</t>
  </si>
  <si>
    <t>Q1 2004</t>
  </si>
  <si>
    <t>Q2 2004</t>
  </si>
  <si>
    <t>Q3 2004</t>
  </si>
  <si>
    <t>Q4 2004</t>
  </si>
  <si>
    <t>Q1 2005</t>
  </si>
  <si>
    <t>Q2 2005</t>
  </si>
  <si>
    <t>Q3 2005</t>
  </si>
  <si>
    <t>Q4 2005</t>
  </si>
  <si>
    <t>Q1 2006</t>
  </si>
  <si>
    <t>Q2 2006</t>
  </si>
  <si>
    <t>Q3 2006</t>
  </si>
  <si>
    <t>Q4 2006</t>
  </si>
  <si>
    <t>Q1 2007</t>
  </si>
  <si>
    <t>Q2 2007</t>
  </si>
  <si>
    <t>Q3 2007</t>
  </si>
  <si>
    <t>Q4 2007</t>
  </si>
  <si>
    <t>Q1 2008</t>
  </si>
  <si>
    <t>Q2 2008</t>
  </si>
  <si>
    <t>Q3 2008</t>
  </si>
  <si>
    <t>Q4 2008</t>
  </si>
  <si>
    <t>Q1 2009</t>
  </si>
  <si>
    <t>Q2 2009</t>
  </si>
  <si>
    <t>Q3 2009</t>
  </si>
  <si>
    <t>Q4 2009</t>
  </si>
  <si>
    <t>Q1 2010</t>
  </si>
  <si>
    <t>Q2 2010</t>
  </si>
  <si>
    <t>Q3 2010</t>
  </si>
  <si>
    <t>Q4 2010</t>
  </si>
  <si>
    <t>Q1 2011</t>
  </si>
  <si>
    <t>Q2 2011</t>
  </si>
  <si>
    <t>Q3 2011</t>
  </si>
  <si>
    <t>Q4 2011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</si>
  <si>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</si>
  <si>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</si>
  <si>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</si>
  <si>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</si>
  <si>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</si>
  <si>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</si>
  <si>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</si>
  <si>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</si>
  <si>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</si>
  <si>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</si>
  <si>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</si>
  <si>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</si>
  <si>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</si>
  <si>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</si>
  <si>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</si>
  <si>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</si>
  <si>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</si>
  <si>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</si>
  <si>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</si>
  <si>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</si>
  <si>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</si>
  <si>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</si>
  <si>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</si>
  <si>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</si>
  <si>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</si>
  <si>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</si>
  <si>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</si>
  <si>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</si>
  <si>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</si>
  <si>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</si>
  <si>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</si>
  <si>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</si>
  <si>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</si>
  <si>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</si>
  <si>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</si>
  <si>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</si>
  <si>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</si>
  <si>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</si>
  <si>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</si>
  <si>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</si>
  <si>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</si>
  <si>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</si>
  <si>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</si>
  <si>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סך כל השקעות תושבי ישראל בחו"ל</t>
  </si>
  <si>
    <t>השקעות ישירות בחו"ל</t>
  </si>
  <si>
    <t>1.1.1</t>
  </si>
  <si>
    <t>הון מניות</t>
  </si>
  <si>
    <t>1.1.2</t>
  </si>
  <si>
    <t>הלוואות בעלים</t>
  </si>
  <si>
    <t>השקעות פיננסיות בני"ע סחירים</t>
  </si>
  <si>
    <t>1.2.1</t>
  </si>
  <si>
    <t>1.2.2</t>
  </si>
  <si>
    <t>אג"ח סחירות</t>
  </si>
  <si>
    <t>השקעות אחרות בחו"ל</t>
  </si>
  <si>
    <t>1.3.1</t>
  </si>
  <si>
    <t>פיקדונות ומזומנים תושבי ישראל בחו"ל</t>
  </si>
  <si>
    <t>1.3.2</t>
  </si>
  <si>
    <t>פיקדונות ומזומנים בנקים ישראליים</t>
  </si>
  <si>
    <t>1.3.3</t>
  </si>
  <si>
    <t>הלוואות</t>
  </si>
  <si>
    <t>1.3.4</t>
  </si>
  <si>
    <t>אשראי לקוחות</t>
  </si>
  <si>
    <t>1.3.5</t>
  </si>
  <si>
    <t>נכסים אחרים</t>
  </si>
  <si>
    <t>נכסי רזרבה</t>
  </si>
  <si>
    <t>מכשירים נגזרים</t>
  </si>
  <si>
    <t>מזה:</t>
  </si>
  <si>
    <t>השקעות המגזר הפרטי הלא-בנקאי</t>
  </si>
  <si>
    <t>השקעות המגזר העסקי</t>
  </si>
  <si>
    <t>[רווחים שלא חולקו]</t>
  </si>
  <si>
    <r>
      <t xml:space="preserve">השקעות המשקיעים המוסדיים </t>
    </r>
    <r>
      <rPr>
        <b/>
        <u/>
        <vertAlign val="superscript"/>
        <sz val="10"/>
        <rFont val="Arial"/>
        <family val="2"/>
      </rPr>
      <t>1</t>
    </r>
  </si>
  <si>
    <t>2.1.1</t>
  </si>
  <si>
    <t>2.1.2</t>
  </si>
  <si>
    <t>2.2.1</t>
  </si>
  <si>
    <t>2.2.2</t>
  </si>
  <si>
    <t>2.3.1</t>
  </si>
  <si>
    <t>2.3.2</t>
  </si>
  <si>
    <t>2.3.3</t>
  </si>
  <si>
    <r>
      <t xml:space="preserve">השקעות משקי הבית </t>
    </r>
    <r>
      <rPr>
        <b/>
        <u/>
        <vertAlign val="superscript"/>
        <sz val="10"/>
        <rFont val="Arial"/>
        <family val="2"/>
      </rPr>
      <t>2</t>
    </r>
  </si>
  <si>
    <t>3.1.1</t>
  </si>
  <si>
    <t>3.1.2</t>
  </si>
  <si>
    <t>3.2.1</t>
  </si>
  <si>
    <t>3.2.2</t>
  </si>
  <si>
    <t>3.3.1</t>
  </si>
  <si>
    <t>כולל: קופות גמל, קרנות השתלמות, קופות פנסיה וחברות ביטוח משתתפות ברווחים.</t>
  </si>
  <si>
    <t>כולל: קרנות נאמנות ויחידים.</t>
  </si>
  <si>
    <t>0</t>
  </si>
  <si>
    <t>Q4 2016</t>
  </si>
  <si>
    <t>Q1 2017</t>
  </si>
  <si>
    <t>Q2 2017</t>
  </si>
  <si>
    <t>Q3 2017</t>
  </si>
  <si>
    <t>Q4 2017</t>
  </si>
  <si>
    <t>Q1 2018</t>
  </si>
  <si>
    <t>Q2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</si>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</sst>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77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b/>
      <u/>
      <sz val="10"/>
      <name val="Arial"/>
      <family val="2"/>
    </font>
    <font>
      <i/>
      <sz val="10"/>
      <name val="Arial"/>
      <family val="2"/>
    </font>
    <font>
      <b/>
      <u/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Border="1" applyAlignment="1">
      <alignment horizontal="right"/>
    </xf>
    <xf numFmtId="3" fontId="2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/>
    <xf numFmtId="0" fontId="4" fillId="0" borderId="0" xfId="0" applyFont="1" applyAlignment="1">
      <alignment horizontal="left"/>
    </xf>
    <xf numFmtId="0" fontId="5" fillId="0" borderId="0" xfId="0" applyFont="1" applyFill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Alignment="1">
      <alignment horizontal="right"/>
    </xf>
    <xf numFmtId="3" fontId="0" fillId="0" borderId="0" xfId="0" applyNumberFormat="1" applyFill="1" applyAlignment="1">
      <alignment horizontal="right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2" fillId="0" borderId="0" xfId="2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Fill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6" fillId="0" borderId="0" xfId="1" applyFont="1" applyFill="1"/>
    <xf numFmtId="3" fontId="6" fillId="0" borderId="0" xfId="1" applyNumberFormat="1" applyFont="1" applyFill="1" applyAlignment="1">
      <alignment horizontal="right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right"/>
    </xf>
    <xf numFmtId="3" fontId="2" fillId="0" borderId="0" xfId="1" applyNumberFormat="1" applyFont="1" applyAlignment="1">
      <alignment horizontal="right"/>
    </xf>
    <xf numFmtId="164" fontId="3" fillId="0" borderId="0" xfId="1" applyNumberFormat="1" applyFont="1" applyFill="1" applyBorder="1" applyAlignment="1">
      <alignment horizontal="left"/>
    </xf>
    <xf numFmtId="0" fontId="3" fillId="0" borderId="0" xfId="1" applyFill="1" applyBorder="1" applyAlignment="1">
      <alignment horizontal="right"/>
    </xf>
    <xf numFmtId="164" fontId="7" fillId="0" borderId="0" xfId="1" applyNumberFormat="1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/>
    <xf numFmtId="164" fontId="3" fillId="0" borderId="0" xfId="1" applyNumberFormat="1" applyFont="1" applyBorder="1" applyAlignment="1">
      <alignment horizontal="left"/>
    </xf>
    <xf numFmtId="0" fontId="3" fillId="0" borderId="0" xfId="1" applyBorder="1" applyAlignment="1">
      <alignment horizontal="right"/>
    </xf>
    <xf numFmtId="0" fontId="3" fillId="0" borderId="0" xfId="1" applyAlignment="1">
      <alignment horizontal="right"/>
    </xf>
    <xf numFmtId="3" fontId="3" fillId="0" borderId="0" xfId="1" applyNumberFormat="1" applyAlignment="1">
      <alignment horizontal="right"/>
    </xf>
    <xf numFmtId="164" fontId="2" fillId="0" borderId="0" xfId="1" applyNumberFormat="1" applyFont="1" applyBorder="1" applyAlignment="1">
      <alignment horizontal="left"/>
    </xf>
    <xf numFmtId="0" fontId="3" fillId="0" borderId="0" xfId="1" applyFont="1" applyAlignment="1">
      <alignment horizontal="left"/>
    </xf>
    <xf numFmtId="164" fontId="3" fillId="0" borderId="1" xfId="1" applyNumberFormat="1" applyBorder="1" applyAlignment="1">
      <alignment horizontal="left"/>
    </xf>
    <xf numFmtId="0" fontId="3" fillId="0" borderId="1" xfId="1" applyBorder="1" applyAlignment="1">
      <alignment horizontal="right"/>
    </xf>
    <xf numFmtId="0" fontId="9" fillId="0" borderId="0" xfId="1" applyFont="1" applyAlignment="1">
      <alignment horizontal="left"/>
    </xf>
    <xf numFmtId="0" fontId="3" fillId="0" borderId="0" xfId="1" applyFont="1" applyAlignment="1">
      <alignment wrapText="1"/>
    </xf>
    <xf numFmtId="1" fontId="0" fillId="0" borderId="0" xfId="0" applyNumberFormat="1"/>
    <xf numFmtId="0" fontId="0" fillId="0" borderId="3" xfId="0" applyBorder="1"/>
    <xf numFmtId="0" fontId="3" fillId="0" borderId="0" xfId="1" applyFont="1"/>
    <xf numFmtId="3" fontId="0" fillId="0" borderId="0" xfId="0" applyNumberFormat="1" applyFill="1"/>
    <xf numFmtId="0" fontId="1" fillId="0" borderId="0" xfId="0" applyFont="1" applyBorder="1" applyAlignment="1">
      <alignment horizontal="center" wrapText="1"/>
    </xf>
  </cellXfs>
  <cellStyles count="3">
    <cellStyle name="Normal" xfId="0" builtinId="0"/>
    <cellStyle name="Normal_IIP" xfId="1"/>
    <cellStyle name="Normal_עותק של חשבון פיננסי - ספטמבר לוח עבודה שלי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/Q1.2024/&#1495;&#1513;&#1489;&#1493;&#1503;%20&#1508;&#1497;&#1504;&#1504;&#1505;&#1497;%20&#1495;&#1491;&#1513;%20-%20&#1500;&#1493;&#1495;%203%20&#1512;&#1489;&#1506;&#1493;&#1504;&#1497;_Q1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יעוד"/>
      <sheetName val="נתונים"/>
      <sheetName val="XPQUERYDOC_0"/>
      <sheetName val="XPQUERYDOC_0-2"/>
      <sheetName val="XPQUERYDOC_0-3"/>
      <sheetName val="לוח 3 רבעוני"/>
      <sheetName val="Table 3 quarterly"/>
      <sheetName val="יצוא"/>
    </sheetNames>
    <sheetDataSet>
      <sheetData sheetId="0"/>
      <sheetData sheetId="1">
        <row r="7">
          <cell r="BY7">
            <v>2194</v>
          </cell>
          <cell r="BZ7">
            <v>1580</v>
          </cell>
          <cell r="CA7">
            <v>1049</v>
          </cell>
          <cell r="CB7">
            <v>977</v>
          </cell>
          <cell r="CC7">
            <v>1671</v>
          </cell>
          <cell r="CD7">
            <v>1407</v>
          </cell>
        </row>
        <row r="8">
          <cell r="BY8">
            <v>199</v>
          </cell>
          <cell r="BZ8">
            <v>153</v>
          </cell>
          <cell r="CA8">
            <v>261</v>
          </cell>
          <cell r="CB8">
            <v>451</v>
          </cell>
          <cell r="CC8">
            <v>245</v>
          </cell>
          <cell r="CD8">
            <v>382</v>
          </cell>
        </row>
        <row r="9">
          <cell r="BY9">
            <v>-2</v>
          </cell>
          <cell r="BZ9">
            <v>902</v>
          </cell>
          <cell r="CA9">
            <v>283</v>
          </cell>
          <cell r="CB9">
            <v>259</v>
          </cell>
          <cell r="CC9">
            <v>-205</v>
          </cell>
          <cell r="CD9">
            <v>-594</v>
          </cell>
        </row>
        <row r="11">
          <cell r="BY11">
            <v>-654</v>
          </cell>
          <cell r="BZ11">
            <v>1554</v>
          </cell>
          <cell r="CA11">
            <v>106</v>
          </cell>
          <cell r="CB11">
            <v>-2711</v>
          </cell>
          <cell r="CC11">
            <v>887</v>
          </cell>
          <cell r="CD11">
            <v>2149</v>
          </cell>
        </row>
        <row r="12">
          <cell r="BY12">
            <v>2097</v>
          </cell>
          <cell r="BZ12">
            <v>1656</v>
          </cell>
          <cell r="CA12">
            <v>-425</v>
          </cell>
          <cell r="CB12">
            <v>2569</v>
          </cell>
          <cell r="CC12">
            <v>695</v>
          </cell>
          <cell r="CD12">
            <v>801</v>
          </cell>
        </row>
        <row r="14">
          <cell r="BY14">
            <v>406</v>
          </cell>
          <cell r="BZ14">
            <v>-1509</v>
          </cell>
          <cell r="CA14">
            <v>-548</v>
          </cell>
          <cell r="CB14">
            <v>5</v>
          </cell>
          <cell r="CC14">
            <v>-917</v>
          </cell>
          <cell r="CD14">
            <v>246</v>
          </cell>
        </row>
        <row r="15">
          <cell r="BY15">
            <v>-2</v>
          </cell>
          <cell r="BZ15">
            <v>-1</v>
          </cell>
          <cell r="CA15">
            <v>-291</v>
          </cell>
          <cell r="CB15">
            <v>5</v>
          </cell>
          <cell r="CC15">
            <v>11</v>
          </cell>
          <cell r="CD15">
            <v>18</v>
          </cell>
        </row>
        <row r="16">
          <cell r="BY16">
            <v>-3</v>
          </cell>
          <cell r="BZ16">
            <v>-3</v>
          </cell>
          <cell r="CA16">
            <v>-3</v>
          </cell>
          <cell r="CB16">
            <v>-3</v>
          </cell>
          <cell r="CC16">
            <v>-3</v>
          </cell>
          <cell r="CD16">
            <v>-3</v>
          </cell>
        </row>
        <row r="17">
          <cell r="BY17">
            <v>1535</v>
          </cell>
          <cell r="BZ17">
            <v>220</v>
          </cell>
          <cell r="CA17">
            <v>-568</v>
          </cell>
          <cell r="CB17">
            <v>1465</v>
          </cell>
          <cell r="CC17">
            <v>871</v>
          </cell>
          <cell r="CD17">
            <v>-1879</v>
          </cell>
        </row>
        <row r="18">
          <cell r="BY18">
            <v>422</v>
          </cell>
          <cell r="BZ18">
            <v>366</v>
          </cell>
          <cell r="CA18">
            <v>632</v>
          </cell>
          <cell r="CB18">
            <v>949</v>
          </cell>
          <cell r="CC18">
            <v>2157</v>
          </cell>
          <cell r="CD18">
            <v>736</v>
          </cell>
        </row>
        <row r="19">
          <cell r="BY19">
            <v>-561</v>
          </cell>
          <cell r="BZ19">
            <v>444</v>
          </cell>
          <cell r="CA19">
            <v>436</v>
          </cell>
          <cell r="CB19">
            <v>155</v>
          </cell>
          <cell r="CC19">
            <v>-90</v>
          </cell>
          <cell r="CD19">
            <v>-34</v>
          </cell>
        </row>
        <row r="20">
          <cell r="BY20">
            <v>1335</v>
          </cell>
          <cell r="BZ20">
            <v>639</v>
          </cell>
          <cell r="CA20">
            <v>-477</v>
          </cell>
          <cell r="CB20">
            <v>606</v>
          </cell>
          <cell r="CC20">
            <v>2700</v>
          </cell>
          <cell r="CD20">
            <v>-1104</v>
          </cell>
        </row>
        <row r="21">
          <cell r="BY21">
            <v>248</v>
          </cell>
          <cell r="BZ21">
            <v>256</v>
          </cell>
          <cell r="CA21">
            <v>284</v>
          </cell>
          <cell r="CB21">
            <v>412</v>
          </cell>
          <cell r="CC21">
            <v>901</v>
          </cell>
          <cell r="CD21">
            <v>540</v>
          </cell>
        </row>
        <row r="22">
          <cell r="BY22">
            <v>125</v>
          </cell>
          <cell r="BZ22">
            <v>35</v>
          </cell>
          <cell r="CA22">
            <v>46</v>
          </cell>
          <cell r="CB22">
            <v>214</v>
          </cell>
          <cell r="CC22">
            <v>299</v>
          </cell>
          <cell r="CD22">
            <v>183</v>
          </cell>
        </row>
        <row r="23">
          <cell r="BY23">
            <v>1685</v>
          </cell>
          <cell r="BZ23">
            <v>3712</v>
          </cell>
          <cell r="CA23">
            <v>3064</v>
          </cell>
          <cell r="CB23">
            <v>623</v>
          </cell>
          <cell r="CC23">
            <v>682</v>
          </cell>
          <cell r="CD23">
            <v>2722</v>
          </cell>
        </row>
        <row r="24">
          <cell r="BY24">
            <v>-468</v>
          </cell>
          <cell r="BZ24">
            <v>-460</v>
          </cell>
          <cell r="CA24">
            <v>-293</v>
          </cell>
          <cell r="CB24">
            <v>12</v>
          </cell>
          <cell r="CC24">
            <v>-612</v>
          </cell>
          <cell r="CD24">
            <v>-557</v>
          </cell>
        </row>
        <row r="25">
          <cell r="BY25">
            <v>2597</v>
          </cell>
          <cell r="BZ25">
            <v>1571</v>
          </cell>
          <cell r="CA25">
            <v>952</v>
          </cell>
          <cell r="CB25">
            <v>1076</v>
          </cell>
          <cell r="CC25">
            <v>1638</v>
          </cell>
          <cell r="CD25">
            <v>1568</v>
          </cell>
        </row>
        <row r="26">
          <cell r="BY26">
            <v>34</v>
          </cell>
          <cell r="BZ26">
            <v>852</v>
          </cell>
          <cell r="CA26">
            <v>214</v>
          </cell>
          <cell r="CB26">
            <v>248</v>
          </cell>
          <cell r="CC26">
            <v>-237</v>
          </cell>
          <cell r="CD26">
            <v>-634</v>
          </cell>
        </row>
        <row r="27">
          <cell r="BY27">
            <v>-182</v>
          </cell>
          <cell r="BZ27">
            <v>673</v>
          </cell>
          <cell r="CA27">
            <v>7</v>
          </cell>
          <cell r="CB27">
            <v>-27</v>
          </cell>
          <cell r="CC27">
            <v>49</v>
          </cell>
          <cell r="CD27">
            <v>-100</v>
          </cell>
        </row>
        <row r="28">
          <cell r="BY28">
            <v>-5</v>
          </cell>
          <cell r="BZ28">
            <v>-31</v>
          </cell>
          <cell r="CA28">
            <v>-60</v>
          </cell>
          <cell r="CB28">
            <v>-216</v>
          </cell>
          <cell r="CC28">
            <v>-22</v>
          </cell>
          <cell r="CD28">
            <v>-203</v>
          </cell>
        </row>
        <row r="29">
          <cell r="BY29">
            <v>256</v>
          </cell>
          <cell r="BZ29">
            <v>124</v>
          </cell>
          <cell r="CA29">
            <v>-106</v>
          </cell>
          <cell r="CB29">
            <v>140</v>
          </cell>
          <cell r="CC29">
            <v>-492</v>
          </cell>
          <cell r="CD29">
            <v>153</v>
          </cell>
        </row>
        <row r="30">
          <cell r="BY30">
            <v>25</v>
          </cell>
          <cell r="BZ30">
            <v>63</v>
          </cell>
          <cell r="CA30">
            <v>66</v>
          </cell>
          <cell r="CB30">
            <v>64</v>
          </cell>
          <cell r="CC30">
            <v>11</v>
          </cell>
          <cell r="CD30">
            <v>115</v>
          </cell>
        </row>
        <row r="31">
          <cell r="BY31" t="str">
            <v>0</v>
          </cell>
          <cell r="BZ31" t="str">
            <v>0</v>
          </cell>
          <cell r="CA31" t="str">
            <v>0</v>
          </cell>
          <cell r="CB31" t="str">
            <v>0</v>
          </cell>
          <cell r="CC31" t="str">
            <v>0</v>
          </cell>
          <cell r="CD31" t="str">
            <v>0</v>
          </cell>
        </row>
        <row r="32">
          <cell r="BY32">
            <v>-86</v>
          </cell>
          <cell r="BZ32">
            <v>-707</v>
          </cell>
          <cell r="CA32">
            <v>-399</v>
          </cell>
          <cell r="CB32">
            <v>-44</v>
          </cell>
          <cell r="CC32">
            <v>447</v>
          </cell>
          <cell r="CD32">
            <v>423</v>
          </cell>
        </row>
        <row r="33">
          <cell r="BY33">
            <v>257</v>
          </cell>
          <cell r="BZ33">
            <v>284</v>
          </cell>
          <cell r="CA33">
            <v>497</v>
          </cell>
          <cell r="CB33">
            <v>763</v>
          </cell>
          <cell r="CC33">
            <v>2332</v>
          </cell>
          <cell r="CD33">
            <v>390</v>
          </cell>
        </row>
        <row r="34">
          <cell r="BY34">
            <v>14</v>
          </cell>
          <cell r="BZ34">
            <v>9</v>
          </cell>
          <cell r="CA34">
            <v>-4</v>
          </cell>
          <cell r="CB34">
            <v>17</v>
          </cell>
          <cell r="CC34">
            <v>28</v>
          </cell>
          <cell r="CD34">
            <v>33</v>
          </cell>
        </row>
        <row r="35">
          <cell r="BY35">
            <v>-8</v>
          </cell>
          <cell r="BZ35">
            <v>5</v>
          </cell>
          <cell r="CA35">
            <v>0</v>
          </cell>
          <cell r="CB35">
            <v>0</v>
          </cell>
          <cell r="CC35">
            <v>53</v>
          </cell>
          <cell r="CD35">
            <v>3</v>
          </cell>
        </row>
        <row r="36">
          <cell r="BY36">
            <v>1</v>
          </cell>
          <cell r="BZ36">
            <v>-5</v>
          </cell>
          <cell r="CA36">
            <v>-4</v>
          </cell>
          <cell r="CB36">
            <v>1</v>
          </cell>
          <cell r="CC36">
            <v>12</v>
          </cell>
          <cell r="CD36">
            <v>-11</v>
          </cell>
        </row>
        <row r="37">
          <cell r="BY37">
            <v>0</v>
          </cell>
          <cell r="BZ37">
            <v>-9</v>
          </cell>
          <cell r="CA37">
            <v>-8</v>
          </cell>
          <cell r="CB37">
            <v>-5</v>
          </cell>
          <cell r="CC37">
            <v>-4</v>
          </cell>
          <cell r="CD37">
            <v>-9</v>
          </cell>
        </row>
        <row r="38"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</row>
        <row r="39">
          <cell r="BY39">
            <v>-192</v>
          </cell>
          <cell r="BZ39">
            <v>490</v>
          </cell>
          <cell r="CA39">
            <v>-130</v>
          </cell>
          <cell r="CB39">
            <v>326</v>
          </cell>
          <cell r="CC39">
            <v>33</v>
          </cell>
          <cell r="CD39">
            <v>1492</v>
          </cell>
        </row>
        <row r="40">
          <cell r="BY40">
            <v>-28</v>
          </cell>
          <cell r="BZ40">
            <v>40</v>
          </cell>
          <cell r="CA40">
            <v>-311</v>
          </cell>
          <cell r="CB40">
            <v>-411</v>
          </cell>
          <cell r="CC40">
            <v>-117</v>
          </cell>
          <cell r="CD40">
            <v>1480</v>
          </cell>
        </row>
        <row r="41">
          <cell r="BY41">
            <v>465</v>
          </cell>
          <cell r="BZ41">
            <v>-246</v>
          </cell>
          <cell r="CA41">
            <v>197</v>
          </cell>
          <cell r="CB41">
            <v>-598</v>
          </cell>
          <cell r="CC41">
            <v>-498</v>
          </cell>
          <cell r="CD41">
            <v>215</v>
          </cell>
        </row>
        <row r="42">
          <cell r="BY42">
            <v>164</v>
          </cell>
          <cell r="BZ42">
            <v>83</v>
          </cell>
          <cell r="CA42">
            <v>134</v>
          </cell>
          <cell r="CB42">
            <v>186</v>
          </cell>
          <cell r="CC42">
            <v>-174</v>
          </cell>
          <cell r="CD42">
            <v>345</v>
          </cell>
        </row>
        <row r="43">
          <cell r="BY43">
            <v>225</v>
          </cell>
          <cell r="BZ43">
            <v>228</v>
          </cell>
          <cell r="CA43">
            <v>330</v>
          </cell>
          <cell r="CB43">
            <v>387</v>
          </cell>
          <cell r="CC43">
            <v>568</v>
          </cell>
          <cell r="CD43">
            <v>454</v>
          </cell>
        </row>
        <row r="44">
          <cell r="BY44">
            <v>133</v>
          </cell>
          <cell r="BZ44">
            <v>30</v>
          </cell>
          <cell r="CA44">
            <v>47</v>
          </cell>
          <cell r="CB44">
            <v>213</v>
          </cell>
          <cell r="CC44">
            <v>246</v>
          </cell>
          <cell r="CD44">
            <v>179</v>
          </cell>
        </row>
        <row r="45">
          <cell r="BY45">
            <v>-460</v>
          </cell>
          <cell r="BZ45">
            <v>-444</v>
          </cell>
          <cell r="CA45">
            <v>-283</v>
          </cell>
          <cell r="CB45">
            <v>11</v>
          </cell>
          <cell r="CC45">
            <v>-624</v>
          </cell>
          <cell r="CD45">
            <v>-545</v>
          </cell>
        </row>
        <row r="46">
          <cell r="BY46">
            <v>-363</v>
          </cell>
          <cell r="BZ46">
            <v>67</v>
          </cell>
          <cell r="CA46">
            <v>61</v>
          </cell>
          <cell r="CB46">
            <v>-10</v>
          </cell>
          <cell r="CC46">
            <v>102</v>
          </cell>
          <cell r="CD46">
            <v>-87</v>
          </cell>
        </row>
        <row r="47">
          <cell r="BY47">
            <v>-36</v>
          </cell>
          <cell r="BZ47">
            <v>50</v>
          </cell>
          <cell r="CA47">
            <v>69</v>
          </cell>
          <cell r="CB47">
            <v>11</v>
          </cell>
          <cell r="CC47">
            <v>32</v>
          </cell>
          <cell r="CD47">
            <v>40</v>
          </cell>
        </row>
        <row r="48">
          <cell r="BY48">
            <v>-298</v>
          </cell>
          <cell r="BZ48">
            <v>408</v>
          </cell>
          <cell r="CA48">
            <v>353</v>
          </cell>
          <cell r="CB48">
            <v>-2762</v>
          </cell>
          <cell r="CC48">
            <v>835</v>
          </cell>
          <cell r="CD48">
            <v>1092</v>
          </cell>
        </row>
        <row r="49">
          <cell r="BY49">
            <v>17</v>
          </cell>
          <cell r="BZ49">
            <v>20</v>
          </cell>
          <cell r="CA49">
            <v>-52</v>
          </cell>
          <cell r="CB49">
            <v>-34</v>
          </cell>
          <cell r="CC49">
            <v>-12</v>
          </cell>
          <cell r="CD49">
            <v>-140</v>
          </cell>
        </row>
        <row r="50">
          <cell r="BY50">
            <v>427</v>
          </cell>
          <cell r="BZ50">
            <v>587</v>
          </cell>
          <cell r="CA50">
            <v>182</v>
          </cell>
          <cell r="CB50">
            <v>753</v>
          </cell>
          <cell r="CC50">
            <v>823</v>
          </cell>
          <cell r="CD50">
            <v>503</v>
          </cell>
        </row>
        <row r="51">
          <cell r="BY51">
            <v>98</v>
          </cell>
          <cell r="BZ51">
            <v>186</v>
          </cell>
          <cell r="CA51">
            <v>200</v>
          </cell>
          <cell r="CB51">
            <v>194</v>
          </cell>
          <cell r="CC51">
            <v>144</v>
          </cell>
          <cell r="CD51">
            <v>195</v>
          </cell>
        </row>
        <row r="52">
          <cell r="BY52">
            <v>28</v>
          </cell>
          <cell r="BZ52">
            <v>-556</v>
          </cell>
          <cell r="CA52">
            <v>-345</v>
          </cell>
          <cell r="CB52">
            <v>647</v>
          </cell>
          <cell r="CC52">
            <v>-866</v>
          </cell>
          <cell r="CD52">
            <v>-393</v>
          </cell>
        </row>
        <row r="54">
          <cell r="BY54">
            <v>-171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  <row r="56">
          <cell r="BY56">
            <v>36</v>
          </cell>
          <cell r="BZ56">
            <v>18</v>
          </cell>
          <cell r="CA56">
            <v>-49</v>
          </cell>
          <cell r="CB56">
            <v>-19</v>
          </cell>
          <cell r="CC56">
            <v>287</v>
          </cell>
          <cell r="CD56">
            <v>54</v>
          </cell>
        </row>
        <row r="57">
          <cell r="BY57">
            <v>-27</v>
          </cell>
          <cell r="BZ57">
            <v>0</v>
          </cell>
          <cell r="CA57">
            <v>5</v>
          </cell>
          <cell r="CB57">
            <v>27</v>
          </cell>
          <cell r="CC57">
            <v>17</v>
          </cell>
          <cell r="CD57">
            <v>0</v>
          </cell>
        </row>
        <row r="58">
          <cell r="BY58">
            <v>1656</v>
          </cell>
          <cell r="BZ58">
            <v>984</v>
          </cell>
          <cell r="CA58">
            <v>997</v>
          </cell>
          <cell r="CB58">
            <v>1067</v>
          </cell>
          <cell r="CC58">
            <v>1495</v>
          </cell>
          <cell r="CD58">
            <v>870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DN82"/>
  <sheetViews>
    <sheetView rightToLeft="1" tabSelected="1" zoomScaleNormal="100" workbookViewId="0">
      <pane xSplit="2" ySplit="5" topLeftCell="CP39" activePane="bottomRight" state="frozen"/>
      <selection activeCell="CL57" sqref="CL57"/>
      <selection pane="topRight" activeCell="CL57" sqref="CL57"/>
      <selection pane="bottomLeft" activeCell="CL57" sqref="CL57"/>
      <selection pane="bottomRight" activeCell="DC5" sqref="DC5:DE63"/>
    </sheetView>
  </sheetViews>
  <sheetFormatPr defaultColWidth="8.85546875" defaultRowHeight="12.75" x14ac:dyDescent="0.2"/>
  <cols>
    <col min="1" max="1" width="5.28515625" style="1" customWidth="1"/>
    <col min="2" max="2" width="28.140625" customWidth="1"/>
    <col min="3" max="3" width="9.7109375" style="3" customWidth="1"/>
    <col min="4" max="46" width="9.7109375" customWidth="1"/>
    <col min="58" max="58" width="9.28515625" customWidth="1"/>
    <col min="71" max="88" width="8.7109375" customWidth="1"/>
    <col min="89" max="89" width="11.7109375" customWidth="1"/>
    <col min="90" max="90" width="12.140625" customWidth="1"/>
    <col min="91" max="91" width="11.5703125" customWidth="1"/>
    <col min="92" max="92" width="9.85546875" customWidth="1"/>
    <col min="93" max="93" width="11" customWidth="1"/>
    <col min="96" max="97" width="12.140625" customWidth="1"/>
  </cols>
  <sheetData>
    <row r="1" spans="1:118" x14ac:dyDescent="0.2">
      <c r="B1" s="2"/>
    </row>
    <row r="2" spans="1:118" ht="29.25" customHeight="1" x14ac:dyDescent="0.25">
      <c r="A2" s="71" t="s">
        <v>0</v>
      </c>
      <c r="B2" s="71"/>
      <c r="Z2" s="4"/>
      <c r="AD2" s="4"/>
    </row>
    <row r="3" spans="1:118" x14ac:dyDescent="0.2">
      <c r="B3" s="5" t="s">
        <v>1</v>
      </c>
      <c r="J3" s="6"/>
      <c r="N3" s="6"/>
      <c r="R3" s="6"/>
      <c r="V3" s="6"/>
      <c r="Z3" s="6"/>
      <c r="AD3" s="6"/>
      <c r="AH3" s="6"/>
      <c r="AL3" s="6"/>
      <c r="AP3" s="6"/>
      <c r="AT3" s="6"/>
    </row>
    <row r="4" spans="1:118" x14ac:dyDescent="0.2">
      <c r="A4" s="7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</row>
    <row r="5" spans="1:118" x14ac:dyDescent="0.2">
      <c r="A5" s="7"/>
      <c r="B5" s="8"/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10" t="s">
        <v>13</v>
      </c>
      <c r="O5" s="9" t="s">
        <v>14</v>
      </c>
      <c r="P5" s="9" t="s">
        <v>15</v>
      </c>
      <c r="Q5" s="9" t="s">
        <v>16</v>
      </c>
      <c r="R5" s="9" t="s">
        <v>17</v>
      </c>
      <c r="S5" s="9" t="s">
        <v>18</v>
      </c>
      <c r="T5" s="9" t="s">
        <v>19</v>
      </c>
      <c r="U5" s="9" t="s">
        <v>20</v>
      </c>
      <c r="V5" s="9" t="s">
        <v>21</v>
      </c>
      <c r="W5" s="9" t="s">
        <v>22</v>
      </c>
      <c r="X5" s="9" t="s">
        <v>23</v>
      </c>
      <c r="Y5" s="9" t="s">
        <v>24</v>
      </c>
      <c r="Z5" s="9" t="s">
        <v>25</v>
      </c>
      <c r="AA5" s="9" t="s">
        <v>26</v>
      </c>
      <c r="AB5" s="9" t="s">
        <v>27</v>
      </c>
      <c r="AC5" s="9" t="s">
        <v>28</v>
      </c>
      <c r="AD5" s="9" t="s">
        <v>29</v>
      </c>
      <c r="AE5" s="9" t="s">
        <v>30</v>
      </c>
      <c r="AF5" s="9" t="s">
        <v>31</v>
      </c>
      <c r="AG5" s="9" t="s">
        <v>32</v>
      </c>
      <c r="AH5" s="9" t="s">
        <v>33</v>
      </c>
      <c r="AI5" s="9" t="s">
        <v>34</v>
      </c>
      <c r="AJ5" s="9" t="s">
        <v>35</v>
      </c>
      <c r="AK5" s="9" t="s">
        <v>36</v>
      </c>
      <c r="AL5" s="9" t="s">
        <v>37</v>
      </c>
      <c r="AM5" s="9" t="s">
        <v>38</v>
      </c>
      <c r="AN5" s="9" t="s">
        <v>39</v>
      </c>
      <c r="AO5" s="9" t="s">
        <v>40</v>
      </c>
      <c r="AP5" s="9" t="s">
        <v>41</v>
      </c>
      <c r="AQ5" s="9" t="s">
        <v>42</v>
      </c>
      <c r="AR5" s="9" t="s">
        <v>43</v>
      </c>
      <c r="AS5" s="9" t="s">
        <v>44</v>
      </c>
      <c r="AT5" s="9" t="s">
        <v>45</v>
      </c>
      <c r="AU5" s="9" t="s">
        <v>46</v>
      </c>
      <c r="AV5" s="9" t="s">
        <v>47</v>
      </c>
      <c r="AW5" s="9" t="s">
        <v>48</v>
      </c>
      <c r="AX5" s="9" t="s">
        <v>49</v>
      </c>
      <c r="AY5" s="9" t="s">
        <v>50</v>
      </c>
      <c r="AZ5" s="9" t="s">
        <v>51</v>
      </c>
      <c r="BA5" s="9" t="s">
        <v>52</v>
      </c>
      <c r="BB5" s="9" t="s">
        <v>53</v>
      </c>
      <c r="BC5" s="9" t="s">
        <v>54</v>
      </c>
      <c r="BD5" s="9" t="s">
        <v>55</v>
      </c>
      <c r="BE5" s="9" t="s">
        <v>56</v>
      </c>
      <c r="BF5" s="9" t="s">
        <v>57</v>
      </c>
      <c r="BG5" s="9" t="s">
        <v>58</v>
      </c>
      <c r="BH5" s="11" t="s">
        <v>59</v>
      </c>
      <c r="BI5" s="11" t="s">
        <v>60</v>
      </c>
      <c r="BJ5" s="11" t="s">
        <v>61</v>
      </c>
      <c r="BK5" s="11" t="s">
        <v>62</v>
      </c>
      <c r="BL5" s="11" t="s">
        <v>63</v>
      </c>
      <c r="BM5" s="11" t="s">
        <v>64</v>
      </c>
      <c r="BN5" s="11" t="s">
        <v>65</v>
      </c>
      <c r="BO5" s="11" t="s">
        <v>66</v>
      </c>
      <c r="BP5" s="12" t="s">
        <v>67</v>
      </c>
      <c r="BQ5" s="12" t="s">
        <v>68</v>
      </c>
      <c r="BR5" s="12" t="s">
        <v>69</v>
      </c>
      <c r="BS5" s="12" t="s">
        <v>70</v>
      </c>
      <c r="BT5" s="12" t="s">
        <v>71</v>
      </c>
      <c r="BU5" s="12" t="s">
        <v>72</v>
      </c>
      <c r="BV5" s="12" t="s">
        <v>73</v>
      </c>
      <c r="BW5" s="12" t="s">
        <v>74</v>
      </c>
      <c r="BX5" s="12" t="s">
        <v>75</v>
      </c>
      <c r="BY5" s="12" t="s">
        <v>76</v>
      </c>
      <c r="BZ5" s="12" t="s">
        <v>145</v>
      </c>
      <c r="CA5" s="12" t="s">
        <v>146</v>
      </c>
      <c r="CB5" s="12" t="s">
        <v>147</v>
      </c>
      <c r="CC5" s="12" t="s">
        <v>148</v>
      </c>
      <c r="CD5" s="12" t="s">
        <v>149</v>
      </c>
      <c r="CE5" s="12" t="s">
        <v>150</v>
      </c>
      <c r="CF5" s="12" t="s">
        <v>77</v>
      </c>
      <c r="CG5" s="12" t="s">
        <v>78</v>
      </c>
      <c r="CH5" s="12" t="s">
        <v>79</v>
      </c>
      <c r="CI5" s="12" t="s">
        <v>80</v>
      </c>
      <c r="CJ5" s="12" t="s">
        <v>81</v>
      </c>
      <c r="CK5" s="12" t="s">
        <v>82</v>
      </c>
      <c r="CL5" s="12" t="s">
        <v>83</v>
      </c>
      <c r="CM5" s="12" t="s">
        <v>84</v>
      </c>
      <c r="CN5" s="12" t="s">
        <v>85</v>
      </c>
      <c r="CO5" s="12" t="s">
        <v>86</v>
      </c>
      <c r="CP5" s="12" t="s">
        <v>87</v>
      </c>
      <c r="CQ5" s="12" t="s">
        <v>88</v>
      </c>
      <c r="CR5" s="12" t="s">
        <v>89</v>
      </c>
      <c r="CS5" s="12" t="s">
        <v>90</v>
      </c>
      <c r="CT5" s="12" t="s">
        <v>91</v>
      </c>
      <c r="CU5" s="12" t="s">
        <v>92</v>
      </c>
      <c r="CV5" s="12" t="s">
        <v>93</v>
      </c>
      <c r="CW5" s="12" t="s">
        <v>94</v>
      </c>
      <c r="CX5" s="12" t="s">
        <v>95</v>
      </c>
      <c r="CY5" s="12" t="s">
        <v>96</v>
      </c>
      <c r="CZ5" s="12" t="s">
        <v>97</v>
      </c>
      <c r="DA5" s="12" t="s">
        <v>98</v>
      </c>
      <c r="DB5" s="12" t="s">
        <v>99</v>
      </c>
      <c r="DC5" s="12" t="s">
        <v>100</v>
      </c>
      <c r="DD5" s="12" t="s">
        <v>151</v>
      </c>
      <c r="DE5" s="12" t="s">
        <v>152</v>
      </c>
    </row>
    <row r="6" spans="1:118" ht="6" customHeight="1" x14ac:dyDescent="0.2">
      <c r="A6" s="13"/>
      <c r="B6" s="14"/>
      <c r="CJ6" s="15"/>
    </row>
    <row r="7" spans="1:118" s="20" customFormat="1" x14ac:dyDescent="0.2">
      <c r="A7" s="16">
        <v>1</v>
      </c>
      <c r="B7" s="17" t="s">
        <v>101</v>
      </c>
      <c r="C7" s="18">
        <v>2127.3839999999996</v>
      </c>
      <c r="D7" s="18">
        <v>-50.219000000000165</v>
      </c>
      <c r="E7" s="18">
        <v>132.16300000000012</v>
      </c>
      <c r="F7" s="18">
        <v>2261.605</v>
      </c>
      <c r="G7" s="18">
        <v>890.36599999999999</v>
      </c>
      <c r="H7" s="18">
        <v>1960.9459999999997</v>
      </c>
      <c r="I7" s="18">
        <v>-287.93299999999999</v>
      </c>
      <c r="J7" s="18">
        <v>4120.3650000000007</v>
      </c>
      <c r="K7" s="18">
        <v>4332.5290000000005</v>
      </c>
      <c r="L7" s="18">
        <v>2314.7439999999997</v>
      </c>
      <c r="M7" s="18">
        <v>2687.18</v>
      </c>
      <c r="N7" s="18">
        <v>1771.7959999999998</v>
      </c>
      <c r="O7" s="18">
        <v>2890.9529999999995</v>
      </c>
      <c r="P7" s="18">
        <v>701.1700000000003</v>
      </c>
      <c r="Q7" s="18">
        <v>-84.808000000000106</v>
      </c>
      <c r="R7" s="18">
        <v>944.2560000000002</v>
      </c>
      <c r="S7" s="18">
        <v>1511.6619999999998</v>
      </c>
      <c r="T7" s="18">
        <v>844.69600000000014</v>
      </c>
      <c r="U7" s="18">
        <v>319.23699999999985</v>
      </c>
      <c r="V7" s="18">
        <v>1389.8739999999998</v>
      </c>
      <c r="W7" s="18">
        <v>703.86199999999963</v>
      </c>
      <c r="X7" s="18">
        <v>2127.317</v>
      </c>
      <c r="Y7" s="18">
        <v>1377.0949999999998</v>
      </c>
      <c r="Z7" s="18">
        <v>4169.1079999999993</v>
      </c>
      <c r="AA7" s="18">
        <v>6616</v>
      </c>
      <c r="AB7" s="18">
        <v>2311</v>
      </c>
      <c r="AC7" s="18">
        <v>-816</v>
      </c>
      <c r="AD7" s="18">
        <v>6636</v>
      </c>
      <c r="AE7" s="18">
        <v>5130</v>
      </c>
      <c r="AF7" s="18">
        <v>5414</v>
      </c>
      <c r="AG7" s="18">
        <v>2484</v>
      </c>
      <c r="AH7" s="18">
        <v>5102</v>
      </c>
      <c r="AI7" s="18">
        <v>16296</v>
      </c>
      <c r="AJ7" s="18">
        <v>2479</v>
      </c>
      <c r="AK7" s="18">
        <v>5216</v>
      </c>
      <c r="AL7" s="18">
        <v>10516</v>
      </c>
      <c r="AM7" s="18">
        <v>5626</v>
      </c>
      <c r="AN7" s="18">
        <v>4469</v>
      </c>
      <c r="AO7" s="18">
        <v>2713</v>
      </c>
      <c r="AP7" s="18">
        <v>4314</v>
      </c>
      <c r="AQ7" s="18">
        <v>3162</v>
      </c>
      <c r="AR7" s="18">
        <v>3826</v>
      </c>
      <c r="AS7" s="18">
        <v>4395</v>
      </c>
      <c r="AT7" s="18">
        <v>1748</v>
      </c>
      <c r="AU7" s="18">
        <v>2684</v>
      </c>
      <c r="AV7" s="18">
        <v>2987</v>
      </c>
      <c r="AW7" s="18">
        <v>8334</v>
      </c>
      <c r="AX7" s="18">
        <v>7762</v>
      </c>
      <c r="AY7" s="18">
        <v>6566</v>
      </c>
      <c r="AZ7" s="18">
        <v>8045</v>
      </c>
      <c r="BA7" s="18">
        <v>3672</v>
      </c>
      <c r="BB7" s="18">
        <v>10151</v>
      </c>
      <c r="BC7" s="18">
        <v>7960</v>
      </c>
      <c r="BD7" s="18">
        <v>3179</v>
      </c>
      <c r="BE7" s="18">
        <v>1773</v>
      </c>
      <c r="BF7" s="18">
        <v>3149</v>
      </c>
      <c r="BG7" s="18">
        <v>-1257</v>
      </c>
      <c r="BH7" s="18">
        <v>2965</v>
      </c>
      <c r="BI7" s="18">
        <v>425</v>
      </c>
      <c r="BJ7" s="18">
        <v>4751</v>
      </c>
      <c r="BK7" s="18">
        <v>5028</v>
      </c>
      <c r="BL7" s="18">
        <v>5380</v>
      </c>
      <c r="BM7" s="18">
        <v>894</v>
      </c>
      <c r="BN7" s="18">
        <v>9827</v>
      </c>
      <c r="BO7" s="18">
        <v>9586</v>
      </c>
      <c r="BP7" s="18">
        <v>4440</v>
      </c>
      <c r="BQ7" s="18">
        <v>7274</v>
      </c>
      <c r="BR7" s="18">
        <v>5296</v>
      </c>
      <c r="BS7" s="18">
        <v>9283</v>
      </c>
      <c r="BT7" s="18">
        <v>1162</v>
      </c>
      <c r="BU7" s="18">
        <v>1672</v>
      </c>
      <c r="BV7" s="18">
        <v>11544</v>
      </c>
      <c r="BW7" s="18">
        <v>5589</v>
      </c>
      <c r="BX7" s="18">
        <v>1802</v>
      </c>
      <c r="BY7" s="18">
        <v>11650</v>
      </c>
      <c r="BZ7" s="18">
        <f t="shared" ref="BZ7:CE7" si="0">BZ9+BZ13+BZ17+BZ24+BZ26</f>
        <v>8385</v>
      </c>
      <c r="CA7" s="18">
        <f t="shared" si="0"/>
        <v>9544</v>
      </c>
      <c r="CB7" s="18">
        <f t="shared" si="0"/>
        <v>3556</v>
      </c>
      <c r="CC7" s="18">
        <f t="shared" si="0"/>
        <v>5988</v>
      </c>
      <c r="CD7" s="19">
        <f t="shared" si="0"/>
        <v>9292</v>
      </c>
      <c r="CE7" s="18">
        <f t="shared" si="0"/>
        <v>5013</v>
      </c>
      <c r="CF7" s="19">
        <v>3994</v>
      </c>
      <c r="CG7" s="19">
        <v>3436</v>
      </c>
      <c r="CH7" s="19">
        <v>7162</v>
      </c>
      <c r="CI7" s="18">
        <v>4345</v>
      </c>
      <c r="CJ7" s="19">
        <v>4957</v>
      </c>
      <c r="CK7" s="19">
        <v>4816</v>
      </c>
      <c r="CL7" s="19">
        <v>12151</v>
      </c>
      <c r="CM7" s="19">
        <v>12064</v>
      </c>
      <c r="CN7" s="19">
        <v>20893</v>
      </c>
      <c r="CO7" s="19">
        <v>15971</v>
      </c>
      <c r="CP7" s="19">
        <v>16267</v>
      </c>
      <c r="CQ7" s="19">
        <v>25438</v>
      </c>
      <c r="CR7" s="19">
        <v>16321</v>
      </c>
      <c r="CS7" s="19">
        <v>12999</v>
      </c>
      <c r="CT7" s="19">
        <v>22820</v>
      </c>
      <c r="CU7" s="19">
        <v>12447</v>
      </c>
      <c r="CV7" s="19">
        <v>12197</v>
      </c>
      <c r="CW7" s="19">
        <v>11506</v>
      </c>
      <c r="CX7" s="19">
        <v>6910</v>
      </c>
      <c r="CY7" s="19">
        <v>8996</v>
      </c>
      <c r="CZ7" s="19">
        <v>3231</v>
      </c>
      <c r="DA7" s="19">
        <v>6793</v>
      </c>
      <c r="DB7" s="19">
        <v>9491</v>
      </c>
      <c r="DC7" s="19">
        <v>7990</v>
      </c>
      <c r="DD7" s="19">
        <v>11851</v>
      </c>
      <c r="DE7" s="19">
        <v>15471</v>
      </c>
      <c r="DF7" s="21"/>
      <c r="DG7" s="22"/>
      <c r="DH7" s="22"/>
      <c r="DI7" s="22"/>
      <c r="DJ7" s="22"/>
      <c r="DK7" s="21"/>
      <c r="DL7" s="22"/>
      <c r="DM7" s="22"/>
      <c r="DN7" s="22"/>
    </row>
    <row r="8" spans="1:118" ht="6" customHeight="1" x14ac:dyDescent="0.2"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4"/>
      <c r="CE8" s="23"/>
      <c r="CF8" s="24"/>
      <c r="CG8" s="24"/>
      <c r="CH8" s="24"/>
      <c r="CI8" s="23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1"/>
      <c r="DG8" s="21"/>
      <c r="DH8" s="21"/>
      <c r="DI8" s="22"/>
      <c r="DJ8" s="22"/>
      <c r="DK8" s="21"/>
      <c r="DL8" s="21"/>
      <c r="DM8" s="21"/>
      <c r="DN8" s="21"/>
    </row>
    <row r="9" spans="1:118" s="20" customFormat="1" x14ac:dyDescent="0.2">
      <c r="A9" s="16">
        <v>1.1000000000000001</v>
      </c>
      <c r="B9" s="25" t="s">
        <v>102</v>
      </c>
      <c r="C9" s="26">
        <v>163.083</v>
      </c>
      <c r="D9" s="26">
        <v>238.20000000000002</v>
      </c>
      <c r="E9" s="26">
        <v>284.47700000000003</v>
      </c>
      <c r="F9" s="26">
        <v>477.03099999999995</v>
      </c>
      <c r="G9" s="26">
        <v>264.79200000000003</v>
      </c>
      <c r="H9" s="26">
        <v>126.46299999999999</v>
      </c>
      <c r="I9" s="26">
        <v>177.5</v>
      </c>
      <c r="J9" s="26">
        <v>260.80099999999999</v>
      </c>
      <c r="K9" s="26">
        <v>563.02</v>
      </c>
      <c r="L9" s="26">
        <v>1472.2640000000001</v>
      </c>
      <c r="M9" s="26">
        <v>329.34699999999992</v>
      </c>
      <c r="N9" s="26">
        <v>970.73400000000004</v>
      </c>
      <c r="O9" s="26">
        <v>381.28999999999996</v>
      </c>
      <c r="P9" s="26">
        <v>180.81200000000001</v>
      </c>
      <c r="Q9" s="26">
        <v>136.58199999999999</v>
      </c>
      <c r="R9" s="26">
        <v>-11.134000000000015</v>
      </c>
      <c r="S9" s="26">
        <v>183.553</v>
      </c>
      <c r="T9" s="26">
        <v>426.71500000000003</v>
      </c>
      <c r="U9" s="26">
        <v>186.82299999999998</v>
      </c>
      <c r="V9" s="26">
        <v>183.88900000000001</v>
      </c>
      <c r="W9" s="26">
        <v>379.96100000000001</v>
      </c>
      <c r="X9" s="26">
        <v>582.90899999999999</v>
      </c>
      <c r="Y9" s="26">
        <v>260.93099999999998</v>
      </c>
      <c r="Z9" s="26">
        <v>885.74599999999987</v>
      </c>
      <c r="AA9" s="26">
        <v>2817</v>
      </c>
      <c r="AB9" s="26">
        <v>417</v>
      </c>
      <c r="AC9" s="26">
        <v>685</v>
      </c>
      <c r="AD9" s="26">
        <v>627</v>
      </c>
      <c r="AE9" s="26">
        <v>965</v>
      </c>
      <c r="AF9" s="26">
        <v>807</v>
      </c>
      <c r="AG9" s="26">
        <v>464</v>
      </c>
      <c r="AH9" s="26">
        <v>715</v>
      </c>
      <c r="AI9" s="26">
        <v>10956</v>
      </c>
      <c r="AJ9" s="26">
        <v>1069</v>
      </c>
      <c r="AK9" s="26">
        <v>1419</v>
      </c>
      <c r="AL9" s="26">
        <v>2016</v>
      </c>
      <c r="AM9" s="26">
        <v>2549</v>
      </c>
      <c r="AN9" s="26">
        <v>2326</v>
      </c>
      <c r="AO9" s="26">
        <v>2469</v>
      </c>
      <c r="AP9" s="26">
        <v>1287</v>
      </c>
      <c r="AQ9" s="26">
        <v>1300</v>
      </c>
      <c r="AR9" s="26">
        <v>822</v>
      </c>
      <c r="AS9" s="26">
        <v>1649</v>
      </c>
      <c r="AT9" s="26">
        <v>3440</v>
      </c>
      <c r="AU9" s="26">
        <v>437</v>
      </c>
      <c r="AV9" s="26">
        <v>554</v>
      </c>
      <c r="AW9" s="26">
        <v>566</v>
      </c>
      <c r="AX9" s="26">
        <v>219</v>
      </c>
      <c r="AY9" s="26">
        <v>1915</v>
      </c>
      <c r="AZ9" s="26">
        <v>1817</v>
      </c>
      <c r="BA9" s="26">
        <v>3441</v>
      </c>
      <c r="BB9" s="26">
        <v>828</v>
      </c>
      <c r="BC9" s="26">
        <v>3405</v>
      </c>
      <c r="BD9" s="26">
        <v>389</v>
      </c>
      <c r="BE9" s="26">
        <v>771</v>
      </c>
      <c r="BF9" s="26">
        <v>2833</v>
      </c>
      <c r="BG9" s="26">
        <v>688</v>
      </c>
      <c r="BH9" s="26">
        <v>779</v>
      </c>
      <c r="BI9" s="26">
        <v>693</v>
      </c>
      <c r="BJ9" s="26">
        <v>115</v>
      </c>
      <c r="BK9" s="26">
        <v>405</v>
      </c>
      <c r="BL9" s="26">
        <v>611</v>
      </c>
      <c r="BM9" s="26">
        <v>1428</v>
      </c>
      <c r="BN9" s="26">
        <v>1411</v>
      </c>
      <c r="BO9" s="26">
        <v>1398</v>
      </c>
      <c r="BP9" s="26">
        <v>2136</v>
      </c>
      <c r="BQ9" s="26">
        <v>668</v>
      </c>
      <c r="BR9" s="26">
        <v>324</v>
      </c>
      <c r="BS9" s="26">
        <v>1698</v>
      </c>
      <c r="BT9" s="26">
        <v>1209</v>
      </c>
      <c r="BU9" s="26">
        <v>529</v>
      </c>
      <c r="BV9" s="26">
        <v>7534</v>
      </c>
      <c r="BW9" s="26">
        <v>2461</v>
      </c>
      <c r="BX9" s="26">
        <v>1290</v>
      </c>
      <c r="BY9" s="26">
        <v>8434</v>
      </c>
      <c r="BZ9" s="26">
        <f t="shared" ref="BZ9:CE9" si="1">BZ10+BZ11</f>
        <v>2391</v>
      </c>
      <c r="CA9" s="26">
        <f t="shared" si="1"/>
        <v>2635</v>
      </c>
      <c r="CB9" s="26">
        <f t="shared" si="1"/>
        <v>1593</v>
      </c>
      <c r="CC9" s="26">
        <f t="shared" si="1"/>
        <v>1687</v>
      </c>
      <c r="CD9" s="27">
        <f t="shared" si="1"/>
        <v>1711</v>
      </c>
      <c r="CE9" s="27">
        <f t="shared" si="1"/>
        <v>1195</v>
      </c>
      <c r="CF9" s="27">
        <v>1694</v>
      </c>
      <c r="CG9" s="27">
        <v>1691</v>
      </c>
      <c r="CH9" s="27">
        <v>1505</v>
      </c>
      <c r="CI9" s="26">
        <v>2273</v>
      </c>
      <c r="CJ9" s="27">
        <v>1512</v>
      </c>
      <c r="CK9" s="27">
        <v>2138</v>
      </c>
      <c r="CL9" s="27">
        <v>2765</v>
      </c>
      <c r="CM9" s="27">
        <v>-1204</v>
      </c>
      <c r="CN9" s="27">
        <v>2479</v>
      </c>
      <c r="CO9" s="27">
        <v>-1338</v>
      </c>
      <c r="CP9" s="27">
        <v>4643</v>
      </c>
      <c r="CQ9" s="27">
        <v>1395</v>
      </c>
      <c r="CR9" s="27">
        <v>2427</v>
      </c>
      <c r="CS9" s="27">
        <v>2839</v>
      </c>
      <c r="CT9" s="27">
        <v>3708</v>
      </c>
      <c r="CU9" s="27">
        <v>2909</v>
      </c>
      <c r="CV9" s="27">
        <v>3797</v>
      </c>
      <c r="CW9" s="27">
        <v>1818</v>
      </c>
      <c r="CX9" s="27">
        <v>2431</v>
      </c>
      <c r="CY9" s="27">
        <v>1931</v>
      </c>
      <c r="CZ9" s="27">
        <v>1882</v>
      </c>
      <c r="DA9" s="27">
        <v>1871</v>
      </c>
      <c r="DB9" s="27">
        <v>2228</v>
      </c>
      <c r="DC9" s="27">
        <v>2923</v>
      </c>
      <c r="DD9" s="27">
        <v>2564</v>
      </c>
      <c r="DE9" s="27">
        <v>2890</v>
      </c>
      <c r="DF9" s="21"/>
      <c r="DG9" s="21"/>
      <c r="DH9" s="21"/>
      <c r="DI9" s="22"/>
      <c r="DJ9" s="22"/>
      <c r="DK9" s="21"/>
      <c r="DL9" s="21"/>
      <c r="DM9" s="21"/>
      <c r="DN9" s="21"/>
    </row>
    <row r="10" spans="1:118" x14ac:dyDescent="0.2">
      <c r="A10" s="28" t="s">
        <v>103</v>
      </c>
      <c r="B10" s="5" t="s">
        <v>104</v>
      </c>
      <c r="C10" s="23">
        <v>119.083</v>
      </c>
      <c r="D10" s="23">
        <v>27.200000000000017</v>
      </c>
      <c r="E10" s="23">
        <v>102.47700000000003</v>
      </c>
      <c r="F10" s="23">
        <v>252.03099999999998</v>
      </c>
      <c r="G10" s="23">
        <v>104.792</v>
      </c>
      <c r="H10" s="23">
        <v>49.462999999999994</v>
      </c>
      <c r="I10" s="23">
        <v>104.49999999999999</v>
      </c>
      <c r="J10" s="23">
        <v>115.801</v>
      </c>
      <c r="K10" s="23">
        <v>344.01999999999992</v>
      </c>
      <c r="L10" s="23">
        <v>1344.2640000000001</v>
      </c>
      <c r="M10" s="23">
        <v>265.34699999999992</v>
      </c>
      <c r="N10" s="23">
        <v>618.73400000000004</v>
      </c>
      <c r="O10" s="23">
        <v>233.29</v>
      </c>
      <c r="P10" s="23">
        <v>-111.188</v>
      </c>
      <c r="Q10" s="23">
        <v>29.58199999999999</v>
      </c>
      <c r="R10" s="23">
        <v>-142.13400000000001</v>
      </c>
      <c r="S10" s="23">
        <v>-37.447000000000003</v>
      </c>
      <c r="T10" s="23">
        <v>125.715</v>
      </c>
      <c r="U10" s="23">
        <v>52.822999999999993</v>
      </c>
      <c r="V10" s="23">
        <v>-69.11099999999999</v>
      </c>
      <c r="W10" s="23">
        <v>106.961</v>
      </c>
      <c r="X10" s="23">
        <v>248.90900000000002</v>
      </c>
      <c r="Y10" s="23">
        <v>33.931000000000004</v>
      </c>
      <c r="Z10" s="23">
        <v>757.74599999999987</v>
      </c>
      <c r="AA10" s="23">
        <v>2818</v>
      </c>
      <c r="AB10" s="23">
        <v>47</v>
      </c>
      <c r="AC10" s="23">
        <v>810</v>
      </c>
      <c r="AD10" s="23">
        <v>484</v>
      </c>
      <c r="AE10" s="23">
        <v>879</v>
      </c>
      <c r="AF10" s="23">
        <v>326</v>
      </c>
      <c r="AG10" s="23">
        <v>636</v>
      </c>
      <c r="AH10" s="23">
        <v>907</v>
      </c>
      <c r="AI10" s="23">
        <v>10257</v>
      </c>
      <c r="AJ10" s="23">
        <v>835</v>
      </c>
      <c r="AK10" s="23">
        <v>901</v>
      </c>
      <c r="AL10" s="23">
        <v>702</v>
      </c>
      <c r="AM10" s="23">
        <v>1600</v>
      </c>
      <c r="AN10" s="23">
        <v>1758</v>
      </c>
      <c r="AO10" s="23">
        <v>2199</v>
      </c>
      <c r="AP10" s="23">
        <v>1198</v>
      </c>
      <c r="AQ10" s="23">
        <v>1230</v>
      </c>
      <c r="AR10" s="23">
        <v>825</v>
      </c>
      <c r="AS10" s="23">
        <v>767</v>
      </c>
      <c r="AT10" s="23">
        <v>3714</v>
      </c>
      <c r="AU10" s="23">
        <v>247</v>
      </c>
      <c r="AV10" s="23">
        <v>253</v>
      </c>
      <c r="AW10" s="23">
        <v>286</v>
      </c>
      <c r="AX10" s="23">
        <v>270</v>
      </c>
      <c r="AY10" s="23">
        <v>1468</v>
      </c>
      <c r="AZ10" s="23">
        <v>1687</v>
      </c>
      <c r="BA10" s="23">
        <v>1191</v>
      </c>
      <c r="BB10" s="23">
        <v>738</v>
      </c>
      <c r="BC10" s="23">
        <v>3298</v>
      </c>
      <c r="BD10" s="23">
        <v>463</v>
      </c>
      <c r="BE10" s="23">
        <v>603</v>
      </c>
      <c r="BF10" s="23">
        <v>2851</v>
      </c>
      <c r="BG10" s="23">
        <v>883</v>
      </c>
      <c r="BH10" s="23">
        <v>1016</v>
      </c>
      <c r="BI10" s="23">
        <v>918</v>
      </c>
      <c r="BJ10" s="23">
        <v>387</v>
      </c>
      <c r="BK10" s="23">
        <v>450</v>
      </c>
      <c r="BL10" s="23">
        <v>622</v>
      </c>
      <c r="BM10" s="23">
        <v>1448</v>
      </c>
      <c r="BN10" s="23">
        <v>2163</v>
      </c>
      <c r="BO10" s="23">
        <v>1477</v>
      </c>
      <c r="BP10" s="23">
        <v>2098</v>
      </c>
      <c r="BQ10" s="23">
        <v>893</v>
      </c>
      <c r="BR10" s="23">
        <v>526</v>
      </c>
      <c r="BS10" s="23">
        <v>1776</v>
      </c>
      <c r="BT10" s="23">
        <v>1192</v>
      </c>
      <c r="BU10" s="23">
        <v>1679</v>
      </c>
      <c r="BV10" s="23">
        <v>1238</v>
      </c>
      <c r="BW10" s="23">
        <v>3528</v>
      </c>
      <c r="BX10" s="23">
        <v>1350</v>
      </c>
      <c r="BY10" s="23">
        <v>7911</v>
      </c>
      <c r="BZ10" s="23">
        <f>+[1]נתונים!BY7+[1]נתונים!BY8</f>
        <v>2393</v>
      </c>
      <c r="CA10" s="23">
        <f>+[1]נתונים!BZ7+[1]נתונים!BZ8</f>
        <v>1733</v>
      </c>
      <c r="CB10" s="23">
        <f>+[1]נתונים!CA7+[1]נתונים!CA8</f>
        <v>1310</v>
      </c>
      <c r="CC10" s="23">
        <f>+[1]נתונים!CB7+[1]נתונים!CB8</f>
        <v>1428</v>
      </c>
      <c r="CD10" s="24">
        <f>+[1]נתונים!CC7+[1]נתונים!CC8</f>
        <v>1916</v>
      </c>
      <c r="CE10" s="24">
        <f>+[1]נתונים!CD7+[1]נתונים!CD8</f>
        <v>1789</v>
      </c>
      <c r="CF10" s="24">
        <v>2641</v>
      </c>
      <c r="CG10" s="24">
        <v>1830</v>
      </c>
      <c r="CH10" s="24">
        <v>1757</v>
      </c>
      <c r="CI10" s="23">
        <v>1665</v>
      </c>
      <c r="CJ10" s="24">
        <v>1758</v>
      </c>
      <c r="CK10" s="24">
        <v>2022</v>
      </c>
      <c r="CL10" s="24">
        <v>1538</v>
      </c>
      <c r="CM10" s="24">
        <v>-1398</v>
      </c>
      <c r="CN10" s="24">
        <v>2192</v>
      </c>
      <c r="CO10" s="24">
        <v>-1439</v>
      </c>
      <c r="CP10" s="24">
        <v>4409</v>
      </c>
      <c r="CQ10" s="24">
        <v>1016</v>
      </c>
      <c r="CR10" s="24">
        <v>1882</v>
      </c>
      <c r="CS10" s="24">
        <v>1360</v>
      </c>
      <c r="CT10" s="24">
        <v>3102</v>
      </c>
      <c r="CU10" s="24">
        <v>2268</v>
      </c>
      <c r="CV10" s="24">
        <v>3113</v>
      </c>
      <c r="CW10" s="24">
        <v>1366</v>
      </c>
      <c r="CX10" s="24">
        <v>1761</v>
      </c>
      <c r="CY10" s="24">
        <v>1290</v>
      </c>
      <c r="CZ10" s="24">
        <v>1346</v>
      </c>
      <c r="DA10" s="24">
        <v>1456</v>
      </c>
      <c r="DB10" s="24">
        <v>1942</v>
      </c>
      <c r="DC10" s="24">
        <v>1981</v>
      </c>
      <c r="DD10" s="24">
        <v>1817</v>
      </c>
      <c r="DE10" s="24">
        <v>2014</v>
      </c>
      <c r="DF10" s="21"/>
      <c r="DG10" s="22"/>
      <c r="DH10" s="22"/>
      <c r="DI10" s="22"/>
      <c r="DJ10" s="22"/>
      <c r="DK10" s="21"/>
      <c r="DL10" s="22"/>
      <c r="DM10" s="22"/>
      <c r="DN10" s="22"/>
    </row>
    <row r="11" spans="1:118" x14ac:dyDescent="0.2">
      <c r="A11" s="28" t="s">
        <v>105</v>
      </c>
      <c r="B11" s="5" t="s">
        <v>106</v>
      </c>
      <c r="C11" s="23">
        <v>44</v>
      </c>
      <c r="D11" s="23">
        <v>211</v>
      </c>
      <c r="E11" s="23">
        <v>182</v>
      </c>
      <c r="F11" s="23">
        <v>225</v>
      </c>
      <c r="G11" s="23">
        <v>160</v>
      </c>
      <c r="H11" s="23">
        <v>77</v>
      </c>
      <c r="I11" s="23">
        <v>73</v>
      </c>
      <c r="J11" s="23">
        <v>145</v>
      </c>
      <c r="K11" s="23">
        <v>219</v>
      </c>
      <c r="L11" s="23">
        <v>128</v>
      </c>
      <c r="M11" s="23">
        <v>64</v>
      </c>
      <c r="N11" s="23">
        <v>352</v>
      </c>
      <c r="O11" s="23">
        <v>148</v>
      </c>
      <c r="P11" s="23">
        <v>292</v>
      </c>
      <c r="Q11" s="23">
        <v>107</v>
      </c>
      <c r="R11" s="23">
        <v>131</v>
      </c>
      <c r="S11" s="23">
        <v>221</v>
      </c>
      <c r="T11" s="23">
        <v>301</v>
      </c>
      <c r="U11" s="23">
        <v>134</v>
      </c>
      <c r="V11" s="23">
        <v>253</v>
      </c>
      <c r="W11" s="23">
        <v>273</v>
      </c>
      <c r="X11" s="23">
        <v>334</v>
      </c>
      <c r="Y11" s="23">
        <v>227</v>
      </c>
      <c r="Z11" s="23">
        <v>128</v>
      </c>
      <c r="AA11" s="23">
        <v>-1</v>
      </c>
      <c r="AB11" s="23">
        <v>370</v>
      </c>
      <c r="AC11" s="23">
        <v>-125</v>
      </c>
      <c r="AD11" s="23">
        <v>143</v>
      </c>
      <c r="AE11" s="23">
        <v>86</v>
      </c>
      <c r="AF11" s="23">
        <v>481</v>
      </c>
      <c r="AG11" s="23">
        <v>-172</v>
      </c>
      <c r="AH11" s="23">
        <v>-192</v>
      </c>
      <c r="AI11" s="23">
        <v>699</v>
      </c>
      <c r="AJ11" s="23">
        <v>234</v>
      </c>
      <c r="AK11" s="23">
        <v>518</v>
      </c>
      <c r="AL11" s="23">
        <v>1314</v>
      </c>
      <c r="AM11" s="23">
        <v>949</v>
      </c>
      <c r="AN11" s="23">
        <v>568</v>
      </c>
      <c r="AO11" s="23">
        <v>270</v>
      </c>
      <c r="AP11" s="23">
        <v>89</v>
      </c>
      <c r="AQ11" s="23">
        <v>70</v>
      </c>
      <c r="AR11" s="23">
        <v>-3</v>
      </c>
      <c r="AS11" s="23">
        <v>882</v>
      </c>
      <c r="AT11" s="23">
        <v>-274</v>
      </c>
      <c r="AU11" s="23">
        <v>190</v>
      </c>
      <c r="AV11" s="23">
        <v>301</v>
      </c>
      <c r="AW11" s="23">
        <v>280</v>
      </c>
      <c r="AX11" s="23">
        <v>-51</v>
      </c>
      <c r="AY11" s="23">
        <v>447</v>
      </c>
      <c r="AZ11" s="23">
        <v>130</v>
      </c>
      <c r="BA11" s="23">
        <v>2250</v>
      </c>
      <c r="BB11" s="23">
        <v>90</v>
      </c>
      <c r="BC11" s="23">
        <v>107</v>
      </c>
      <c r="BD11" s="23">
        <v>-74</v>
      </c>
      <c r="BE11" s="23">
        <v>168</v>
      </c>
      <c r="BF11" s="23">
        <v>-18</v>
      </c>
      <c r="BG11" s="23">
        <v>-195</v>
      </c>
      <c r="BH11" s="23">
        <v>-237</v>
      </c>
      <c r="BI11" s="23">
        <v>-225</v>
      </c>
      <c r="BJ11" s="23">
        <v>-272</v>
      </c>
      <c r="BK11" s="23">
        <v>-45</v>
      </c>
      <c r="BL11" s="23">
        <v>-11</v>
      </c>
      <c r="BM11" s="23">
        <v>-20</v>
      </c>
      <c r="BN11" s="23">
        <v>-752</v>
      </c>
      <c r="BO11" s="23">
        <v>-79</v>
      </c>
      <c r="BP11" s="23">
        <v>38</v>
      </c>
      <c r="BQ11" s="23">
        <v>-225</v>
      </c>
      <c r="BR11" s="23">
        <v>-202</v>
      </c>
      <c r="BS11" s="23">
        <v>-78</v>
      </c>
      <c r="BT11" s="23">
        <v>17</v>
      </c>
      <c r="BU11" s="23">
        <v>-1150</v>
      </c>
      <c r="BV11" s="23">
        <v>6296</v>
      </c>
      <c r="BW11" s="23">
        <v>-1067</v>
      </c>
      <c r="BX11" s="23">
        <v>-60</v>
      </c>
      <c r="BY11" s="23">
        <v>523</v>
      </c>
      <c r="BZ11" s="23">
        <f>+[1]נתונים!BY9</f>
        <v>-2</v>
      </c>
      <c r="CA11" s="23">
        <f>+[1]נתונים!BZ9</f>
        <v>902</v>
      </c>
      <c r="CB11" s="23">
        <f>+[1]נתונים!CA9</f>
        <v>283</v>
      </c>
      <c r="CC11" s="23">
        <f>+[1]נתונים!CB9</f>
        <v>259</v>
      </c>
      <c r="CD11" s="24">
        <f>+[1]נתונים!CC9</f>
        <v>-205</v>
      </c>
      <c r="CE11" s="24">
        <f>+[1]נתונים!CD9</f>
        <v>-594</v>
      </c>
      <c r="CF11" s="24">
        <v>-947</v>
      </c>
      <c r="CG11" s="24">
        <v>-139</v>
      </c>
      <c r="CH11" s="24">
        <v>-252</v>
      </c>
      <c r="CI11" s="24">
        <v>608</v>
      </c>
      <c r="CJ11" s="24">
        <v>-246</v>
      </c>
      <c r="CK11" s="24">
        <v>116</v>
      </c>
      <c r="CL11" s="24">
        <v>1227</v>
      </c>
      <c r="CM11" s="24">
        <v>194</v>
      </c>
      <c r="CN11" s="24">
        <v>287</v>
      </c>
      <c r="CO11" s="24">
        <v>101</v>
      </c>
      <c r="CP11" s="24">
        <v>234</v>
      </c>
      <c r="CQ11" s="24">
        <v>379</v>
      </c>
      <c r="CR11" s="24">
        <v>545</v>
      </c>
      <c r="CS11" s="24">
        <v>1479</v>
      </c>
      <c r="CT11" s="24">
        <v>606</v>
      </c>
      <c r="CU11" s="24">
        <v>641</v>
      </c>
      <c r="CV11" s="24">
        <v>684</v>
      </c>
      <c r="CW11" s="24">
        <v>452</v>
      </c>
      <c r="CX11" s="24">
        <v>670</v>
      </c>
      <c r="CY11" s="24">
        <v>641</v>
      </c>
      <c r="CZ11" s="24">
        <v>536</v>
      </c>
      <c r="DA11" s="24">
        <v>415</v>
      </c>
      <c r="DB11" s="24">
        <v>286</v>
      </c>
      <c r="DC11" s="24">
        <v>942</v>
      </c>
      <c r="DD11" s="24">
        <v>747</v>
      </c>
      <c r="DE11" s="24">
        <v>876</v>
      </c>
      <c r="DF11" s="21"/>
      <c r="DG11" s="21"/>
      <c r="DH11" s="21"/>
      <c r="DI11" s="22"/>
      <c r="DJ11" s="22"/>
      <c r="DK11" s="21"/>
      <c r="DL11" s="21"/>
      <c r="DM11" s="21"/>
      <c r="DN11" s="21"/>
    </row>
    <row r="12" spans="1:118" ht="6" customHeight="1" x14ac:dyDescent="0.2">
      <c r="B12" s="29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4"/>
      <c r="CE12" s="24"/>
      <c r="CF12" s="24"/>
      <c r="CG12" s="24"/>
      <c r="CH12" s="24"/>
      <c r="CI12" s="23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1"/>
      <c r="DG12" s="21"/>
      <c r="DH12" s="21"/>
      <c r="DI12" s="21"/>
      <c r="DJ12" s="21"/>
      <c r="DK12" s="21"/>
      <c r="DL12" s="21"/>
      <c r="DM12" s="21"/>
      <c r="DN12" s="21"/>
    </row>
    <row r="13" spans="1:118" s="20" customFormat="1" x14ac:dyDescent="0.2">
      <c r="A13" s="16">
        <v>1.2</v>
      </c>
      <c r="B13" s="30" t="s">
        <v>107</v>
      </c>
      <c r="C13" s="26">
        <v>640.55099999999993</v>
      </c>
      <c r="D13" s="26">
        <v>-681.61</v>
      </c>
      <c r="E13" s="26">
        <v>16.994000000000014</v>
      </c>
      <c r="F13" s="26">
        <v>66.948000000000008</v>
      </c>
      <c r="G13" s="26">
        <v>457.99400000000003</v>
      </c>
      <c r="H13" s="26">
        <v>399.27499999999998</v>
      </c>
      <c r="I13" s="26">
        <v>266.31899999999996</v>
      </c>
      <c r="J13" s="26">
        <v>177.48</v>
      </c>
      <c r="K13" s="26">
        <v>523.17600000000004</v>
      </c>
      <c r="L13" s="26">
        <v>1074.4870000000001</v>
      </c>
      <c r="M13" s="26">
        <v>2231.0299999999997</v>
      </c>
      <c r="N13" s="26">
        <v>-516.96</v>
      </c>
      <c r="O13" s="26">
        <v>356.63099999999997</v>
      </c>
      <c r="P13" s="26">
        <v>38.881</v>
      </c>
      <c r="Q13" s="26">
        <v>21.105999999999995</v>
      </c>
      <c r="R13" s="26">
        <v>823.77</v>
      </c>
      <c r="S13" s="26">
        <v>1538.5450000000001</v>
      </c>
      <c r="T13" s="26">
        <v>1018.0410000000001</v>
      </c>
      <c r="U13" s="26">
        <v>-431.44799999999998</v>
      </c>
      <c r="V13" s="26">
        <v>519.40099999999995</v>
      </c>
      <c r="W13" s="26">
        <v>-405.71699999999998</v>
      </c>
      <c r="X13" s="26">
        <v>454.274</v>
      </c>
      <c r="Y13" s="26">
        <v>1041.2269999999999</v>
      </c>
      <c r="Z13" s="26">
        <v>2156.7339999999999</v>
      </c>
      <c r="AA13" s="26">
        <v>1482</v>
      </c>
      <c r="AB13" s="26">
        <v>774</v>
      </c>
      <c r="AC13" s="26">
        <v>-562</v>
      </c>
      <c r="AD13" s="26">
        <v>1113</v>
      </c>
      <c r="AE13" s="26">
        <v>1677</v>
      </c>
      <c r="AF13" s="26">
        <v>1716</v>
      </c>
      <c r="AG13" s="26">
        <v>3246</v>
      </c>
      <c r="AH13" s="26">
        <v>1166</v>
      </c>
      <c r="AI13" s="26">
        <v>3315</v>
      </c>
      <c r="AJ13" s="26">
        <v>-250</v>
      </c>
      <c r="AK13" s="26">
        <v>1213</v>
      </c>
      <c r="AL13" s="26">
        <v>1966</v>
      </c>
      <c r="AM13" s="26">
        <v>1139</v>
      </c>
      <c r="AN13" s="26">
        <v>1203</v>
      </c>
      <c r="AO13" s="26">
        <v>-471</v>
      </c>
      <c r="AP13" s="26">
        <v>806</v>
      </c>
      <c r="AQ13" s="26">
        <v>-583</v>
      </c>
      <c r="AR13" s="26">
        <v>987</v>
      </c>
      <c r="AS13" s="26">
        <v>-236</v>
      </c>
      <c r="AT13" s="26">
        <v>1672</v>
      </c>
      <c r="AU13" s="26">
        <v>795</v>
      </c>
      <c r="AV13" s="26">
        <v>2376</v>
      </c>
      <c r="AW13" s="26">
        <v>1621</v>
      </c>
      <c r="AX13" s="26">
        <v>3158</v>
      </c>
      <c r="AY13" s="26">
        <v>3223</v>
      </c>
      <c r="AZ13" s="26">
        <v>1719</v>
      </c>
      <c r="BA13" s="26">
        <v>1575</v>
      </c>
      <c r="BB13" s="26">
        <v>2339</v>
      </c>
      <c r="BC13" s="26">
        <v>1217</v>
      </c>
      <c r="BD13" s="26">
        <v>-345</v>
      </c>
      <c r="BE13" s="26">
        <v>-435</v>
      </c>
      <c r="BF13" s="26">
        <v>3018</v>
      </c>
      <c r="BG13" s="26">
        <v>741</v>
      </c>
      <c r="BH13" s="26">
        <v>1402</v>
      </c>
      <c r="BI13" s="26">
        <v>1480</v>
      </c>
      <c r="BJ13" s="26">
        <v>3938</v>
      </c>
      <c r="BK13" s="26">
        <v>2608</v>
      </c>
      <c r="BL13" s="26">
        <v>1369</v>
      </c>
      <c r="BM13" s="26">
        <v>3283</v>
      </c>
      <c r="BN13" s="26">
        <v>2065</v>
      </c>
      <c r="BO13" s="26">
        <v>3183</v>
      </c>
      <c r="BP13" s="26">
        <v>3127</v>
      </c>
      <c r="BQ13" s="26">
        <v>2160</v>
      </c>
      <c r="BR13" s="26">
        <v>1842</v>
      </c>
      <c r="BS13" s="26">
        <v>5197</v>
      </c>
      <c r="BT13" s="26">
        <v>3205</v>
      </c>
      <c r="BU13" s="26">
        <v>-21</v>
      </c>
      <c r="BV13" s="26">
        <v>1448</v>
      </c>
      <c r="BW13" s="26">
        <v>343</v>
      </c>
      <c r="BX13" s="26">
        <v>-864</v>
      </c>
      <c r="BY13" s="26">
        <v>692</v>
      </c>
      <c r="BZ13" s="26">
        <f t="shared" ref="BZ13:CE13" si="2">BZ14+BZ15</f>
        <v>1443</v>
      </c>
      <c r="CA13" s="26">
        <f t="shared" si="2"/>
        <v>3210</v>
      </c>
      <c r="CB13" s="26">
        <f t="shared" si="2"/>
        <v>-319</v>
      </c>
      <c r="CC13" s="26">
        <f t="shared" si="2"/>
        <v>-142</v>
      </c>
      <c r="CD13" s="27">
        <f t="shared" si="2"/>
        <v>1582</v>
      </c>
      <c r="CE13" s="27">
        <f t="shared" si="2"/>
        <v>2950</v>
      </c>
      <c r="CF13" s="27">
        <v>1466</v>
      </c>
      <c r="CG13" s="27">
        <v>3528</v>
      </c>
      <c r="CH13" s="27">
        <v>-764</v>
      </c>
      <c r="CI13" s="26">
        <v>1945</v>
      </c>
      <c r="CJ13" s="27">
        <v>841</v>
      </c>
      <c r="CK13" s="27">
        <v>2649</v>
      </c>
      <c r="CL13" s="27">
        <v>1007</v>
      </c>
      <c r="CM13" s="27">
        <v>-1608</v>
      </c>
      <c r="CN13" s="27">
        <v>11836</v>
      </c>
      <c r="CO13" s="27">
        <v>1372</v>
      </c>
      <c r="CP13" s="27">
        <v>3559</v>
      </c>
      <c r="CQ13" s="27">
        <v>6333</v>
      </c>
      <c r="CR13" s="27">
        <v>2729</v>
      </c>
      <c r="CS13" s="27">
        <v>1652</v>
      </c>
      <c r="CT13" s="27">
        <v>4793</v>
      </c>
      <c r="CU13" s="27">
        <v>-79</v>
      </c>
      <c r="CV13" s="27">
        <v>-4037</v>
      </c>
      <c r="CW13" s="27">
        <v>1325</v>
      </c>
      <c r="CX13" s="27">
        <v>888</v>
      </c>
      <c r="CY13" s="27">
        <v>722</v>
      </c>
      <c r="CZ13" s="27">
        <v>3340</v>
      </c>
      <c r="DA13" s="27">
        <v>-52</v>
      </c>
      <c r="DB13" s="27">
        <v>4483</v>
      </c>
      <c r="DC13" s="27">
        <v>561</v>
      </c>
      <c r="DD13" s="27">
        <v>6086</v>
      </c>
      <c r="DE13" s="27">
        <v>5803</v>
      </c>
      <c r="DF13" s="21"/>
      <c r="DG13" s="21"/>
      <c r="DH13" s="21"/>
      <c r="DI13" s="21"/>
      <c r="DJ13" s="21"/>
      <c r="DK13" s="21"/>
      <c r="DL13" s="21"/>
      <c r="DM13" s="21"/>
      <c r="DN13" s="21"/>
    </row>
    <row r="14" spans="1:118" x14ac:dyDescent="0.2">
      <c r="A14" s="28" t="s">
        <v>108</v>
      </c>
      <c r="B14" s="5" t="s">
        <v>104</v>
      </c>
      <c r="C14" s="23">
        <v>-119</v>
      </c>
      <c r="D14" s="23">
        <v>-45</v>
      </c>
      <c r="E14" s="23">
        <v>-13</v>
      </c>
      <c r="F14" s="23">
        <v>-35</v>
      </c>
      <c r="G14" s="23">
        <v>2</v>
      </c>
      <c r="H14" s="23">
        <v>10</v>
      </c>
      <c r="I14" s="23">
        <v>-57</v>
      </c>
      <c r="J14" s="23">
        <v>219</v>
      </c>
      <c r="K14" s="23">
        <v>463</v>
      </c>
      <c r="L14" s="23">
        <v>395</v>
      </c>
      <c r="M14" s="23">
        <v>1670</v>
      </c>
      <c r="N14" s="23">
        <v>-556</v>
      </c>
      <c r="O14" s="23">
        <v>26</v>
      </c>
      <c r="P14" s="23">
        <v>-18</v>
      </c>
      <c r="Q14" s="23">
        <v>-148</v>
      </c>
      <c r="R14" s="23">
        <v>172</v>
      </c>
      <c r="S14" s="23">
        <v>285</v>
      </c>
      <c r="T14" s="23">
        <v>-144.45699999999999</v>
      </c>
      <c r="U14" s="23">
        <v>-37.542999999999999</v>
      </c>
      <c r="V14" s="23">
        <v>-52.731000000000002</v>
      </c>
      <c r="W14" s="23">
        <v>-78.787000000000006</v>
      </c>
      <c r="X14" s="23">
        <v>232.77099999999999</v>
      </c>
      <c r="Y14" s="23">
        <v>241.464</v>
      </c>
      <c r="Z14" s="23">
        <v>658.71699999999998</v>
      </c>
      <c r="AA14" s="23">
        <v>786</v>
      </c>
      <c r="AB14" s="23">
        <v>546</v>
      </c>
      <c r="AC14" s="23">
        <v>-475</v>
      </c>
      <c r="AD14" s="23">
        <v>275</v>
      </c>
      <c r="AE14" s="23">
        <v>712</v>
      </c>
      <c r="AF14" s="23">
        <v>151</v>
      </c>
      <c r="AG14" s="23">
        <v>1160</v>
      </c>
      <c r="AH14" s="23">
        <v>1132</v>
      </c>
      <c r="AI14" s="23">
        <v>2445</v>
      </c>
      <c r="AJ14" s="23">
        <v>-334</v>
      </c>
      <c r="AK14" s="23">
        <v>-4</v>
      </c>
      <c r="AL14" s="23">
        <v>651</v>
      </c>
      <c r="AM14" s="23">
        <v>393</v>
      </c>
      <c r="AN14" s="23">
        <v>701</v>
      </c>
      <c r="AO14" s="23">
        <v>204</v>
      </c>
      <c r="AP14" s="23">
        <v>702</v>
      </c>
      <c r="AQ14" s="23">
        <v>-310</v>
      </c>
      <c r="AR14" s="23">
        <v>692</v>
      </c>
      <c r="AS14" s="23">
        <v>252</v>
      </c>
      <c r="AT14" s="23">
        <v>1644</v>
      </c>
      <c r="AU14" s="23">
        <v>1159</v>
      </c>
      <c r="AV14" s="23">
        <v>701</v>
      </c>
      <c r="AW14" s="23">
        <v>2335</v>
      </c>
      <c r="AX14" s="23">
        <v>2799</v>
      </c>
      <c r="AY14" s="23">
        <v>2063</v>
      </c>
      <c r="AZ14" s="23">
        <v>1812</v>
      </c>
      <c r="BA14" s="23">
        <v>961</v>
      </c>
      <c r="BB14" s="23">
        <v>1489</v>
      </c>
      <c r="BC14" s="23">
        <v>764</v>
      </c>
      <c r="BD14" s="23">
        <v>32</v>
      </c>
      <c r="BE14" s="23">
        <v>686</v>
      </c>
      <c r="BF14" s="23">
        <v>2136</v>
      </c>
      <c r="BG14" s="23">
        <v>0</v>
      </c>
      <c r="BH14" s="23">
        <v>741</v>
      </c>
      <c r="BI14" s="23">
        <v>972</v>
      </c>
      <c r="BJ14" s="23">
        <v>2221</v>
      </c>
      <c r="BK14" s="23">
        <v>2589</v>
      </c>
      <c r="BL14" s="23">
        <v>255</v>
      </c>
      <c r="BM14" s="23">
        <v>2049</v>
      </c>
      <c r="BN14" s="23">
        <v>1046</v>
      </c>
      <c r="BO14" s="23">
        <v>1036</v>
      </c>
      <c r="BP14" s="23">
        <v>2322</v>
      </c>
      <c r="BQ14" s="23">
        <v>856</v>
      </c>
      <c r="BR14" s="23">
        <v>-1160</v>
      </c>
      <c r="BS14" s="23">
        <v>1081</v>
      </c>
      <c r="BT14" s="23">
        <v>1535</v>
      </c>
      <c r="BU14" s="23">
        <v>331</v>
      </c>
      <c r="BV14" s="23">
        <v>-1423</v>
      </c>
      <c r="BW14" s="23">
        <v>140</v>
      </c>
      <c r="BX14" s="23">
        <v>-438</v>
      </c>
      <c r="BY14" s="23">
        <v>197</v>
      </c>
      <c r="BZ14" s="23">
        <f>+[1]נתונים!BY11</f>
        <v>-654</v>
      </c>
      <c r="CA14" s="23">
        <f>+[1]נתונים!BZ11</f>
        <v>1554</v>
      </c>
      <c r="CB14" s="23">
        <f>+[1]נתונים!CA11</f>
        <v>106</v>
      </c>
      <c r="CC14" s="23">
        <f>+[1]נתונים!CB11</f>
        <v>-2711</v>
      </c>
      <c r="CD14" s="24">
        <f>+[1]נתונים!CC11</f>
        <v>887</v>
      </c>
      <c r="CE14" s="24">
        <f>+[1]נתונים!CD11</f>
        <v>2149</v>
      </c>
      <c r="CF14" s="24">
        <v>1334</v>
      </c>
      <c r="CG14" s="24">
        <v>1942</v>
      </c>
      <c r="CH14" s="24">
        <v>1576</v>
      </c>
      <c r="CI14" s="24">
        <v>-713</v>
      </c>
      <c r="CJ14" s="24">
        <v>32</v>
      </c>
      <c r="CK14" s="24">
        <v>2279</v>
      </c>
      <c r="CL14" s="24">
        <v>1318</v>
      </c>
      <c r="CM14" s="24">
        <v>3162</v>
      </c>
      <c r="CN14" s="24">
        <v>4985</v>
      </c>
      <c r="CO14" s="24">
        <v>2127</v>
      </c>
      <c r="CP14" s="24">
        <v>5357</v>
      </c>
      <c r="CQ14" s="24">
        <v>9885</v>
      </c>
      <c r="CR14" s="24">
        <v>2615</v>
      </c>
      <c r="CS14" s="24">
        <v>2602</v>
      </c>
      <c r="CT14" s="24">
        <v>-926</v>
      </c>
      <c r="CU14" s="24">
        <v>141</v>
      </c>
      <c r="CV14" s="24">
        <v>-2082</v>
      </c>
      <c r="CW14" s="24">
        <v>-1009</v>
      </c>
      <c r="CX14" s="24">
        <v>-2979</v>
      </c>
      <c r="CY14" s="24">
        <v>-3813</v>
      </c>
      <c r="CZ14" s="24">
        <v>448</v>
      </c>
      <c r="DA14" s="24">
        <v>224</v>
      </c>
      <c r="DB14" s="24">
        <v>749</v>
      </c>
      <c r="DC14" s="24">
        <v>1307</v>
      </c>
      <c r="DD14" s="24">
        <v>3845</v>
      </c>
      <c r="DE14" s="24">
        <v>4364</v>
      </c>
      <c r="DF14" s="21"/>
      <c r="DG14" s="21"/>
      <c r="DH14" s="21"/>
      <c r="DI14" s="21"/>
      <c r="DJ14" s="21"/>
      <c r="DK14" s="21"/>
      <c r="DL14" s="21"/>
      <c r="DM14" s="21"/>
      <c r="DN14" s="21"/>
    </row>
    <row r="15" spans="1:118" x14ac:dyDescent="0.2">
      <c r="A15" s="28" t="s">
        <v>109</v>
      </c>
      <c r="B15" s="3" t="s">
        <v>110</v>
      </c>
      <c r="C15" s="23">
        <v>759.55099999999993</v>
      </c>
      <c r="D15" s="23">
        <v>-636.61</v>
      </c>
      <c r="E15" s="23">
        <v>29.994000000000014</v>
      </c>
      <c r="F15" s="23">
        <v>101.94800000000001</v>
      </c>
      <c r="G15" s="23">
        <v>455.99400000000003</v>
      </c>
      <c r="H15" s="23">
        <v>389.27499999999998</v>
      </c>
      <c r="I15" s="23">
        <v>323.31899999999996</v>
      </c>
      <c r="J15" s="23">
        <v>-41.52</v>
      </c>
      <c r="K15" s="23">
        <v>60.176000000000002</v>
      </c>
      <c r="L15" s="23">
        <v>679.48699999999997</v>
      </c>
      <c r="M15" s="23">
        <v>561.03</v>
      </c>
      <c r="N15" s="23">
        <v>39.04</v>
      </c>
      <c r="O15" s="23">
        <v>330.63099999999997</v>
      </c>
      <c r="P15" s="23">
        <v>56.881</v>
      </c>
      <c r="Q15" s="23">
        <v>169.10599999999999</v>
      </c>
      <c r="R15" s="23">
        <v>651.77</v>
      </c>
      <c r="S15" s="23">
        <v>1253.5450000000001</v>
      </c>
      <c r="T15" s="23">
        <v>1162.498</v>
      </c>
      <c r="U15" s="23">
        <v>-393.90499999999997</v>
      </c>
      <c r="V15" s="23">
        <v>572.13199999999995</v>
      </c>
      <c r="W15" s="23">
        <v>-326.93</v>
      </c>
      <c r="X15" s="23">
        <v>221.50300000000004</v>
      </c>
      <c r="Y15" s="23">
        <v>799.76299999999992</v>
      </c>
      <c r="Z15" s="23">
        <v>1498.0169999999998</v>
      </c>
      <c r="AA15" s="23">
        <v>696</v>
      </c>
      <c r="AB15" s="23">
        <v>228</v>
      </c>
      <c r="AC15" s="23">
        <v>-87</v>
      </c>
      <c r="AD15" s="23">
        <v>838</v>
      </c>
      <c r="AE15" s="23">
        <v>965</v>
      </c>
      <c r="AF15" s="23">
        <v>1565</v>
      </c>
      <c r="AG15" s="23">
        <v>2086</v>
      </c>
      <c r="AH15" s="23">
        <v>34</v>
      </c>
      <c r="AI15" s="23">
        <v>870</v>
      </c>
      <c r="AJ15" s="23">
        <v>84</v>
      </c>
      <c r="AK15" s="23">
        <v>1217</v>
      </c>
      <c r="AL15" s="23">
        <v>1315</v>
      </c>
      <c r="AM15" s="23">
        <v>746</v>
      </c>
      <c r="AN15" s="23">
        <v>502</v>
      </c>
      <c r="AO15" s="23">
        <v>-675</v>
      </c>
      <c r="AP15" s="23">
        <v>104</v>
      </c>
      <c r="AQ15" s="23">
        <v>-273</v>
      </c>
      <c r="AR15" s="23">
        <v>295</v>
      </c>
      <c r="AS15" s="23">
        <v>-488</v>
      </c>
      <c r="AT15" s="23">
        <v>28</v>
      </c>
      <c r="AU15" s="23">
        <v>-364</v>
      </c>
      <c r="AV15" s="23">
        <v>1675</v>
      </c>
      <c r="AW15" s="23">
        <v>-714</v>
      </c>
      <c r="AX15" s="23">
        <v>359</v>
      </c>
      <c r="AY15" s="23">
        <v>1160</v>
      </c>
      <c r="AZ15" s="23">
        <v>-93</v>
      </c>
      <c r="BA15" s="23">
        <v>614</v>
      </c>
      <c r="BB15" s="23">
        <v>850</v>
      </c>
      <c r="BC15" s="23">
        <v>453</v>
      </c>
      <c r="BD15" s="23">
        <v>-377</v>
      </c>
      <c r="BE15" s="23">
        <v>-1121</v>
      </c>
      <c r="BF15" s="23">
        <v>882</v>
      </c>
      <c r="BG15" s="23">
        <v>741</v>
      </c>
      <c r="BH15" s="23">
        <v>661</v>
      </c>
      <c r="BI15" s="23">
        <v>508</v>
      </c>
      <c r="BJ15" s="23">
        <v>1717</v>
      </c>
      <c r="BK15" s="23">
        <v>19</v>
      </c>
      <c r="BL15" s="23">
        <v>1114</v>
      </c>
      <c r="BM15" s="23">
        <v>1234</v>
      </c>
      <c r="BN15" s="23">
        <v>1019</v>
      </c>
      <c r="BO15" s="23">
        <v>2147</v>
      </c>
      <c r="BP15" s="23">
        <v>805</v>
      </c>
      <c r="BQ15" s="23">
        <v>1304</v>
      </c>
      <c r="BR15" s="23">
        <v>3002</v>
      </c>
      <c r="BS15" s="23">
        <v>4116</v>
      </c>
      <c r="BT15" s="23">
        <v>1670</v>
      </c>
      <c r="BU15" s="23">
        <v>-352</v>
      </c>
      <c r="BV15" s="23">
        <v>2871</v>
      </c>
      <c r="BW15" s="23">
        <v>203</v>
      </c>
      <c r="BX15" s="23">
        <v>-426</v>
      </c>
      <c r="BY15" s="23">
        <v>495</v>
      </c>
      <c r="BZ15" s="23">
        <f>[1]נתונים!BY12</f>
        <v>2097</v>
      </c>
      <c r="CA15" s="23">
        <f>[1]נתונים!BZ12</f>
        <v>1656</v>
      </c>
      <c r="CB15" s="23">
        <f>[1]נתונים!CA12</f>
        <v>-425</v>
      </c>
      <c r="CC15" s="23">
        <f>[1]נתונים!CB12</f>
        <v>2569</v>
      </c>
      <c r="CD15" s="24">
        <f>[1]נתונים!CC12</f>
        <v>695</v>
      </c>
      <c r="CE15" s="24">
        <f>[1]נתונים!CD12</f>
        <v>801</v>
      </c>
      <c r="CF15" s="24">
        <v>132</v>
      </c>
      <c r="CG15" s="24">
        <v>1586</v>
      </c>
      <c r="CH15" s="24">
        <v>-2340</v>
      </c>
      <c r="CI15" s="24">
        <v>2658</v>
      </c>
      <c r="CJ15" s="24">
        <v>809</v>
      </c>
      <c r="CK15" s="24">
        <v>370</v>
      </c>
      <c r="CL15" s="24">
        <v>-311</v>
      </c>
      <c r="CM15" s="24">
        <v>-4770</v>
      </c>
      <c r="CN15" s="24">
        <v>6851</v>
      </c>
      <c r="CO15" s="24">
        <v>-755</v>
      </c>
      <c r="CP15" s="24">
        <v>-1798</v>
      </c>
      <c r="CQ15" s="24">
        <v>-3552</v>
      </c>
      <c r="CR15" s="24">
        <v>114</v>
      </c>
      <c r="CS15" s="24">
        <v>-950</v>
      </c>
      <c r="CT15" s="24">
        <v>5719</v>
      </c>
      <c r="CU15" s="24">
        <v>-220</v>
      </c>
      <c r="CV15" s="24">
        <v>-1955</v>
      </c>
      <c r="CW15" s="24">
        <v>2334</v>
      </c>
      <c r="CX15" s="24">
        <v>3867</v>
      </c>
      <c r="CY15" s="24">
        <v>4535</v>
      </c>
      <c r="CZ15" s="24">
        <v>2892</v>
      </c>
      <c r="DA15" s="24">
        <v>-276</v>
      </c>
      <c r="DB15" s="24">
        <v>3734</v>
      </c>
      <c r="DC15" s="24">
        <v>-746</v>
      </c>
      <c r="DD15" s="24">
        <v>2241</v>
      </c>
      <c r="DE15" s="24">
        <v>1439</v>
      </c>
      <c r="DF15" s="21"/>
      <c r="DG15" s="21"/>
      <c r="DH15" s="21"/>
      <c r="DI15" s="21"/>
      <c r="DJ15" s="21"/>
      <c r="DK15" s="21"/>
      <c r="DL15" s="21"/>
      <c r="DM15" s="21"/>
      <c r="DN15" s="21"/>
    </row>
    <row r="16" spans="1:118" ht="6" customHeight="1" x14ac:dyDescent="0.2"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4"/>
      <c r="CE16" s="24"/>
      <c r="CF16" s="24"/>
      <c r="CG16" s="24"/>
      <c r="CH16" s="23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1"/>
      <c r="DG16" s="21"/>
      <c r="DH16" s="21"/>
      <c r="DI16" s="21"/>
      <c r="DJ16" s="21"/>
      <c r="DK16" s="21"/>
      <c r="DL16" s="21"/>
      <c r="DM16" s="21"/>
      <c r="DN16" s="21"/>
    </row>
    <row r="17" spans="1:118" s="20" customFormat="1" x14ac:dyDescent="0.2">
      <c r="A17" s="16">
        <v>1.3</v>
      </c>
      <c r="B17" s="25" t="s">
        <v>111</v>
      </c>
      <c r="C17" s="31">
        <v>-23.075999999999976</v>
      </c>
      <c r="D17" s="31">
        <v>824.25299999999982</v>
      </c>
      <c r="E17" s="31">
        <v>-40.379999999999924</v>
      </c>
      <c r="F17" s="31">
        <v>813.55100000000004</v>
      </c>
      <c r="G17" s="31">
        <v>305.4369999999999</v>
      </c>
      <c r="H17" s="31">
        <v>1266.6469999999999</v>
      </c>
      <c r="I17" s="31">
        <v>-397.40299999999996</v>
      </c>
      <c r="J17" s="31">
        <v>2398.6580000000004</v>
      </c>
      <c r="K17" s="31">
        <v>2771.2910000000002</v>
      </c>
      <c r="L17" s="31">
        <v>241.02099999999993</v>
      </c>
      <c r="M17" s="31">
        <v>-222.78399999999982</v>
      </c>
      <c r="N17" s="31">
        <v>821.08299999999997</v>
      </c>
      <c r="O17" s="31">
        <v>1339.2139999999999</v>
      </c>
      <c r="P17" s="31">
        <v>1009.0370000000001</v>
      </c>
      <c r="Q17" s="31">
        <v>-846.24500000000012</v>
      </c>
      <c r="R17" s="31">
        <v>1141.8330000000001</v>
      </c>
      <c r="S17" s="31">
        <v>-1222.67</v>
      </c>
      <c r="T17" s="31">
        <v>-530.05200000000002</v>
      </c>
      <c r="U17" s="31">
        <v>1391.3719999999998</v>
      </c>
      <c r="V17" s="31">
        <v>1574.6959999999999</v>
      </c>
      <c r="W17" s="31">
        <v>1103.4129999999998</v>
      </c>
      <c r="X17" s="31">
        <v>763.41700000000003</v>
      </c>
      <c r="Y17" s="31">
        <v>-547.9910000000001</v>
      </c>
      <c r="Z17" s="31">
        <v>480.32899999999995</v>
      </c>
      <c r="AA17" s="31">
        <v>1969</v>
      </c>
      <c r="AB17" s="31">
        <v>1354</v>
      </c>
      <c r="AC17" s="31">
        <v>-930</v>
      </c>
      <c r="AD17" s="31">
        <v>4604</v>
      </c>
      <c r="AE17" s="31">
        <v>2086</v>
      </c>
      <c r="AF17" s="31">
        <v>3191</v>
      </c>
      <c r="AG17" s="31">
        <v>-2393</v>
      </c>
      <c r="AH17" s="31">
        <v>2690</v>
      </c>
      <c r="AI17" s="31">
        <v>2010</v>
      </c>
      <c r="AJ17" s="31">
        <v>2381</v>
      </c>
      <c r="AK17" s="31">
        <v>2507</v>
      </c>
      <c r="AL17" s="31">
        <v>5407</v>
      </c>
      <c r="AM17" s="31">
        <v>557</v>
      </c>
      <c r="AN17" s="31">
        <v>2448</v>
      </c>
      <c r="AO17" s="31">
        <v>1103</v>
      </c>
      <c r="AP17" s="31">
        <v>3405</v>
      </c>
      <c r="AQ17" s="31">
        <v>2157</v>
      </c>
      <c r="AR17" s="31">
        <v>-152</v>
      </c>
      <c r="AS17" s="31">
        <v>-2426</v>
      </c>
      <c r="AT17" s="31">
        <v>-9829</v>
      </c>
      <c r="AU17" s="31">
        <v>-674</v>
      </c>
      <c r="AV17" s="31">
        <v>-4343</v>
      </c>
      <c r="AW17" s="31">
        <v>-2722</v>
      </c>
      <c r="AX17" s="31">
        <v>3354</v>
      </c>
      <c r="AY17" s="31">
        <v>-1914</v>
      </c>
      <c r="AZ17" s="31">
        <v>1869</v>
      </c>
      <c r="BA17" s="31">
        <v>-2118</v>
      </c>
      <c r="BB17" s="31">
        <v>1856</v>
      </c>
      <c r="BC17" s="31">
        <v>1306</v>
      </c>
      <c r="BD17" s="31">
        <v>862</v>
      </c>
      <c r="BE17" s="31">
        <v>802</v>
      </c>
      <c r="BF17" s="31">
        <v>-2308</v>
      </c>
      <c r="BG17" s="31">
        <v>-3552</v>
      </c>
      <c r="BH17" s="31">
        <v>1146</v>
      </c>
      <c r="BI17" s="31">
        <v>-1424</v>
      </c>
      <c r="BJ17" s="31">
        <v>1356</v>
      </c>
      <c r="BK17" s="31">
        <v>413</v>
      </c>
      <c r="BL17" s="31">
        <v>2396</v>
      </c>
      <c r="BM17" s="31">
        <v>-4086</v>
      </c>
      <c r="BN17" s="31">
        <v>5326</v>
      </c>
      <c r="BO17" s="31">
        <v>1653</v>
      </c>
      <c r="BP17" s="31">
        <v>-1835</v>
      </c>
      <c r="BQ17" s="31">
        <v>2608</v>
      </c>
      <c r="BR17" s="31">
        <v>2329</v>
      </c>
      <c r="BS17" s="31">
        <v>1162</v>
      </c>
      <c r="BT17" s="31">
        <v>-5437</v>
      </c>
      <c r="BU17" s="31">
        <v>-1129</v>
      </c>
      <c r="BV17" s="31">
        <v>1255</v>
      </c>
      <c r="BW17" s="31">
        <v>-565</v>
      </c>
      <c r="BX17" s="31">
        <v>-1028</v>
      </c>
      <c r="BY17" s="31">
        <v>1519</v>
      </c>
      <c r="BZ17" s="31">
        <f t="shared" ref="BZ17:CE17" si="3">BZ18+BZ19+BZ20+BZ21+BZ22</f>
        <v>3334</v>
      </c>
      <c r="CA17" s="31">
        <f t="shared" si="3"/>
        <v>447</v>
      </c>
      <c r="CB17" s="31">
        <f t="shared" si="3"/>
        <v>-489</v>
      </c>
      <c r="CC17" s="31">
        <f t="shared" si="3"/>
        <v>3808</v>
      </c>
      <c r="CD17" s="32">
        <f t="shared" si="3"/>
        <v>5929</v>
      </c>
      <c r="CE17" s="32">
        <f t="shared" si="3"/>
        <v>-1297</v>
      </c>
      <c r="CF17" s="32">
        <v>249</v>
      </c>
      <c r="CG17" s="32">
        <v>-2236</v>
      </c>
      <c r="CH17" s="32">
        <v>4289</v>
      </c>
      <c r="CI17" s="32">
        <v>-1003</v>
      </c>
      <c r="CJ17" s="32">
        <v>2508</v>
      </c>
      <c r="CK17" s="32">
        <v>-284</v>
      </c>
      <c r="CL17" s="32">
        <v>4697</v>
      </c>
      <c r="CM17" s="32">
        <v>8822</v>
      </c>
      <c r="CN17" s="32">
        <v>-8739</v>
      </c>
      <c r="CO17" s="32">
        <v>7178</v>
      </c>
      <c r="CP17" s="32">
        <v>1778</v>
      </c>
      <c r="CQ17" s="32">
        <v>2103</v>
      </c>
      <c r="CR17" s="32">
        <v>973</v>
      </c>
      <c r="CS17" s="32">
        <v>3460</v>
      </c>
      <c r="CT17" s="32">
        <v>7003</v>
      </c>
      <c r="CU17" s="32">
        <v>956</v>
      </c>
      <c r="CV17" s="32">
        <v>5372</v>
      </c>
      <c r="CW17" s="32">
        <v>3226</v>
      </c>
      <c r="CX17" s="32">
        <v>423</v>
      </c>
      <c r="CY17" s="32">
        <v>1650</v>
      </c>
      <c r="CZ17" s="32">
        <v>-1025</v>
      </c>
      <c r="DA17" s="32">
        <v>2097</v>
      </c>
      <c r="DB17" s="32">
        <v>5174</v>
      </c>
      <c r="DC17" s="32">
        <v>-2372</v>
      </c>
      <c r="DD17" s="32">
        <v>6211</v>
      </c>
      <c r="DE17" s="32">
        <v>6386</v>
      </c>
      <c r="DF17" s="21"/>
      <c r="DG17" s="22"/>
      <c r="DH17" s="22"/>
      <c r="DI17" s="22"/>
      <c r="DJ17" s="22"/>
      <c r="DK17" s="21"/>
      <c r="DL17" s="22"/>
      <c r="DM17" s="22"/>
      <c r="DN17" s="22"/>
    </row>
    <row r="18" spans="1:118" s="37" customFormat="1" x14ac:dyDescent="0.2">
      <c r="A18" s="33" t="s">
        <v>112</v>
      </c>
      <c r="B18" s="34" t="s">
        <v>113</v>
      </c>
      <c r="C18" s="35">
        <v>-331.6</v>
      </c>
      <c r="D18" s="35">
        <v>96.800000000000011</v>
      </c>
      <c r="E18" s="35">
        <v>-428.35199999999998</v>
      </c>
      <c r="F18" s="35">
        <v>171.3</v>
      </c>
      <c r="G18" s="35">
        <v>-133.63200000000001</v>
      </c>
      <c r="H18" s="35">
        <v>464.36799999999999</v>
      </c>
      <c r="I18" s="35">
        <v>-377.16899999999998</v>
      </c>
      <c r="J18" s="35">
        <v>1453.1690000000001</v>
      </c>
      <c r="K18" s="35">
        <v>885</v>
      </c>
      <c r="L18" s="35">
        <v>-681</v>
      </c>
      <c r="M18" s="35">
        <v>63</v>
      </c>
      <c r="N18" s="35">
        <v>852</v>
      </c>
      <c r="O18" s="35">
        <v>756</v>
      </c>
      <c r="P18" s="35">
        <v>824</v>
      </c>
      <c r="Q18" s="35">
        <v>588</v>
      </c>
      <c r="R18" s="35">
        <v>871</v>
      </c>
      <c r="S18" s="35">
        <v>-187</v>
      </c>
      <c r="T18" s="35">
        <v>684</v>
      </c>
      <c r="U18" s="35">
        <v>285</v>
      </c>
      <c r="V18" s="35">
        <v>655.20499999999993</v>
      </c>
      <c r="W18" s="35">
        <v>-348.822</v>
      </c>
      <c r="X18" s="35">
        <v>-106.55199999999999</v>
      </c>
      <c r="Y18" s="35">
        <v>144.29599999999996</v>
      </c>
      <c r="Z18" s="35">
        <v>-24.846000000000004</v>
      </c>
      <c r="AA18" s="35">
        <v>94</v>
      </c>
      <c r="AB18" s="35">
        <v>156</v>
      </c>
      <c r="AC18" s="35">
        <v>346</v>
      </c>
      <c r="AD18" s="35">
        <v>316</v>
      </c>
      <c r="AE18" s="35">
        <v>-484</v>
      </c>
      <c r="AF18" s="35">
        <v>-164</v>
      </c>
      <c r="AG18" s="35">
        <v>215</v>
      </c>
      <c r="AH18" s="35">
        <v>281</v>
      </c>
      <c r="AI18" s="35">
        <v>-275</v>
      </c>
      <c r="AJ18" s="35">
        <v>-29</v>
      </c>
      <c r="AK18" s="35">
        <v>1792</v>
      </c>
      <c r="AL18" s="35">
        <v>-528</v>
      </c>
      <c r="AM18" s="35">
        <v>1869</v>
      </c>
      <c r="AN18" s="35">
        <v>227</v>
      </c>
      <c r="AO18" s="35">
        <v>553</v>
      </c>
      <c r="AP18" s="35">
        <v>304</v>
      </c>
      <c r="AQ18" s="35">
        <v>-457</v>
      </c>
      <c r="AR18" s="35">
        <v>835</v>
      </c>
      <c r="AS18" s="35">
        <v>562</v>
      </c>
      <c r="AT18" s="35">
        <v>-1947</v>
      </c>
      <c r="AU18" s="35">
        <v>920</v>
      </c>
      <c r="AV18" s="35">
        <v>-200</v>
      </c>
      <c r="AW18" s="35">
        <v>211</v>
      </c>
      <c r="AX18" s="35">
        <v>-449</v>
      </c>
      <c r="AY18" s="35">
        <v>-1239</v>
      </c>
      <c r="AZ18" s="35">
        <v>0</v>
      </c>
      <c r="BA18" s="35">
        <v>100</v>
      </c>
      <c r="BB18" s="35">
        <v>-716</v>
      </c>
      <c r="BC18" s="35">
        <v>-311</v>
      </c>
      <c r="BD18" s="35">
        <v>-178</v>
      </c>
      <c r="BE18" s="35">
        <v>-53</v>
      </c>
      <c r="BF18" s="35">
        <v>-2004</v>
      </c>
      <c r="BG18" s="35">
        <v>-1110</v>
      </c>
      <c r="BH18" s="35">
        <v>-780</v>
      </c>
      <c r="BI18" s="35">
        <v>301</v>
      </c>
      <c r="BJ18" s="35">
        <v>-312</v>
      </c>
      <c r="BK18" s="35">
        <v>-3</v>
      </c>
      <c r="BL18" s="35">
        <v>517</v>
      </c>
      <c r="BM18" s="35">
        <v>-312</v>
      </c>
      <c r="BN18" s="35">
        <v>695</v>
      </c>
      <c r="BO18" s="35">
        <v>543</v>
      </c>
      <c r="BP18" s="35">
        <v>-754</v>
      </c>
      <c r="BQ18" s="35">
        <v>-160</v>
      </c>
      <c r="BR18" s="35">
        <v>-1069</v>
      </c>
      <c r="BS18" s="35">
        <v>229</v>
      </c>
      <c r="BT18" s="35">
        <v>-461</v>
      </c>
      <c r="BU18" s="35">
        <v>1660</v>
      </c>
      <c r="BV18" s="35">
        <v>124</v>
      </c>
      <c r="BW18" s="35">
        <v>-1158</v>
      </c>
      <c r="BX18" s="35">
        <v>159</v>
      </c>
      <c r="BY18" s="35">
        <v>-814</v>
      </c>
      <c r="BZ18" s="35">
        <f>+[1]נתונים!BY14+[1]נתונים!BY15+[1]נתונים!BY16</f>
        <v>401</v>
      </c>
      <c r="CA18" s="35">
        <f>+[1]נתונים!BZ14+[1]נתונים!BZ15+[1]נתונים!BZ16</f>
        <v>-1513</v>
      </c>
      <c r="CB18" s="35">
        <f>+[1]נתונים!CA14+[1]נתונים!CA15+[1]נתונים!CA16</f>
        <v>-842</v>
      </c>
      <c r="CC18" s="35">
        <f>+[1]נתונים!CB14+[1]נתונים!CB15+[1]נתונים!CB16</f>
        <v>7</v>
      </c>
      <c r="CD18" s="36">
        <f>+[1]נתונים!CC14+[1]נתונים!CC15+[1]נתונים!CC16</f>
        <v>-909</v>
      </c>
      <c r="CE18" s="36">
        <f>+[1]נתונים!CD14+[1]נתונים!CD15+[1]נתונים!CD16</f>
        <v>261</v>
      </c>
      <c r="CF18" s="36">
        <v>-1416</v>
      </c>
      <c r="CG18" s="36">
        <v>-995</v>
      </c>
      <c r="CH18" s="36">
        <v>-1531</v>
      </c>
      <c r="CI18" s="36">
        <v>-1688</v>
      </c>
      <c r="CJ18" s="36">
        <v>-530</v>
      </c>
      <c r="CK18" s="36">
        <v>-1639</v>
      </c>
      <c r="CL18" s="36">
        <v>-1346</v>
      </c>
      <c r="CM18" s="36">
        <v>453</v>
      </c>
      <c r="CN18" s="36">
        <v>-2874</v>
      </c>
      <c r="CO18" s="36">
        <v>-728</v>
      </c>
      <c r="CP18" s="36">
        <v>-1438</v>
      </c>
      <c r="CQ18" s="36">
        <v>198</v>
      </c>
      <c r="CR18" s="36">
        <v>-1680</v>
      </c>
      <c r="CS18" s="36">
        <v>-47</v>
      </c>
      <c r="CT18" s="36">
        <v>4089</v>
      </c>
      <c r="CU18" s="36">
        <v>650</v>
      </c>
      <c r="CV18" s="36">
        <v>1584</v>
      </c>
      <c r="CW18" s="36">
        <v>-279</v>
      </c>
      <c r="CX18" s="36">
        <v>-1478</v>
      </c>
      <c r="CY18" s="36">
        <v>539</v>
      </c>
      <c r="CZ18" s="36">
        <v>899</v>
      </c>
      <c r="DA18" s="36">
        <v>2178</v>
      </c>
      <c r="DB18" s="36">
        <v>-2778</v>
      </c>
      <c r="DC18" s="36">
        <v>3190</v>
      </c>
      <c r="DD18" s="36">
        <v>3647</v>
      </c>
      <c r="DE18" s="36">
        <v>110</v>
      </c>
      <c r="DF18" s="21"/>
      <c r="DG18" s="21"/>
      <c r="DH18" s="21"/>
      <c r="DI18" s="21"/>
      <c r="DJ18" s="21"/>
      <c r="DK18" s="21"/>
      <c r="DL18" s="21"/>
      <c r="DM18" s="21"/>
      <c r="DN18" s="21"/>
    </row>
    <row r="19" spans="1:118" s="37" customFormat="1" x14ac:dyDescent="0.2">
      <c r="A19" s="33" t="s">
        <v>114</v>
      </c>
      <c r="B19" s="34" t="s">
        <v>115</v>
      </c>
      <c r="C19" s="35">
        <v>-232.82899999999992</v>
      </c>
      <c r="D19" s="35">
        <v>845.89899999999989</v>
      </c>
      <c r="E19" s="35">
        <v>280.85899999999998</v>
      </c>
      <c r="F19" s="35">
        <v>115.73099999999999</v>
      </c>
      <c r="G19" s="35">
        <v>306.97899999999993</v>
      </c>
      <c r="H19" s="35">
        <v>507.97299999999996</v>
      </c>
      <c r="I19" s="35">
        <v>-272.13400000000001</v>
      </c>
      <c r="J19" s="35">
        <v>-253.58</v>
      </c>
      <c r="K19" s="35">
        <v>1185.7260000000001</v>
      </c>
      <c r="L19" s="35">
        <v>624.02699999999993</v>
      </c>
      <c r="M19" s="35">
        <v>-722.10799999999983</v>
      </c>
      <c r="N19" s="35">
        <v>-686.745</v>
      </c>
      <c r="O19" s="35">
        <v>4.3519999999999897</v>
      </c>
      <c r="P19" s="35">
        <v>264.14800000000002</v>
      </c>
      <c r="Q19" s="35">
        <v>-1060.441</v>
      </c>
      <c r="R19" s="35">
        <v>-81.977999999999952</v>
      </c>
      <c r="S19" s="35">
        <v>-772.99699999999996</v>
      </c>
      <c r="T19" s="35">
        <v>-1379.896</v>
      </c>
      <c r="U19" s="35">
        <v>1828.6949999999999</v>
      </c>
      <c r="V19" s="35">
        <v>501.46400000000006</v>
      </c>
      <c r="W19" s="35">
        <v>1238.5889999999999</v>
      </c>
      <c r="X19" s="35">
        <v>1376.7559999999999</v>
      </c>
      <c r="Y19" s="35">
        <v>-721.06600000000003</v>
      </c>
      <c r="Z19" s="35">
        <v>-132.20100000000002</v>
      </c>
      <c r="AA19" s="35">
        <v>1088</v>
      </c>
      <c r="AB19" s="35">
        <v>462</v>
      </c>
      <c r="AC19" s="35">
        <v>48</v>
      </c>
      <c r="AD19" s="35">
        <v>2670</v>
      </c>
      <c r="AE19" s="35">
        <v>3991</v>
      </c>
      <c r="AF19" s="35">
        <v>1597</v>
      </c>
      <c r="AG19" s="35">
        <v>-2859</v>
      </c>
      <c r="AH19" s="35">
        <v>1302</v>
      </c>
      <c r="AI19" s="35">
        <v>941</v>
      </c>
      <c r="AJ19" s="35">
        <v>855</v>
      </c>
      <c r="AK19" s="35">
        <v>1251</v>
      </c>
      <c r="AL19" s="35">
        <v>3207</v>
      </c>
      <c r="AM19" s="35">
        <v>-1064</v>
      </c>
      <c r="AN19" s="35">
        <v>407</v>
      </c>
      <c r="AO19" s="35">
        <v>126</v>
      </c>
      <c r="AP19" s="35">
        <v>-402</v>
      </c>
      <c r="AQ19" s="35">
        <v>1776</v>
      </c>
      <c r="AR19" s="35">
        <v>-2255</v>
      </c>
      <c r="AS19" s="35">
        <v>-3223</v>
      </c>
      <c r="AT19" s="35">
        <v>-5494</v>
      </c>
      <c r="AU19" s="35">
        <v>1213</v>
      </c>
      <c r="AV19" s="35">
        <v>-2863</v>
      </c>
      <c r="AW19" s="35">
        <v>-2989</v>
      </c>
      <c r="AX19" s="35">
        <v>815</v>
      </c>
      <c r="AY19" s="35">
        <v>-647</v>
      </c>
      <c r="AZ19" s="35">
        <v>118</v>
      </c>
      <c r="BA19" s="35">
        <v>-1499</v>
      </c>
      <c r="BB19" s="35">
        <v>257</v>
      </c>
      <c r="BC19" s="35">
        <v>1231</v>
      </c>
      <c r="BD19" s="35">
        <v>335</v>
      </c>
      <c r="BE19" s="35">
        <v>251</v>
      </c>
      <c r="BF19" s="35">
        <v>359</v>
      </c>
      <c r="BG19" s="35">
        <v>-1258</v>
      </c>
      <c r="BH19" s="35">
        <v>-279</v>
      </c>
      <c r="BI19" s="35">
        <v>85</v>
      </c>
      <c r="BJ19" s="35">
        <v>1184</v>
      </c>
      <c r="BK19" s="35">
        <v>834</v>
      </c>
      <c r="BL19" s="35">
        <v>1342</v>
      </c>
      <c r="BM19" s="35">
        <v>-1961</v>
      </c>
      <c r="BN19" s="35">
        <v>660</v>
      </c>
      <c r="BO19" s="35">
        <v>-547</v>
      </c>
      <c r="BP19" s="35">
        <v>-387</v>
      </c>
      <c r="BQ19" s="35">
        <v>1639</v>
      </c>
      <c r="BR19" s="35">
        <v>2526</v>
      </c>
      <c r="BS19" s="35">
        <v>1308</v>
      </c>
      <c r="BT19" s="35">
        <v>-4026</v>
      </c>
      <c r="BU19" s="35">
        <v>-944</v>
      </c>
      <c r="BV19" s="35">
        <v>-1562</v>
      </c>
      <c r="BW19" s="35">
        <v>1426</v>
      </c>
      <c r="BX19" s="35">
        <v>-974</v>
      </c>
      <c r="BY19" s="35">
        <v>492</v>
      </c>
      <c r="BZ19" s="35">
        <f>+[1]נתונים!BY17</f>
        <v>1535</v>
      </c>
      <c r="CA19" s="35">
        <f>+[1]נתונים!BZ17</f>
        <v>220</v>
      </c>
      <c r="CB19" s="35">
        <f>+[1]נתונים!CA17</f>
        <v>-568</v>
      </c>
      <c r="CC19" s="35">
        <f>+[1]נתונים!CB17</f>
        <v>1465</v>
      </c>
      <c r="CD19" s="36">
        <f>+[1]נתונים!CC17</f>
        <v>871</v>
      </c>
      <c r="CE19" s="36">
        <f>+[1]נתונים!CD17</f>
        <v>-1879</v>
      </c>
      <c r="CF19" s="36">
        <v>-935</v>
      </c>
      <c r="CG19" s="36">
        <v>-878</v>
      </c>
      <c r="CH19" s="35">
        <v>1613</v>
      </c>
      <c r="CI19" s="36">
        <v>1447</v>
      </c>
      <c r="CJ19" s="36">
        <v>1115</v>
      </c>
      <c r="CK19" s="36">
        <v>-1529</v>
      </c>
      <c r="CL19" s="36">
        <v>1121</v>
      </c>
      <c r="CM19" s="36">
        <v>4833</v>
      </c>
      <c r="CN19" s="36">
        <v>-5713</v>
      </c>
      <c r="CO19" s="36">
        <v>1780</v>
      </c>
      <c r="CP19" s="36">
        <v>-2550</v>
      </c>
      <c r="CQ19" s="36">
        <v>676</v>
      </c>
      <c r="CR19" s="36">
        <v>-1518</v>
      </c>
      <c r="CS19" s="36">
        <v>1305</v>
      </c>
      <c r="CT19" s="36">
        <v>1413</v>
      </c>
      <c r="CU19" s="36">
        <v>-985</v>
      </c>
      <c r="CV19" s="36">
        <v>1789</v>
      </c>
      <c r="CW19" s="36">
        <v>-716</v>
      </c>
      <c r="CX19" s="36">
        <v>2091</v>
      </c>
      <c r="CY19" s="36">
        <v>1384</v>
      </c>
      <c r="CZ19" s="36">
        <v>-2493</v>
      </c>
      <c r="DA19" s="36">
        <v>-279</v>
      </c>
      <c r="DB19" s="36">
        <v>4946</v>
      </c>
      <c r="DC19" s="36">
        <v>-4586</v>
      </c>
      <c r="DD19" s="36">
        <v>665</v>
      </c>
      <c r="DE19" s="36">
        <v>4061</v>
      </c>
      <c r="DF19" s="21"/>
      <c r="DG19" s="22"/>
      <c r="DH19" s="22"/>
      <c r="DI19" s="22"/>
      <c r="DJ19" s="22"/>
      <c r="DK19" s="21"/>
      <c r="DL19" s="22"/>
      <c r="DM19" s="22"/>
      <c r="DN19" s="22"/>
    </row>
    <row r="20" spans="1:118" s="37" customFormat="1" x14ac:dyDescent="0.2">
      <c r="A20" s="33" t="s">
        <v>116</v>
      </c>
      <c r="B20" s="38" t="s">
        <v>117</v>
      </c>
      <c r="C20" s="35">
        <v>279.988</v>
      </c>
      <c r="D20" s="35">
        <v>49.713999999999999</v>
      </c>
      <c r="E20" s="35">
        <v>417.81900000000007</v>
      </c>
      <c r="F20" s="35">
        <v>119.60300000000001</v>
      </c>
      <c r="G20" s="35">
        <v>-143.27099999999999</v>
      </c>
      <c r="H20" s="35">
        <v>-6.9369999999999834</v>
      </c>
      <c r="I20" s="35">
        <v>342.52300000000002</v>
      </c>
      <c r="J20" s="35">
        <v>305.298</v>
      </c>
      <c r="K20" s="35">
        <v>469.49299999999999</v>
      </c>
      <c r="L20" s="35">
        <v>17.328000000000007</v>
      </c>
      <c r="M20" s="35">
        <v>352.04300000000001</v>
      </c>
      <c r="N20" s="35">
        <v>284.06700000000001</v>
      </c>
      <c r="O20" s="35">
        <v>1196.123</v>
      </c>
      <c r="P20" s="35">
        <v>195.20099999999996</v>
      </c>
      <c r="Q20" s="35">
        <v>235.24699999999996</v>
      </c>
      <c r="R20" s="35">
        <v>-28.410999999999994</v>
      </c>
      <c r="S20" s="35">
        <v>138.60200000000003</v>
      </c>
      <c r="T20" s="35">
        <v>7.9870000000000019</v>
      </c>
      <c r="U20" s="35">
        <v>-425.29399999999998</v>
      </c>
      <c r="V20" s="35">
        <v>-71.071999999999989</v>
      </c>
      <c r="W20" s="35">
        <v>-73.079000000000008</v>
      </c>
      <c r="X20" s="35">
        <v>-247.82099999999997</v>
      </c>
      <c r="Y20" s="35">
        <v>113.23</v>
      </c>
      <c r="Z20" s="35">
        <v>-122.76900000000001</v>
      </c>
      <c r="AA20" s="35">
        <v>77</v>
      </c>
      <c r="AB20" s="35">
        <v>209</v>
      </c>
      <c r="AC20" s="35">
        <v>-577</v>
      </c>
      <c r="AD20" s="35">
        <v>-149</v>
      </c>
      <c r="AE20" s="35">
        <v>387</v>
      </c>
      <c r="AF20" s="35">
        <v>108</v>
      </c>
      <c r="AG20" s="35">
        <v>66</v>
      </c>
      <c r="AH20" s="35">
        <v>811</v>
      </c>
      <c r="AI20" s="35">
        <v>112</v>
      </c>
      <c r="AJ20" s="35">
        <v>69</v>
      </c>
      <c r="AK20" s="35">
        <v>-30</v>
      </c>
      <c r="AL20" s="35">
        <v>976</v>
      </c>
      <c r="AM20" s="35">
        <v>-384</v>
      </c>
      <c r="AN20" s="35">
        <v>537</v>
      </c>
      <c r="AO20" s="35">
        <v>669</v>
      </c>
      <c r="AP20" s="35">
        <v>-29</v>
      </c>
      <c r="AQ20" s="35">
        <v>1006</v>
      </c>
      <c r="AR20" s="35">
        <v>530</v>
      </c>
      <c r="AS20" s="35">
        <v>259</v>
      </c>
      <c r="AT20" s="35">
        <v>728</v>
      </c>
      <c r="AU20" s="35">
        <v>-49</v>
      </c>
      <c r="AV20" s="35">
        <v>-503</v>
      </c>
      <c r="AW20" s="35">
        <v>-473</v>
      </c>
      <c r="AX20" s="35">
        <v>-44</v>
      </c>
      <c r="AY20" s="35">
        <v>-28</v>
      </c>
      <c r="AZ20" s="35">
        <v>326</v>
      </c>
      <c r="BA20" s="35">
        <v>-134</v>
      </c>
      <c r="BB20" s="35">
        <v>147</v>
      </c>
      <c r="BC20" s="35">
        <v>-170</v>
      </c>
      <c r="BD20" s="35">
        <v>-52</v>
      </c>
      <c r="BE20" s="35">
        <v>-65</v>
      </c>
      <c r="BF20" s="35">
        <v>-362</v>
      </c>
      <c r="BG20" s="35">
        <v>-32</v>
      </c>
      <c r="BH20" s="35">
        <v>35</v>
      </c>
      <c r="BI20" s="35">
        <v>89</v>
      </c>
      <c r="BJ20" s="35">
        <v>122</v>
      </c>
      <c r="BK20" s="35">
        <v>-166</v>
      </c>
      <c r="BL20" s="35">
        <v>56</v>
      </c>
      <c r="BM20" s="35">
        <v>-64</v>
      </c>
      <c r="BN20" s="35">
        <v>77</v>
      </c>
      <c r="BO20" s="35">
        <v>278</v>
      </c>
      <c r="BP20" s="35">
        <v>736</v>
      </c>
      <c r="BQ20" s="35">
        <v>241</v>
      </c>
      <c r="BR20" s="35">
        <v>-606</v>
      </c>
      <c r="BS20" s="35">
        <v>-76</v>
      </c>
      <c r="BT20" s="35">
        <v>455</v>
      </c>
      <c r="BU20" s="35">
        <v>214</v>
      </c>
      <c r="BV20" s="35">
        <v>-541</v>
      </c>
      <c r="BW20" s="35">
        <v>313</v>
      </c>
      <c r="BX20" s="35">
        <v>-113</v>
      </c>
      <c r="BY20" s="35">
        <v>776</v>
      </c>
      <c r="BZ20" s="35">
        <f>+[1]נתונים!BY18+[1]נתונים!BY19</f>
        <v>-139</v>
      </c>
      <c r="CA20" s="35">
        <f>+[1]נתונים!BZ18+[1]נתונים!BZ19</f>
        <v>810</v>
      </c>
      <c r="CB20" s="35">
        <f>+[1]נתונים!CA18+[1]נתונים!CA19</f>
        <v>1068</v>
      </c>
      <c r="CC20" s="35">
        <f>+[1]נתונים!CB18+[1]נתונים!CB19</f>
        <v>1104</v>
      </c>
      <c r="CD20" s="36">
        <f>+[1]נתונים!CC18+[1]נתונים!CC19</f>
        <v>2067</v>
      </c>
      <c r="CE20" s="36">
        <f>+[1]נתונים!CD18+[1]נתונים!CD19</f>
        <v>702</v>
      </c>
      <c r="CF20" s="36">
        <v>2311</v>
      </c>
      <c r="CG20" s="36">
        <v>176</v>
      </c>
      <c r="CH20" s="35">
        <v>1265</v>
      </c>
      <c r="CI20" s="36">
        <v>-636</v>
      </c>
      <c r="CJ20" s="36">
        <v>-110</v>
      </c>
      <c r="CK20" s="36">
        <v>1482</v>
      </c>
      <c r="CL20" s="36">
        <v>472</v>
      </c>
      <c r="CM20" s="36">
        <v>2615</v>
      </c>
      <c r="CN20" s="36">
        <v>171</v>
      </c>
      <c r="CO20" s="36">
        <v>1401</v>
      </c>
      <c r="CP20" s="36">
        <v>548</v>
      </c>
      <c r="CQ20" s="36">
        <v>796</v>
      </c>
      <c r="CR20" s="36">
        <v>922</v>
      </c>
      <c r="CS20" s="36">
        <v>1130</v>
      </c>
      <c r="CT20" s="36">
        <v>-6012</v>
      </c>
      <c r="CU20" s="36">
        <v>1471</v>
      </c>
      <c r="CV20" s="36">
        <v>933</v>
      </c>
      <c r="CW20" s="36">
        <v>5230</v>
      </c>
      <c r="CX20" s="36">
        <v>-2434</v>
      </c>
      <c r="CY20" s="36">
        <v>268</v>
      </c>
      <c r="CZ20" s="36">
        <v>1059</v>
      </c>
      <c r="DA20" s="36">
        <v>-328</v>
      </c>
      <c r="DB20" s="36">
        <v>269</v>
      </c>
      <c r="DC20" s="36">
        <v>-378</v>
      </c>
      <c r="DD20" s="36">
        <v>1255</v>
      </c>
      <c r="DE20" s="36">
        <v>1017</v>
      </c>
      <c r="DF20" s="21"/>
      <c r="DG20" s="22"/>
      <c r="DH20" s="22"/>
      <c r="DI20" s="22"/>
      <c r="DJ20" s="22"/>
      <c r="DK20" s="21"/>
      <c r="DL20" s="22"/>
      <c r="DM20" s="22"/>
      <c r="DN20" s="22"/>
    </row>
    <row r="21" spans="1:118" s="37" customFormat="1" x14ac:dyDescent="0.2">
      <c r="A21" s="33" t="s">
        <v>118</v>
      </c>
      <c r="B21" s="38" t="s">
        <v>119</v>
      </c>
      <c r="C21" s="35">
        <v>262</v>
      </c>
      <c r="D21" s="35">
        <v>-169</v>
      </c>
      <c r="E21" s="35">
        <v>-319</v>
      </c>
      <c r="F21" s="35">
        <v>404</v>
      </c>
      <c r="G21" s="35">
        <v>276</v>
      </c>
      <c r="H21" s="35">
        <v>300</v>
      </c>
      <c r="I21" s="35">
        <v>-99</v>
      </c>
      <c r="J21" s="35">
        <v>894</v>
      </c>
      <c r="K21" s="35">
        <v>231</v>
      </c>
      <c r="L21" s="35">
        <v>279</v>
      </c>
      <c r="M21" s="35">
        <v>84</v>
      </c>
      <c r="N21" s="35">
        <v>372</v>
      </c>
      <c r="O21" s="35">
        <v>-618</v>
      </c>
      <c r="P21" s="35">
        <v>-276</v>
      </c>
      <c r="Q21" s="35">
        <v>-609</v>
      </c>
      <c r="R21" s="35">
        <v>381</v>
      </c>
      <c r="S21" s="35">
        <v>-402</v>
      </c>
      <c r="T21" s="35">
        <v>156</v>
      </c>
      <c r="U21" s="35">
        <v>-297</v>
      </c>
      <c r="V21" s="35">
        <v>459</v>
      </c>
      <c r="W21" s="35">
        <v>270</v>
      </c>
      <c r="X21" s="35">
        <v>-282</v>
      </c>
      <c r="Y21" s="35">
        <v>-117</v>
      </c>
      <c r="Z21" s="35">
        <v>732</v>
      </c>
      <c r="AA21" s="35">
        <v>627</v>
      </c>
      <c r="AB21" s="35">
        <v>510</v>
      </c>
      <c r="AC21" s="35">
        <v>-669</v>
      </c>
      <c r="AD21" s="35">
        <v>1746</v>
      </c>
      <c r="AE21" s="35">
        <v>-1908</v>
      </c>
      <c r="AF21" s="35">
        <v>1677</v>
      </c>
      <c r="AG21" s="35">
        <v>102</v>
      </c>
      <c r="AH21" s="35">
        <v>330</v>
      </c>
      <c r="AI21" s="35">
        <v>1485</v>
      </c>
      <c r="AJ21" s="35">
        <v>1200</v>
      </c>
      <c r="AK21" s="35">
        <v>-798</v>
      </c>
      <c r="AL21" s="35">
        <v>1518</v>
      </c>
      <c r="AM21" s="35">
        <v>48</v>
      </c>
      <c r="AN21" s="35">
        <v>978</v>
      </c>
      <c r="AO21" s="35">
        <v>-447</v>
      </c>
      <c r="AP21" s="35">
        <v>3192</v>
      </c>
      <c r="AQ21" s="35">
        <v>-471</v>
      </c>
      <c r="AR21" s="35">
        <v>612</v>
      </c>
      <c r="AS21" s="35">
        <v>-177</v>
      </c>
      <c r="AT21" s="35">
        <v>-2904</v>
      </c>
      <c r="AU21" s="35">
        <v>-2727</v>
      </c>
      <c r="AV21" s="35">
        <v>-747</v>
      </c>
      <c r="AW21" s="35">
        <v>570</v>
      </c>
      <c r="AX21" s="35">
        <v>2832</v>
      </c>
      <c r="AY21" s="35">
        <v>-378</v>
      </c>
      <c r="AZ21" s="35">
        <v>1455</v>
      </c>
      <c r="BA21" s="35">
        <v>-741</v>
      </c>
      <c r="BB21" s="35">
        <v>1806</v>
      </c>
      <c r="BC21" s="35">
        <v>330</v>
      </c>
      <c r="BD21" s="35">
        <v>975</v>
      </c>
      <c r="BE21" s="35">
        <v>351</v>
      </c>
      <c r="BF21" s="35">
        <v>-123</v>
      </c>
      <c r="BG21" s="35">
        <v>-1161</v>
      </c>
      <c r="BH21" s="35">
        <v>2127</v>
      </c>
      <c r="BI21" s="35">
        <v>-1830</v>
      </c>
      <c r="BJ21" s="35">
        <v>174</v>
      </c>
      <c r="BK21" s="35">
        <v>-408</v>
      </c>
      <c r="BL21" s="35">
        <v>273</v>
      </c>
      <c r="BM21" s="35">
        <v>-1968</v>
      </c>
      <c r="BN21" s="35">
        <v>4044</v>
      </c>
      <c r="BO21" s="35">
        <v>1068</v>
      </c>
      <c r="BP21" s="35">
        <v>-1536</v>
      </c>
      <c r="BQ21" s="35">
        <v>741</v>
      </c>
      <c r="BR21" s="35">
        <v>867</v>
      </c>
      <c r="BS21" s="35">
        <v>-597</v>
      </c>
      <c r="BT21" s="35">
        <v>-1452</v>
      </c>
      <c r="BU21" s="35">
        <v>-1887</v>
      </c>
      <c r="BV21" s="35">
        <v>3087</v>
      </c>
      <c r="BW21" s="35">
        <v>-1269</v>
      </c>
      <c r="BX21" s="35">
        <v>-78</v>
      </c>
      <c r="BY21" s="35">
        <v>1044</v>
      </c>
      <c r="BZ21" s="35">
        <f>+[1]נתונים!BY20</f>
        <v>1335</v>
      </c>
      <c r="CA21" s="35">
        <f>+[1]נתונים!BZ20</f>
        <v>639</v>
      </c>
      <c r="CB21" s="35">
        <f>+[1]נתונים!CA20</f>
        <v>-477</v>
      </c>
      <c r="CC21" s="35">
        <f>+[1]נתונים!CB20</f>
        <v>606</v>
      </c>
      <c r="CD21" s="36">
        <f>+[1]נתונים!CC20</f>
        <v>2700</v>
      </c>
      <c r="CE21" s="36">
        <f>+[1]נתונים!CD20</f>
        <v>-1104</v>
      </c>
      <c r="CF21" s="36">
        <v>-756</v>
      </c>
      <c r="CG21" s="36">
        <v>-1374</v>
      </c>
      <c r="CH21" s="35">
        <v>1944</v>
      </c>
      <c r="CI21" s="36">
        <v>-957</v>
      </c>
      <c r="CJ21" s="36">
        <v>1101</v>
      </c>
      <c r="CK21" s="36">
        <v>306</v>
      </c>
      <c r="CL21" s="36">
        <v>2772</v>
      </c>
      <c r="CM21" s="36">
        <v>-456</v>
      </c>
      <c r="CN21" s="36">
        <v>-1449</v>
      </c>
      <c r="CO21" s="36">
        <v>3804</v>
      </c>
      <c r="CP21" s="36">
        <v>3669</v>
      </c>
      <c r="CQ21" s="36">
        <v>-1392</v>
      </c>
      <c r="CR21" s="36">
        <v>843</v>
      </c>
      <c r="CS21" s="36">
        <v>-1140</v>
      </c>
      <c r="CT21" s="36">
        <v>5028</v>
      </c>
      <c r="CU21" s="36">
        <v>-2838</v>
      </c>
      <c r="CV21" s="36">
        <v>-1356</v>
      </c>
      <c r="CW21" s="36">
        <v>-3159</v>
      </c>
      <c r="CX21" s="36">
        <v>147</v>
      </c>
      <c r="CY21" s="36">
        <v>-3432</v>
      </c>
      <c r="CZ21" s="36">
        <v>-1116</v>
      </c>
      <c r="DA21" s="36">
        <v>-1098</v>
      </c>
      <c r="DB21" s="36">
        <v>885</v>
      </c>
      <c r="DC21" s="36">
        <v>-1266</v>
      </c>
      <c r="DD21" s="36">
        <v>-609</v>
      </c>
      <c r="DE21" s="36">
        <v>513</v>
      </c>
      <c r="DF21" s="21"/>
      <c r="DG21" s="21"/>
      <c r="DH21" s="21"/>
      <c r="DI21" s="21"/>
      <c r="DJ21" s="21"/>
      <c r="DK21" s="21"/>
      <c r="DL21" s="21"/>
      <c r="DM21" s="21"/>
      <c r="DN21" s="21"/>
    </row>
    <row r="22" spans="1:118" s="37" customFormat="1" ht="12.75" customHeight="1" x14ac:dyDescent="0.2">
      <c r="A22" s="33" t="s">
        <v>120</v>
      </c>
      <c r="B22" s="38" t="s">
        <v>121</v>
      </c>
      <c r="C22" s="35">
        <v>-0.63500000000000001</v>
      </c>
      <c r="D22" s="35">
        <v>0.84</v>
      </c>
      <c r="E22" s="35">
        <v>8.2940000000000005</v>
      </c>
      <c r="F22" s="35">
        <v>2.9169999999999998</v>
      </c>
      <c r="G22" s="35">
        <v>-0.63900000000000001</v>
      </c>
      <c r="H22" s="35">
        <v>1.2430000000000001</v>
      </c>
      <c r="I22" s="35">
        <v>8.3769999999999989</v>
      </c>
      <c r="J22" s="35">
        <v>-0.22900000000000001</v>
      </c>
      <c r="K22" s="35">
        <v>7.2000000000000008E-2</v>
      </c>
      <c r="L22" s="35">
        <v>1.6660000000000001</v>
      </c>
      <c r="M22" s="35">
        <v>0.28100000000000003</v>
      </c>
      <c r="N22" s="35">
        <v>-0.23900000000000002</v>
      </c>
      <c r="O22" s="35">
        <v>0.73899999999999999</v>
      </c>
      <c r="P22" s="35">
        <v>1.6879999999999999</v>
      </c>
      <c r="Q22" s="35">
        <v>-5.0999999999999997E-2</v>
      </c>
      <c r="R22" s="35">
        <v>0.222</v>
      </c>
      <c r="S22" s="35">
        <v>0.72499999999999998</v>
      </c>
      <c r="T22" s="35">
        <v>1.8570000000000002</v>
      </c>
      <c r="U22" s="35">
        <v>-2.8999999999999998E-2</v>
      </c>
      <c r="V22" s="35">
        <v>30.099</v>
      </c>
      <c r="W22" s="35">
        <v>16.725000000000001</v>
      </c>
      <c r="X22" s="35">
        <v>23.033999999999999</v>
      </c>
      <c r="Y22" s="35">
        <v>32.548999999999999</v>
      </c>
      <c r="Z22" s="35">
        <v>28.145</v>
      </c>
      <c r="AA22" s="35">
        <v>83</v>
      </c>
      <c r="AB22" s="35">
        <v>17</v>
      </c>
      <c r="AC22" s="35">
        <v>-78</v>
      </c>
      <c r="AD22" s="35">
        <v>21</v>
      </c>
      <c r="AE22" s="35">
        <v>100</v>
      </c>
      <c r="AF22" s="35">
        <v>-27</v>
      </c>
      <c r="AG22" s="35">
        <v>83</v>
      </c>
      <c r="AH22" s="35">
        <v>-34</v>
      </c>
      <c r="AI22" s="35">
        <v>-253</v>
      </c>
      <c r="AJ22" s="35">
        <v>286</v>
      </c>
      <c r="AK22" s="35">
        <v>292</v>
      </c>
      <c r="AL22" s="35">
        <v>234</v>
      </c>
      <c r="AM22" s="35">
        <v>88</v>
      </c>
      <c r="AN22" s="35">
        <v>299</v>
      </c>
      <c r="AO22" s="35">
        <v>202</v>
      </c>
      <c r="AP22" s="35">
        <v>340</v>
      </c>
      <c r="AQ22" s="35">
        <v>303</v>
      </c>
      <c r="AR22" s="35">
        <v>126</v>
      </c>
      <c r="AS22" s="35">
        <v>153</v>
      </c>
      <c r="AT22" s="35">
        <v>-212</v>
      </c>
      <c r="AU22" s="35">
        <v>-31</v>
      </c>
      <c r="AV22" s="35">
        <v>-30</v>
      </c>
      <c r="AW22" s="35">
        <v>-41</v>
      </c>
      <c r="AX22" s="35">
        <v>200</v>
      </c>
      <c r="AY22" s="35">
        <v>378</v>
      </c>
      <c r="AZ22" s="35">
        <v>-30</v>
      </c>
      <c r="BA22" s="35">
        <v>156</v>
      </c>
      <c r="BB22" s="35">
        <v>362</v>
      </c>
      <c r="BC22" s="35">
        <v>226</v>
      </c>
      <c r="BD22" s="35">
        <v>-218</v>
      </c>
      <c r="BE22" s="35">
        <v>318</v>
      </c>
      <c r="BF22" s="35">
        <v>-178</v>
      </c>
      <c r="BG22" s="35">
        <v>9</v>
      </c>
      <c r="BH22" s="35">
        <v>43</v>
      </c>
      <c r="BI22" s="35">
        <v>-69</v>
      </c>
      <c r="BJ22" s="35">
        <v>188</v>
      </c>
      <c r="BK22" s="35">
        <v>156</v>
      </c>
      <c r="BL22" s="35">
        <v>208</v>
      </c>
      <c r="BM22" s="35">
        <v>219</v>
      </c>
      <c r="BN22" s="35">
        <v>-150</v>
      </c>
      <c r="BO22" s="35">
        <v>311</v>
      </c>
      <c r="BP22" s="35">
        <v>106</v>
      </c>
      <c r="BQ22" s="35">
        <v>147</v>
      </c>
      <c r="BR22" s="35">
        <v>611</v>
      </c>
      <c r="BS22" s="35">
        <v>298</v>
      </c>
      <c r="BT22" s="35">
        <v>47</v>
      </c>
      <c r="BU22" s="35">
        <v>-172</v>
      </c>
      <c r="BV22" s="35">
        <v>147</v>
      </c>
      <c r="BW22" s="35">
        <v>123</v>
      </c>
      <c r="BX22" s="35">
        <v>-22</v>
      </c>
      <c r="BY22" s="35">
        <v>21</v>
      </c>
      <c r="BZ22" s="35">
        <f>[1]נתונים!BY21+[1]נתונים!BY22+[1]נתונים!BY54</f>
        <v>202</v>
      </c>
      <c r="CA22" s="35">
        <f>[1]נתונים!BZ21+[1]נתונים!BZ22+[1]נתונים!BZ54</f>
        <v>291</v>
      </c>
      <c r="CB22" s="35">
        <f>[1]נתונים!CA21+[1]נתונים!CA22+[1]נתונים!CA54</f>
        <v>330</v>
      </c>
      <c r="CC22" s="35">
        <f>[1]נתונים!CB21+[1]נתונים!CB22+[1]נתונים!CB54</f>
        <v>626</v>
      </c>
      <c r="CD22" s="36">
        <f>[1]נתונים!CC21+[1]נתונים!CC22+[1]נתונים!CC54</f>
        <v>1200</v>
      </c>
      <c r="CE22" s="36">
        <f>[1]נתונים!CD21+[1]נתונים!CD22+[1]נתונים!CD54</f>
        <v>723</v>
      </c>
      <c r="CF22" s="36">
        <v>1045</v>
      </c>
      <c r="CG22" s="36">
        <v>835</v>
      </c>
      <c r="CH22" s="35">
        <v>998</v>
      </c>
      <c r="CI22" s="36">
        <v>831</v>
      </c>
      <c r="CJ22" s="36">
        <v>932</v>
      </c>
      <c r="CK22" s="36">
        <v>1096</v>
      </c>
      <c r="CL22" s="36">
        <v>1678</v>
      </c>
      <c r="CM22" s="36">
        <v>1377</v>
      </c>
      <c r="CN22" s="36">
        <v>1126</v>
      </c>
      <c r="CO22" s="36">
        <v>921</v>
      </c>
      <c r="CP22" s="36">
        <v>1549</v>
      </c>
      <c r="CQ22" s="36">
        <v>1825</v>
      </c>
      <c r="CR22" s="36">
        <v>2406</v>
      </c>
      <c r="CS22" s="36">
        <v>2212</v>
      </c>
      <c r="CT22" s="36">
        <v>2485</v>
      </c>
      <c r="CU22" s="36">
        <v>2658</v>
      </c>
      <c r="CV22" s="36">
        <v>2422</v>
      </c>
      <c r="CW22" s="36">
        <v>2150</v>
      </c>
      <c r="CX22" s="36">
        <v>2097</v>
      </c>
      <c r="CY22" s="36">
        <v>2891</v>
      </c>
      <c r="CZ22" s="36">
        <v>626</v>
      </c>
      <c r="DA22" s="36">
        <v>1624</v>
      </c>
      <c r="DB22" s="36">
        <v>1852</v>
      </c>
      <c r="DC22" s="36">
        <v>668</v>
      </c>
      <c r="DD22" s="36">
        <v>1253</v>
      </c>
      <c r="DE22" s="36">
        <v>685</v>
      </c>
      <c r="DF22" s="21"/>
      <c r="DG22" s="22"/>
      <c r="DH22" s="22"/>
      <c r="DI22" s="22"/>
      <c r="DJ22" s="22"/>
      <c r="DK22" s="21"/>
      <c r="DL22" s="22"/>
      <c r="DM22" s="22"/>
      <c r="DN22" s="22"/>
    </row>
    <row r="23" spans="1:118" ht="6" customHeight="1" x14ac:dyDescent="0.2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4"/>
      <c r="CE23" s="24"/>
      <c r="CF23" s="24"/>
      <c r="CG23" s="24"/>
      <c r="CH23" s="23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1"/>
      <c r="DG23" s="21"/>
      <c r="DH23" s="21"/>
      <c r="DI23" s="21"/>
      <c r="DJ23" s="21"/>
      <c r="DK23" s="21"/>
      <c r="DL23" s="21"/>
      <c r="DM23" s="21"/>
      <c r="DN23" s="21"/>
    </row>
    <row r="24" spans="1:118" ht="12.75" customHeight="1" x14ac:dyDescent="0.2">
      <c r="A24" s="16">
        <v>1.4</v>
      </c>
      <c r="B24" s="39" t="s">
        <v>122</v>
      </c>
      <c r="C24" s="31">
        <v>1346.8259999999998</v>
      </c>
      <c r="D24" s="31">
        <v>-431.06200000000001</v>
      </c>
      <c r="E24" s="31">
        <v>-128.928</v>
      </c>
      <c r="F24" s="31">
        <v>904.07500000000005</v>
      </c>
      <c r="G24" s="31">
        <v>-137.85699999999997</v>
      </c>
      <c r="H24" s="31">
        <v>168.56099999999998</v>
      </c>
      <c r="I24" s="31">
        <v>-334.34899999999999</v>
      </c>
      <c r="J24" s="31">
        <v>1283.4260000000002</v>
      </c>
      <c r="K24" s="31">
        <v>475.04200000000009</v>
      </c>
      <c r="L24" s="31">
        <v>-473.02800000000002</v>
      </c>
      <c r="M24" s="31">
        <v>349.58699999999999</v>
      </c>
      <c r="N24" s="31">
        <v>496.93899999999985</v>
      </c>
      <c r="O24" s="31">
        <v>813.81799999999998</v>
      </c>
      <c r="P24" s="31">
        <v>-527.55999999999995</v>
      </c>
      <c r="Q24" s="31">
        <v>603.74900000000002</v>
      </c>
      <c r="R24" s="31">
        <v>-1002.2129999999999</v>
      </c>
      <c r="S24" s="31">
        <v>1024.2339999999999</v>
      </c>
      <c r="T24" s="31">
        <v>-72.007999999999981</v>
      </c>
      <c r="U24" s="31">
        <v>-838.51</v>
      </c>
      <c r="V24" s="31">
        <v>-898.11199999999997</v>
      </c>
      <c r="W24" s="31">
        <v>-381.79500000000002</v>
      </c>
      <c r="X24" s="31">
        <v>317.71699999999998</v>
      </c>
      <c r="Y24" s="31">
        <v>645.92800000000011</v>
      </c>
      <c r="Z24" s="31">
        <v>654.29899999999998</v>
      </c>
      <c r="AA24" s="31">
        <v>412</v>
      </c>
      <c r="AB24" s="31">
        <v>-230</v>
      </c>
      <c r="AC24" s="31">
        <v>-3</v>
      </c>
      <c r="AD24" s="31">
        <v>269</v>
      </c>
      <c r="AE24" s="31">
        <v>434</v>
      </c>
      <c r="AF24" s="31">
        <v>-303</v>
      </c>
      <c r="AG24" s="31">
        <v>1162</v>
      </c>
      <c r="AH24" s="31">
        <v>541</v>
      </c>
      <c r="AI24" s="31">
        <v>8</v>
      </c>
      <c r="AJ24" s="31">
        <v>-789</v>
      </c>
      <c r="AK24" s="31">
        <v>66</v>
      </c>
      <c r="AL24" s="31">
        <v>1148</v>
      </c>
      <c r="AM24" s="31">
        <v>1384</v>
      </c>
      <c r="AN24" s="31">
        <v>-1465</v>
      </c>
      <c r="AO24" s="31">
        <v>-413</v>
      </c>
      <c r="AP24" s="31">
        <v>-1186</v>
      </c>
      <c r="AQ24" s="31">
        <v>200</v>
      </c>
      <c r="AR24" s="31">
        <v>2189</v>
      </c>
      <c r="AS24" s="31">
        <v>5371</v>
      </c>
      <c r="AT24" s="31">
        <v>6413</v>
      </c>
      <c r="AU24" s="31">
        <v>2086</v>
      </c>
      <c r="AV24" s="31">
        <v>4544</v>
      </c>
      <c r="AW24" s="31">
        <v>8934</v>
      </c>
      <c r="AX24" s="31">
        <v>1077</v>
      </c>
      <c r="AY24" s="31">
        <v>3429</v>
      </c>
      <c r="AZ24" s="31">
        <v>2581</v>
      </c>
      <c r="BA24" s="31">
        <v>729</v>
      </c>
      <c r="BB24" s="31">
        <v>5174</v>
      </c>
      <c r="BC24" s="31">
        <v>2082</v>
      </c>
      <c r="BD24" s="31">
        <v>2246</v>
      </c>
      <c r="BE24" s="31">
        <v>500</v>
      </c>
      <c r="BF24" s="31">
        <v>-294</v>
      </c>
      <c r="BG24" s="31">
        <v>1023</v>
      </c>
      <c r="BH24" s="31">
        <v>-455</v>
      </c>
      <c r="BI24" s="31">
        <v>-154</v>
      </c>
      <c r="BJ24" s="31">
        <v>-596</v>
      </c>
      <c r="BK24" s="31">
        <v>1754</v>
      </c>
      <c r="BL24" s="31">
        <v>1130</v>
      </c>
      <c r="BM24" s="31">
        <v>379</v>
      </c>
      <c r="BN24" s="31">
        <v>1095</v>
      </c>
      <c r="BO24" s="31">
        <v>3608</v>
      </c>
      <c r="BP24" s="31">
        <v>1124</v>
      </c>
      <c r="BQ24" s="31">
        <v>1900</v>
      </c>
      <c r="BR24" s="31">
        <v>762</v>
      </c>
      <c r="BS24" s="31">
        <v>1492</v>
      </c>
      <c r="BT24" s="31">
        <v>2359</v>
      </c>
      <c r="BU24" s="31">
        <v>1904</v>
      </c>
      <c r="BV24" s="31">
        <v>1574</v>
      </c>
      <c r="BW24" s="31">
        <v>3023</v>
      </c>
      <c r="BX24" s="31">
        <v>2516</v>
      </c>
      <c r="BY24" s="31">
        <v>1306</v>
      </c>
      <c r="BZ24" s="31">
        <f>+[1]נתונים!BY23</f>
        <v>1685</v>
      </c>
      <c r="CA24" s="31">
        <f>+[1]נתונים!BZ23</f>
        <v>3712</v>
      </c>
      <c r="CB24" s="31">
        <f>+[1]נתונים!CA23</f>
        <v>3064</v>
      </c>
      <c r="CC24" s="31">
        <f>+[1]נתונים!CB23</f>
        <v>623</v>
      </c>
      <c r="CD24" s="32">
        <f>+[1]נתונים!CC23</f>
        <v>682</v>
      </c>
      <c r="CE24" s="32">
        <f>+[1]נתונים!CD23</f>
        <v>2722</v>
      </c>
      <c r="CF24" s="32">
        <v>522</v>
      </c>
      <c r="CG24" s="32">
        <v>466</v>
      </c>
      <c r="CH24" s="31">
        <v>1565</v>
      </c>
      <c r="CI24" s="32">
        <v>1390</v>
      </c>
      <c r="CJ24" s="32">
        <v>281</v>
      </c>
      <c r="CK24" s="32">
        <v>648</v>
      </c>
      <c r="CL24" s="32">
        <v>4124</v>
      </c>
      <c r="CM24" s="32">
        <v>4150</v>
      </c>
      <c r="CN24" s="32">
        <v>16455</v>
      </c>
      <c r="CO24" s="32">
        <v>9860</v>
      </c>
      <c r="CP24" s="32">
        <v>7312</v>
      </c>
      <c r="CQ24" s="32">
        <v>14354</v>
      </c>
      <c r="CR24" s="32">
        <v>11604</v>
      </c>
      <c r="CS24" s="32">
        <v>5848</v>
      </c>
      <c r="CT24" s="32">
        <v>7869</v>
      </c>
      <c r="CU24" s="32">
        <v>76</v>
      </c>
      <c r="CV24" s="32">
        <v>1315</v>
      </c>
      <c r="CW24" s="32">
        <v>494</v>
      </c>
      <c r="CX24" s="32">
        <v>406</v>
      </c>
      <c r="CY24" s="32">
        <v>1460</v>
      </c>
      <c r="CZ24" s="32">
        <v>748</v>
      </c>
      <c r="DA24" s="32">
        <v>992</v>
      </c>
      <c r="DB24" s="32">
        <v>-3424</v>
      </c>
      <c r="DC24" s="32">
        <v>8230</v>
      </c>
      <c r="DD24" s="32">
        <v>-2520</v>
      </c>
      <c r="DE24" s="32">
        <v>288</v>
      </c>
      <c r="DF24" s="21"/>
      <c r="DG24" s="21"/>
      <c r="DH24" s="21"/>
      <c r="DI24" s="21"/>
      <c r="DJ24" s="21"/>
      <c r="DK24" s="21"/>
      <c r="DL24" s="21"/>
      <c r="DM24" s="21"/>
      <c r="DN24" s="21"/>
    </row>
    <row r="25" spans="1:118" ht="6" customHeight="1" x14ac:dyDescent="0.2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2"/>
      <c r="CE25" s="2"/>
      <c r="CF25" s="2"/>
      <c r="CG25" s="2"/>
      <c r="CH25" s="3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1"/>
      <c r="DG25" s="21"/>
      <c r="DH25" s="21"/>
      <c r="DI25" s="21"/>
      <c r="DJ25" s="21"/>
      <c r="DK25" s="21"/>
      <c r="DL25" s="21"/>
      <c r="DM25" s="21"/>
      <c r="DN25" s="21"/>
    </row>
    <row r="26" spans="1:118" x14ac:dyDescent="0.2">
      <c r="A26" s="40">
        <v>1.5</v>
      </c>
      <c r="B26" s="39" t="s">
        <v>123</v>
      </c>
      <c r="C26" s="31" t="s">
        <v>144</v>
      </c>
      <c r="D26" s="31" t="s">
        <v>144</v>
      </c>
      <c r="E26" s="31" t="s">
        <v>144</v>
      </c>
      <c r="F26" s="31" t="s">
        <v>144</v>
      </c>
      <c r="G26" s="31" t="s">
        <v>144</v>
      </c>
      <c r="H26" s="31" t="s">
        <v>144</v>
      </c>
      <c r="I26" s="31" t="s">
        <v>144</v>
      </c>
      <c r="J26" s="31" t="s">
        <v>144</v>
      </c>
      <c r="K26" s="31" t="s">
        <v>144</v>
      </c>
      <c r="L26" s="31" t="s">
        <v>144</v>
      </c>
      <c r="M26" s="31" t="s">
        <v>144</v>
      </c>
      <c r="N26" s="31" t="s">
        <v>144</v>
      </c>
      <c r="O26" s="31" t="s">
        <v>144</v>
      </c>
      <c r="P26" s="31" t="s">
        <v>144</v>
      </c>
      <c r="Q26" s="31" t="s">
        <v>144</v>
      </c>
      <c r="R26" s="31">
        <v>-8</v>
      </c>
      <c r="S26" s="31">
        <v>-12</v>
      </c>
      <c r="T26" s="31">
        <v>2</v>
      </c>
      <c r="U26" s="31">
        <v>11</v>
      </c>
      <c r="V26" s="31">
        <v>10</v>
      </c>
      <c r="W26" s="31">
        <v>8</v>
      </c>
      <c r="X26" s="31">
        <v>9</v>
      </c>
      <c r="Y26" s="31">
        <v>-23</v>
      </c>
      <c r="Z26" s="31">
        <v>-8</v>
      </c>
      <c r="AA26" s="31">
        <v>-64</v>
      </c>
      <c r="AB26" s="31">
        <v>-4</v>
      </c>
      <c r="AC26" s="31">
        <v>-6</v>
      </c>
      <c r="AD26" s="31">
        <v>23</v>
      </c>
      <c r="AE26" s="31">
        <v>-32</v>
      </c>
      <c r="AF26" s="31">
        <v>3</v>
      </c>
      <c r="AG26" s="31">
        <v>5</v>
      </c>
      <c r="AH26" s="31">
        <v>-10</v>
      </c>
      <c r="AI26" s="31">
        <v>7</v>
      </c>
      <c r="AJ26" s="31">
        <v>68</v>
      </c>
      <c r="AK26" s="31">
        <v>11</v>
      </c>
      <c r="AL26" s="31">
        <v>-21</v>
      </c>
      <c r="AM26" s="31">
        <v>-3</v>
      </c>
      <c r="AN26" s="31">
        <v>-43</v>
      </c>
      <c r="AO26" s="31">
        <v>25</v>
      </c>
      <c r="AP26" s="31">
        <v>2</v>
      </c>
      <c r="AQ26" s="31">
        <v>88</v>
      </c>
      <c r="AR26" s="31">
        <v>-20</v>
      </c>
      <c r="AS26" s="31">
        <v>37</v>
      </c>
      <c r="AT26" s="31">
        <v>52</v>
      </c>
      <c r="AU26" s="31">
        <v>40</v>
      </c>
      <c r="AV26" s="31">
        <v>-144</v>
      </c>
      <c r="AW26" s="31">
        <v>-65</v>
      </c>
      <c r="AX26" s="31">
        <v>-46</v>
      </c>
      <c r="AY26" s="31">
        <v>-87</v>
      </c>
      <c r="AZ26" s="31">
        <v>59</v>
      </c>
      <c r="BA26" s="31">
        <v>45</v>
      </c>
      <c r="BB26" s="31">
        <v>-46</v>
      </c>
      <c r="BC26" s="31">
        <v>-50</v>
      </c>
      <c r="BD26" s="31">
        <v>27</v>
      </c>
      <c r="BE26" s="31">
        <v>135</v>
      </c>
      <c r="BF26" s="31">
        <v>-100</v>
      </c>
      <c r="BG26" s="31">
        <v>-157</v>
      </c>
      <c r="BH26" s="31">
        <v>93</v>
      </c>
      <c r="BI26" s="31">
        <v>-170</v>
      </c>
      <c r="BJ26" s="31">
        <v>-62</v>
      </c>
      <c r="BK26" s="31">
        <v>-152</v>
      </c>
      <c r="BL26" s="31">
        <v>-126</v>
      </c>
      <c r="BM26" s="31">
        <v>-110</v>
      </c>
      <c r="BN26" s="31">
        <v>-70</v>
      </c>
      <c r="BO26" s="31">
        <v>-256</v>
      </c>
      <c r="BP26" s="31">
        <v>-112</v>
      </c>
      <c r="BQ26" s="31">
        <v>-62</v>
      </c>
      <c r="BR26" s="31">
        <v>39</v>
      </c>
      <c r="BS26" s="31">
        <v>-266</v>
      </c>
      <c r="BT26" s="31">
        <v>-174</v>
      </c>
      <c r="BU26" s="31">
        <v>389</v>
      </c>
      <c r="BV26" s="31">
        <v>-267</v>
      </c>
      <c r="BW26" s="31">
        <v>327</v>
      </c>
      <c r="BX26" s="31">
        <v>-112</v>
      </c>
      <c r="BY26" s="31">
        <v>-301</v>
      </c>
      <c r="BZ26" s="31">
        <f>[1]נתונים!BY24</f>
        <v>-468</v>
      </c>
      <c r="CA26" s="31">
        <f>[1]נתונים!BZ24</f>
        <v>-460</v>
      </c>
      <c r="CB26" s="31">
        <f>[1]נתונים!CA24</f>
        <v>-293</v>
      </c>
      <c r="CC26" s="31">
        <f>[1]נתונים!CB24</f>
        <v>12</v>
      </c>
      <c r="CD26" s="32">
        <f>[1]נתונים!CC24</f>
        <v>-612</v>
      </c>
      <c r="CE26" s="32">
        <f>[1]נתונים!CD24</f>
        <v>-557</v>
      </c>
      <c r="CF26" s="32">
        <v>63</v>
      </c>
      <c r="CG26" s="32">
        <v>-13</v>
      </c>
      <c r="CH26" s="32">
        <v>567</v>
      </c>
      <c r="CI26" s="32">
        <v>-260</v>
      </c>
      <c r="CJ26" s="32">
        <v>-185</v>
      </c>
      <c r="CK26" s="32">
        <v>-335</v>
      </c>
      <c r="CL26" s="32">
        <v>-442</v>
      </c>
      <c r="CM26" s="32">
        <v>1904</v>
      </c>
      <c r="CN26" s="32">
        <v>-1138</v>
      </c>
      <c r="CO26" s="32">
        <v>-1101</v>
      </c>
      <c r="CP26" s="32">
        <v>-1025</v>
      </c>
      <c r="CQ26" s="32">
        <v>1253</v>
      </c>
      <c r="CR26" s="32">
        <v>-1412</v>
      </c>
      <c r="CS26" s="32">
        <v>-800</v>
      </c>
      <c r="CT26" s="32">
        <v>-553</v>
      </c>
      <c r="CU26" s="32">
        <v>8585</v>
      </c>
      <c r="CV26" s="32">
        <v>5750</v>
      </c>
      <c r="CW26" s="32">
        <v>4643</v>
      </c>
      <c r="CX26" s="32">
        <v>2762</v>
      </c>
      <c r="CY26" s="32">
        <v>3233</v>
      </c>
      <c r="CZ26" s="32">
        <v>-1714</v>
      </c>
      <c r="DA26" s="32">
        <v>1885</v>
      </c>
      <c r="DB26" s="32">
        <v>1030</v>
      </c>
      <c r="DC26" s="32">
        <v>-1352</v>
      </c>
      <c r="DD26" s="32">
        <v>-490</v>
      </c>
      <c r="DE26" s="32">
        <v>104</v>
      </c>
      <c r="DF26" s="21"/>
      <c r="DG26" s="21"/>
      <c r="DH26" s="21"/>
      <c r="DI26" s="21"/>
      <c r="DJ26" s="21"/>
      <c r="DK26" s="21"/>
      <c r="DL26" s="21"/>
      <c r="DM26" s="21"/>
      <c r="DN26" s="21"/>
    </row>
    <row r="27" spans="1:118" ht="6" customHeight="1" x14ac:dyDescent="0.2">
      <c r="A27" s="13"/>
      <c r="B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2"/>
      <c r="CE27" s="3"/>
      <c r="CF27" s="2"/>
      <c r="CG27" s="3"/>
      <c r="CH27" s="3"/>
      <c r="CI27" s="2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21"/>
      <c r="DG27" s="21"/>
      <c r="DH27" s="21"/>
      <c r="DI27" s="21"/>
      <c r="DJ27" s="21"/>
      <c r="DK27" s="21"/>
      <c r="DL27" s="21"/>
      <c r="DM27" s="21"/>
      <c r="DN27" s="21"/>
    </row>
    <row r="28" spans="1:118" x14ac:dyDescent="0.2">
      <c r="A28" s="41" t="s">
        <v>124</v>
      </c>
      <c r="B28" s="42" t="s">
        <v>125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4"/>
      <c r="CE28" s="43"/>
      <c r="CF28" s="43"/>
      <c r="CG28" s="43"/>
      <c r="CH28" s="43"/>
      <c r="CI28" s="44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21"/>
      <c r="DG28" s="21"/>
      <c r="DH28" s="21"/>
      <c r="DI28" s="21"/>
      <c r="DJ28" s="21"/>
      <c r="DK28" s="21"/>
      <c r="DL28" s="21"/>
      <c r="DM28" s="21"/>
      <c r="DN28" s="21"/>
    </row>
    <row r="29" spans="1:118" ht="7.9" customHeight="1" x14ac:dyDescent="0.2">
      <c r="A29" s="41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21"/>
      <c r="DG29" s="21"/>
      <c r="DH29" s="21"/>
      <c r="DI29" s="21"/>
      <c r="DJ29" s="21"/>
      <c r="DK29" s="21"/>
      <c r="DL29" s="21"/>
      <c r="DM29" s="21"/>
      <c r="DN29" s="21"/>
    </row>
    <row r="30" spans="1:118" s="15" customFormat="1" x14ac:dyDescent="0.2">
      <c r="A30" s="45">
        <v>1</v>
      </c>
      <c r="B30" s="46" t="s">
        <v>126</v>
      </c>
      <c r="C30" s="47">
        <v>208.84899999999999</v>
      </c>
      <c r="D30" s="47">
        <v>66.786999999999992</v>
      </c>
      <c r="E30" s="47">
        <v>-451.47299999999996</v>
      </c>
      <c r="F30" s="47">
        <v>840.94399999999996</v>
      </c>
      <c r="G30" s="47">
        <v>705.64599999999996</v>
      </c>
      <c r="H30" s="47">
        <v>894.49699999999996</v>
      </c>
      <c r="I30" s="47">
        <v>-132.22499999999999</v>
      </c>
      <c r="J30" s="47">
        <v>2369.3850000000002</v>
      </c>
      <c r="K30" s="47">
        <v>1974.354</v>
      </c>
      <c r="L30" s="47">
        <v>1573.232</v>
      </c>
      <c r="M30" s="47">
        <v>1965.8020000000001</v>
      </c>
      <c r="N30" s="47">
        <v>1788.848</v>
      </c>
      <c r="O30" s="47">
        <v>615.31100000000004</v>
      </c>
      <c r="P30" s="47">
        <v>624.58600000000001</v>
      </c>
      <c r="Q30" s="47">
        <v>-148.48000000000002</v>
      </c>
      <c r="R30" s="47">
        <v>660.476</v>
      </c>
      <c r="S30" s="47">
        <v>368.22399999999999</v>
      </c>
      <c r="T30" s="47">
        <v>1264.1580000000001</v>
      </c>
      <c r="U30" s="47">
        <v>202.262</v>
      </c>
      <c r="V30" s="47">
        <v>1014.6689999999999</v>
      </c>
      <c r="W30" s="47">
        <v>819.47</v>
      </c>
      <c r="X30" s="47">
        <v>438.7419999999999</v>
      </c>
      <c r="Y30" s="47">
        <v>640.73799999999994</v>
      </c>
      <c r="Z30" s="47">
        <v>1664.5100000000002</v>
      </c>
      <c r="AA30" s="47">
        <v>4693</v>
      </c>
      <c r="AB30" s="47">
        <v>2216</v>
      </c>
      <c r="AC30" s="47">
        <v>-413</v>
      </c>
      <c r="AD30" s="47">
        <v>3087</v>
      </c>
      <c r="AE30" s="47">
        <v>-250</v>
      </c>
      <c r="AF30" s="47">
        <v>3489</v>
      </c>
      <c r="AG30" s="47">
        <v>1967</v>
      </c>
      <c r="AH30" s="47">
        <v>1124</v>
      </c>
      <c r="AI30" s="47">
        <v>12090</v>
      </c>
      <c r="AJ30" s="47">
        <v>2524</v>
      </c>
      <c r="AK30" s="47">
        <v>3335</v>
      </c>
      <c r="AL30" s="47">
        <v>3956</v>
      </c>
      <c r="AM30" s="47">
        <v>4351</v>
      </c>
      <c r="AN30" s="47">
        <v>4563</v>
      </c>
      <c r="AO30" s="47">
        <v>1862</v>
      </c>
      <c r="AP30" s="47">
        <v>4389</v>
      </c>
      <c r="AQ30" s="47">
        <v>554</v>
      </c>
      <c r="AR30" s="47">
        <v>2639</v>
      </c>
      <c r="AS30" s="47">
        <v>1721</v>
      </c>
      <c r="AT30" s="47">
        <v>-790</v>
      </c>
      <c r="AU30" s="47">
        <v>-1975</v>
      </c>
      <c r="AV30" s="47">
        <v>-1776</v>
      </c>
      <c r="AW30" s="47">
        <v>1723</v>
      </c>
      <c r="AX30" s="47">
        <v>2963</v>
      </c>
      <c r="AY30" s="47">
        <v>1785</v>
      </c>
      <c r="AZ30" s="47">
        <v>3642</v>
      </c>
      <c r="BA30" s="47">
        <v>3026</v>
      </c>
      <c r="BB30" s="47">
        <v>2293</v>
      </c>
      <c r="BC30" s="47">
        <v>3452</v>
      </c>
      <c r="BD30" s="47">
        <v>635</v>
      </c>
      <c r="BE30" s="47">
        <v>1202</v>
      </c>
      <c r="BF30" s="47">
        <v>1751</v>
      </c>
      <c r="BG30" s="47">
        <v>-1170</v>
      </c>
      <c r="BH30" s="47">
        <v>2676</v>
      </c>
      <c r="BI30" s="47">
        <v>-59</v>
      </c>
      <c r="BJ30" s="47">
        <v>2090</v>
      </c>
      <c r="BK30" s="47">
        <v>-97</v>
      </c>
      <c r="BL30" s="47">
        <v>2425</v>
      </c>
      <c r="BM30" s="47">
        <v>-1582</v>
      </c>
      <c r="BN30" s="47">
        <v>5885</v>
      </c>
      <c r="BO30" s="47">
        <v>2639</v>
      </c>
      <c r="BP30" s="47">
        <v>1062</v>
      </c>
      <c r="BQ30" s="47">
        <v>1775</v>
      </c>
      <c r="BR30" s="47">
        <v>-83</v>
      </c>
      <c r="BS30" s="47">
        <v>2827</v>
      </c>
      <c r="BT30" s="47">
        <v>766</v>
      </c>
      <c r="BU30" s="47">
        <v>-653</v>
      </c>
      <c r="BV30" s="47">
        <v>10159</v>
      </c>
      <c r="BW30" s="47">
        <v>509</v>
      </c>
      <c r="BX30" s="47">
        <v>1089</v>
      </c>
      <c r="BY30" s="47">
        <v>10239</v>
      </c>
      <c r="BZ30" s="47">
        <f t="shared" ref="BZ30:CE30" si="4">BZ31+BZ35+BZ38</f>
        <v>4446</v>
      </c>
      <c r="CA30" s="47">
        <f t="shared" si="4"/>
        <v>3648</v>
      </c>
      <c r="CB30" s="47">
        <f t="shared" si="4"/>
        <v>903</v>
      </c>
      <c r="CC30" s="47">
        <f t="shared" si="4"/>
        <v>3087</v>
      </c>
      <c r="CD30" s="47">
        <f t="shared" si="4"/>
        <v>7068</v>
      </c>
      <c r="CE30" s="47">
        <f t="shared" si="4"/>
        <v>1069</v>
      </c>
      <c r="CF30" s="47">
        <v>342</v>
      </c>
      <c r="CG30" s="47">
        <v>-1277</v>
      </c>
      <c r="CH30" s="47">
        <v>2660</v>
      </c>
      <c r="CI30" s="47">
        <v>-633</v>
      </c>
      <c r="CJ30" s="47">
        <v>2373</v>
      </c>
      <c r="CK30" s="47">
        <v>2036</v>
      </c>
      <c r="CL30" s="47">
        <v>4631</v>
      </c>
      <c r="CM30" s="47">
        <v>-440</v>
      </c>
      <c r="CN30" s="47">
        <v>1424</v>
      </c>
      <c r="CO30" s="47">
        <v>3536</v>
      </c>
      <c r="CP30" s="47">
        <v>9784</v>
      </c>
      <c r="CQ30" s="47">
        <v>1597</v>
      </c>
      <c r="CR30" s="47">
        <v>3789</v>
      </c>
      <c r="CS30" s="47">
        <v>3243</v>
      </c>
      <c r="CT30" s="47">
        <v>3529</v>
      </c>
      <c r="CU30" s="47">
        <v>2797</v>
      </c>
      <c r="CV30" s="47">
        <v>3508</v>
      </c>
      <c r="CW30" s="47">
        <v>1960</v>
      </c>
      <c r="CX30" s="47">
        <v>3068</v>
      </c>
      <c r="CY30" s="47">
        <v>-482</v>
      </c>
      <c r="CZ30" s="47">
        <v>2076</v>
      </c>
      <c r="DA30" s="47">
        <v>1881</v>
      </c>
      <c r="DB30" s="47">
        <v>3531</v>
      </c>
      <c r="DC30" s="47">
        <v>3313</v>
      </c>
      <c r="DD30" s="47">
        <v>4895</v>
      </c>
      <c r="DE30" s="47">
        <v>4920</v>
      </c>
      <c r="DF30" s="21"/>
      <c r="DG30" s="21"/>
      <c r="DH30" s="21"/>
      <c r="DI30" s="21"/>
      <c r="DJ30" s="21"/>
      <c r="DK30" s="21"/>
      <c r="DL30" s="21"/>
      <c r="DM30" s="21"/>
      <c r="DN30" s="21"/>
    </row>
    <row r="31" spans="1:118" x14ac:dyDescent="0.2">
      <c r="A31" s="48">
        <v>1.1000000000000001</v>
      </c>
      <c r="B31" s="49" t="s">
        <v>102</v>
      </c>
      <c r="C31" s="50">
        <v>135.81299999999999</v>
      </c>
      <c r="D31" s="50">
        <v>234.583</v>
      </c>
      <c r="E31" s="50">
        <v>248.02100000000002</v>
      </c>
      <c r="F31" s="50">
        <v>502.40499999999997</v>
      </c>
      <c r="G31" s="50">
        <v>240.14099999999999</v>
      </c>
      <c r="H31" s="50">
        <v>127.913</v>
      </c>
      <c r="I31" s="50">
        <v>149.46199999999999</v>
      </c>
      <c r="J31" s="50">
        <v>206.02</v>
      </c>
      <c r="K31" s="50">
        <v>524.00800000000004</v>
      </c>
      <c r="L31" s="50">
        <v>1446.201</v>
      </c>
      <c r="M31" s="50">
        <v>273.30600000000004</v>
      </c>
      <c r="N31" s="50">
        <v>942.63900000000001</v>
      </c>
      <c r="O31" s="50">
        <v>167.17000000000002</v>
      </c>
      <c r="P31" s="50">
        <v>278.71499999999997</v>
      </c>
      <c r="Q31" s="50">
        <v>72.385999999999996</v>
      </c>
      <c r="R31" s="50">
        <v>-28.149000000000001</v>
      </c>
      <c r="S31" s="50">
        <v>185.333</v>
      </c>
      <c r="T31" s="50">
        <v>342.91199999999998</v>
      </c>
      <c r="U31" s="50">
        <v>127.735</v>
      </c>
      <c r="V31" s="50">
        <v>147.65799999999999</v>
      </c>
      <c r="W31" s="50">
        <v>369.803</v>
      </c>
      <c r="X31" s="50">
        <v>515.76199999999994</v>
      </c>
      <c r="Y31" s="50">
        <v>270.94799999999998</v>
      </c>
      <c r="Z31" s="50">
        <v>880.99700000000007</v>
      </c>
      <c r="AA31" s="50">
        <v>2747</v>
      </c>
      <c r="AB31" s="50">
        <v>572</v>
      </c>
      <c r="AC31" s="50">
        <v>630</v>
      </c>
      <c r="AD31" s="50">
        <v>631</v>
      </c>
      <c r="AE31" s="50">
        <v>799</v>
      </c>
      <c r="AF31" s="50">
        <v>788</v>
      </c>
      <c r="AG31" s="50">
        <v>477</v>
      </c>
      <c r="AH31" s="50">
        <v>736</v>
      </c>
      <c r="AI31" s="50">
        <v>10822</v>
      </c>
      <c r="AJ31" s="50">
        <v>965</v>
      </c>
      <c r="AK31" s="50">
        <v>1153</v>
      </c>
      <c r="AL31" s="50">
        <v>2025</v>
      </c>
      <c r="AM31" s="50">
        <v>2478</v>
      </c>
      <c r="AN31" s="50">
        <v>2256</v>
      </c>
      <c r="AO31" s="50">
        <v>2204</v>
      </c>
      <c r="AP31" s="50">
        <v>1346</v>
      </c>
      <c r="AQ31" s="50">
        <v>1309</v>
      </c>
      <c r="AR31" s="50">
        <v>699</v>
      </c>
      <c r="AS31" s="50">
        <v>1543</v>
      </c>
      <c r="AT31" s="50">
        <v>3544</v>
      </c>
      <c r="AU31" s="50">
        <v>202</v>
      </c>
      <c r="AV31" s="50">
        <v>378</v>
      </c>
      <c r="AW31" s="50">
        <v>449</v>
      </c>
      <c r="AX31" s="50">
        <v>148</v>
      </c>
      <c r="AY31" s="50">
        <v>1623</v>
      </c>
      <c r="AZ31" s="50">
        <v>1766</v>
      </c>
      <c r="BA31" s="50">
        <v>3362</v>
      </c>
      <c r="BB31" s="50">
        <v>792</v>
      </c>
      <c r="BC31" s="50">
        <v>3080</v>
      </c>
      <c r="BD31" s="50">
        <v>910</v>
      </c>
      <c r="BE31" s="50">
        <v>674</v>
      </c>
      <c r="BF31" s="50">
        <v>2966</v>
      </c>
      <c r="BG31" s="50">
        <v>676</v>
      </c>
      <c r="BH31" s="50">
        <v>591</v>
      </c>
      <c r="BI31" s="50">
        <v>709</v>
      </c>
      <c r="BJ31" s="50">
        <v>461</v>
      </c>
      <c r="BK31" s="50">
        <v>647</v>
      </c>
      <c r="BL31" s="50">
        <v>769</v>
      </c>
      <c r="BM31" s="50">
        <v>1486</v>
      </c>
      <c r="BN31" s="50">
        <v>1558</v>
      </c>
      <c r="BO31" s="50">
        <v>1689</v>
      </c>
      <c r="BP31" s="50">
        <v>2203</v>
      </c>
      <c r="BQ31" s="50">
        <v>723</v>
      </c>
      <c r="BR31" s="50">
        <v>339</v>
      </c>
      <c r="BS31" s="50">
        <v>1717</v>
      </c>
      <c r="BT31" s="50">
        <v>1190</v>
      </c>
      <c r="BU31" s="50">
        <v>616</v>
      </c>
      <c r="BV31" s="50">
        <v>7666</v>
      </c>
      <c r="BW31" s="50">
        <v>2283</v>
      </c>
      <c r="BX31" s="50">
        <v>1219</v>
      </c>
      <c r="BY31" s="50">
        <v>8408</v>
      </c>
      <c r="BZ31" s="50">
        <f t="shared" ref="BZ31:CE31" si="5">BZ32+BZ34</f>
        <v>2830</v>
      </c>
      <c r="CA31" s="50">
        <f t="shared" si="5"/>
        <v>2576</v>
      </c>
      <c r="CB31" s="50">
        <f t="shared" si="5"/>
        <v>1427</v>
      </c>
      <c r="CC31" s="50">
        <f t="shared" si="5"/>
        <v>1775</v>
      </c>
      <c r="CD31" s="50">
        <f t="shared" si="5"/>
        <v>1646</v>
      </c>
      <c r="CE31" s="50">
        <f t="shared" si="5"/>
        <v>1316</v>
      </c>
      <c r="CF31" s="50">
        <v>1810</v>
      </c>
      <c r="CG31" s="50">
        <v>1065</v>
      </c>
      <c r="CH31" s="50">
        <v>1746</v>
      </c>
      <c r="CI31" s="50">
        <v>2080</v>
      </c>
      <c r="CJ31" s="50">
        <v>1702</v>
      </c>
      <c r="CK31" s="50">
        <v>1766</v>
      </c>
      <c r="CL31" s="50">
        <v>2770</v>
      </c>
      <c r="CM31" s="50">
        <v>-1259</v>
      </c>
      <c r="CN31" s="50">
        <v>2636</v>
      </c>
      <c r="CO31" s="50">
        <v>-1366</v>
      </c>
      <c r="CP31" s="50">
        <v>4771</v>
      </c>
      <c r="CQ31" s="50">
        <v>1841</v>
      </c>
      <c r="CR31" s="50">
        <v>2431</v>
      </c>
      <c r="CS31" s="50">
        <v>3089</v>
      </c>
      <c r="CT31" s="50">
        <v>3815</v>
      </c>
      <c r="CU31" s="50">
        <v>2774</v>
      </c>
      <c r="CV31" s="50">
        <v>3664</v>
      </c>
      <c r="CW31" s="50">
        <v>2069</v>
      </c>
      <c r="CX31" s="50">
        <v>2980</v>
      </c>
      <c r="CY31" s="50">
        <v>1981</v>
      </c>
      <c r="CZ31" s="50">
        <v>1694</v>
      </c>
      <c r="DA31" s="50">
        <v>1810</v>
      </c>
      <c r="DB31" s="50">
        <v>2111</v>
      </c>
      <c r="DC31" s="50">
        <v>2782</v>
      </c>
      <c r="DD31" s="50">
        <v>2524</v>
      </c>
      <c r="DE31" s="50">
        <v>2565</v>
      </c>
      <c r="DF31" s="21"/>
      <c r="DG31" s="21"/>
      <c r="DH31" s="21"/>
      <c r="DI31" s="21"/>
      <c r="DJ31" s="21"/>
      <c r="DK31" s="21"/>
      <c r="DL31" s="21"/>
      <c r="DM31" s="21"/>
      <c r="DN31" s="21"/>
    </row>
    <row r="32" spans="1:118" s="15" customFormat="1" x14ac:dyDescent="0.2">
      <c r="A32" s="51" t="s">
        <v>103</v>
      </c>
      <c r="B32" s="52" t="s">
        <v>104</v>
      </c>
      <c r="C32" s="24">
        <v>91.813000000000002</v>
      </c>
      <c r="D32" s="24">
        <v>23.582999999999998</v>
      </c>
      <c r="E32" s="24">
        <v>66.021000000000001</v>
      </c>
      <c r="F32" s="24">
        <v>276.40499999999997</v>
      </c>
      <c r="G32" s="24">
        <v>80.140999999999991</v>
      </c>
      <c r="H32" s="24">
        <v>50.912999999999997</v>
      </c>
      <c r="I32" s="24">
        <v>76.462000000000003</v>
      </c>
      <c r="J32" s="24">
        <v>60.02</v>
      </c>
      <c r="K32" s="24">
        <v>310.00799999999998</v>
      </c>
      <c r="L32" s="24">
        <v>1327.201</v>
      </c>
      <c r="M32" s="24">
        <v>219.30600000000001</v>
      </c>
      <c r="N32" s="24">
        <v>600.63900000000001</v>
      </c>
      <c r="O32" s="24">
        <v>43.17</v>
      </c>
      <c r="P32" s="24">
        <v>13.715</v>
      </c>
      <c r="Q32" s="24">
        <v>-5.6139999999999999</v>
      </c>
      <c r="R32" s="24">
        <v>-131.149</v>
      </c>
      <c r="S32" s="24">
        <v>-37.667000000000002</v>
      </c>
      <c r="T32" s="24">
        <v>40.911999999999999</v>
      </c>
      <c r="U32" s="24">
        <v>-9.2650000000000006</v>
      </c>
      <c r="V32" s="24">
        <v>-142.34200000000001</v>
      </c>
      <c r="W32" s="24">
        <v>103.80300000000001</v>
      </c>
      <c r="X32" s="24">
        <v>177.762</v>
      </c>
      <c r="Y32" s="24">
        <v>50.948</v>
      </c>
      <c r="Z32" s="24">
        <v>757.99700000000007</v>
      </c>
      <c r="AA32" s="24">
        <v>2754</v>
      </c>
      <c r="AB32" s="24">
        <v>210</v>
      </c>
      <c r="AC32" s="24">
        <v>757</v>
      </c>
      <c r="AD32" s="24">
        <v>492</v>
      </c>
      <c r="AE32" s="24">
        <v>711</v>
      </c>
      <c r="AF32" s="24">
        <v>311</v>
      </c>
      <c r="AG32" s="24">
        <v>655</v>
      </c>
      <c r="AH32" s="24">
        <v>936</v>
      </c>
      <c r="AI32" s="24">
        <v>10147</v>
      </c>
      <c r="AJ32" s="24">
        <v>742</v>
      </c>
      <c r="AK32" s="24">
        <v>646</v>
      </c>
      <c r="AL32" s="24">
        <v>812</v>
      </c>
      <c r="AM32" s="24">
        <v>1530</v>
      </c>
      <c r="AN32" s="24">
        <v>1678</v>
      </c>
      <c r="AO32" s="24">
        <v>2114</v>
      </c>
      <c r="AP32" s="24">
        <v>1098</v>
      </c>
      <c r="AQ32" s="24">
        <v>1208</v>
      </c>
      <c r="AR32" s="24">
        <v>707</v>
      </c>
      <c r="AS32" s="24">
        <v>775</v>
      </c>
      <c r="AT32" s="24">
        <v>3763</v>
      </c>
      <c r="AU32" s="24">
        <v>149</v>
      </c>
      <c r="AV32" s="24">
        <v>100</v>
      </c>
      <c r="AW32" s="24">
        <v>175</v>
      </c>
      <c r="AX32" s="24">
        <v>202</v>
      </c>
      <c r="AY32" s="24">
        <v>1205</v>
      </c>
      <c r="AZ32" s="24">
        <v>1695</v>
      </c>
      <c r="BA32" s="24">
        <v>1126</v>
      </c>
      <c r="BB32" s="24">
        <v>697</v>
      </c>
      <c r="BC32" s="24">
        <v>3049</v>
      </c>
      <c r="BD32" s="24">
        <v>878</v>
      </c>
      <c r="BE32" s="24">
        <v>683</v>
      </c>
      <c r="BF32" s="24">
        <v>2873</v>
      </c>
      <c r="BG32" s="24">
        <v>878</v>
      </c>
      <c r="BH32" s="24">
        <v>858</v>
      </c>
      <c r="BI32" s="24">
        <v>922</v>
      </c>
      <c r="BJ32" s="24">
        <v>738</v>
      </c>
      <c r="BK32" s="24">
        <v>693</v>
      </c>
      <c r="BL32" s="24">
        <v>768</v>
      </c>
      <c r="BM32" s="24">
        <v>1506</v>
      </c>
      <c r="BN32" s="24">
        <v>2282</v>
      </c>
      <c r="BO32" s="24">
        <v>1742</v>
      </c>
      <c r="BP32" s="24">
        <v>2135</v>
      </c>
      <c r="BQ32" s="24">
        <v>908</v>
      </c>
      <c r="BR32" s="24">
        <v>465</v>
      </c>
      <c r="BS32" s="24">
        <v>1781</v>
      </c>
      <c r="BT32" s="24">
        <v>1164</v>
      </c>
      <c r="BU32" s="24">
        <v>1750</v>
      </c>
      <c r="BV32" s="24">
        <v>1373</v>
      </c>
      <c r="BW32" s="24">
        <v>3354</v>
      </c>
      <c r="BX32" s="24">
        <v>1277</v>
      </c>
      <c r="BY32" s="24">
        <v>7854</v>
      </c>
      <c r="BZ32" s="24">
        <f>+[1]נתונים!BY25+[1]נתונים!BY8</f>
        <v>2796</v>
      </c>
      <c r="CA32" s="24">
        <f>+[1]נתונים!BZ25+[1]נתונים!BZ8</f>
        <v>1724</v>
      </c>
      <c r="CB32" s="24">
        <f>+[1]נתונים!CA25+[1]נתונים!CA8</f>
        <v>1213</v>
      </c>
      <c r="CC32" s="24">
        <f>+[1]נתונים!CB25+[1]נתונים!CB8</f>
        <v>1527</v>
      </c>
      <c r="CD32" s="24">
        <f>+[1]נתונים!CC25+[1]נתונים!CC8</f>
        <v>1883</v>
      </c>
      <c r="CE32" s="24">
        <f>+[1]נתונים!CD25+[1]נתונים!CD8</f>
        <v>1950</v>
      </c>
      <c r="CF32" s="24">
        <v>2739</v>
      </c>
      <c r="CG32" s="24">
        <v>1451</v>
      </c>
      <c r="CH32" s="24">
        <v>1876</v>
      </c>
      <c r="CI32" s="24">
        <v>1526</v>
      </c>
      <c r="CJ32" s="24">
        <v>1934</v>
      </c>
      <c r="CK32" s="24">
        <v>1690</v>
      </c>
      <c r="CL32" s="24">
        <v>1550</v>
      </c>
      <c r="CM32" s="24">
        <v>-1406</v>
      </c>
      <c r="CN32" s="24">
        <v>2354</v>
      </c>
      <c r="CO32" s="24">
        <v>-1475</v>
      </c>
      <c r="CP32" s="24">
        <v>4569</v>
      </c>
      <c r="CQ32" s="24">
        <v>1437</v>
      </c>
      <c r="CR32" s="24">
        <v>1957</v>
      </c>
      <c r="CS32" s="24">
        <v>1597</v>
      </c>
      <c r="CT32" s="24">
        <v>3177</v>
      </c>
      <c r="CU32" s="24">
        <v>2167</v>
      </c>
      <c r="CV32" s="24">
        <v>3000</v>
      </c>
      <c r="CW32" s="24">
        <v>1615</v>
      </c>
      <c r="CX32" s="24">
        <v>2360</v>
      </c>
      <c r="CY32" s="24">
        <v>1301</v>
      </c>
      <c r="CZ32" s="24">
        <v>1227</v>
      </c>
      <c r="DA32" s="24">
        <v>1424</v>
      </c>
      <c r="DB32" s="24">
        <v>1819</v>
      </c>
      <c r="DC32" s="24">
        <v>1873</v>
      </c>
      <c r="DD32" s="24">
        <v>1812</v>
      </c>
      <c r="DE32" s="24">
        <v>1729</v>
      </c>
      <c r="DF32" s="21"/>
      <c r="DG32" s="21"/>
      <c r="DH32" s="21"/>
      <c r="DI32" s="21"/>
      <c r="DJ32" s="21"/>
      <c r="DK32" s="21"/>
      <c r="DL32" s="21"/>
      <c r="DM32" s="21"/>
      <c r="DN32" s="21"/>
    </row>
    <row r="33" spans="1:118" s="56" customFormat="1" x14ac:dyDescent="0.2">
      <c r="A33" s="53"/>
      <c r="B33" s="54" t="s">
        <v>127</v>
      </c>
      <c r="C33" s="55" t="s">
        <v>144</v>
      </c>
      <c r="D33" s="55" t="s">
        <v>144</v>
      </c>
      <c r="E33" s="55" t="s">
        <v>144</v>
      </c>
      <c r="F33" s="55" t="s">
        <v>144</v>
      </c>
      <c r="G33" s="55">
        <v>5</v>
      </c>
      <c r="H33" s="55">
        <v>5</v>
      </c>
      <c r="I33" s="55">
        <v>5</v>
      </c>
      <c r="J33" s="55">
        <v>5</v>
      </c>
      <c r="K33" s="55">
        <v>4</v>
      </c>
      <c r="L33" s="55">
        <v>4</v>
      </c>
      <c r="M33" s="55">
        <v>4</v>
      </c>
      <c r="N33" s="55">
        <v>4</v>
      </c>
      <c r="O33" s="55">
        <v>-150</v>
      </c>
      <c r="P33" s="55">
        <v>-150</v>
      </c>
      <c r="Q33" s="55">
        <v>-150</v>
      </c>
      <c r="R33" s="55">
        <v>-150</v>
      </c>
      <c r="S33" s="55">
        <v>-56</v>
      </c>
      <c r="T33" s="55">
        <v>-56</v>
      </c>
      <c r="U33" s="55">
        <v>-56</v>
      </c>
      <c r="V33" s="55">
        <v>-56</v>
      </c>
      <c r="W33" s="55">
        <v>79</v>
      </c>
      <c r="X33" s="55">
        <v>79</v>
      </c>
      <c r="Y33" s="55">
        <v>79</v>
      </c>
      <c r="Z33" s="55">
        <v>79</v>
      </c>
      <c r="AA33" s="55">
        <v>131</v>
      </c>
      <c r="AB33" s="55">
        <v>122</v>
      </c>
      <c r="AC33" s="55">
        <v>105</v>
      </c>
      <c r="AD33" s="55">
        <v>119</v>
      </c>
      <c r="AE33" s="55">
        <v>384</v>
      </c>
      <c r="AF33" s="55">
        <v>321</v>
      </c>
      <c r="AG33" s="55">
        <v>235</v>
      </c>
      <c r="AH33" s="55">
        <v>372</v>
      </c>
      <c r="AI33" s="55">
        <v>386</v>
      </c>
      <c r="AJ33" s="55">
        <v>413</v>
      </c>
      <c r="AK33" s="55">
        <v>338</v>
      </c>
      <c r="AL33" s="55">
        <v>376</v>
      </c>
      <c r="AM33" s="55">
        <v>643</v>
      </c>
      <c r="AN33" s="55">
        <v>635</v>
      </c>
      <c r="AO33" s="55">
        <v>609</v>
      </c>
      <c r="AP33" s="55">
        <v>288</v>
      </c>
      <c r="AQ33" s="55">
        <v>232</v>
      </c>
      <c r="AR33" s="55">
        <v>246</v>
      </c>
      <c r="AS33" s="55">
        <v>272</v>
      </c>
      <c r="AT33" s="55">
        <v>171</v>
      </c>
      <c r="AU33" s="55">
        <v>-165</v>
      </c>
      <c r="AV33" s="55">
        <v>203</v>
      </c>
      <c r="AW33" s="55">
        <v>349</v>
      </c>
      <c r="AX33" s="55">
        <v>469</v>
      </c>
      <c r="AY33" s="55">
        <v>607</v>
      </c>
      <c r="AZ33" s="55">
        <v>970</v>
      </c>
      <c r="BA33" s="55">
        <v>704</v>
      </c>
      <c r="BB33" s="55">
        <v>330</v>
      </c>
      <c r="BC33" s="55">
        <v>663</v>
      </c>
      <c r="BD33" s="55">
        <v>328</v>
      </c>
      <c r="BE33" s="55">
        <v>253</v>
      </c>
      <c r="BF33" s="55">
        <v>1583</v>
      </c>
      <c r="BG33" s="55">
        <v>794</v>
      </c>
      <c r="BH33" s="55">
        <v>778</v>
      </c>
      <c r="BI33" s="55">
        <v>743</v>
      </c>
      <c r="BJ33" s="55">
        <v>596</v>
      </c>
      <c r="BK33" s="55">
        <v>276</v>
      </c>
      <c r="BL33" s="55">
        <v>343</v>
      </c>
      <c r="BM33" s="55">
        <v>889</v>
      </c>
      <c r="BN33" s="55">
        <v>1198</v>
      </c>
      <c r="BO33" s="55">
        <v>1111</v>
      </c>
      <c r="BP33" s="55">
        <v>1395</v>
      </c>
      <c r="BQ33" s="55">
        <v>415</v>
      </c>
      <c r="BR33" s="55">
        <v>161</v>
      </c>
      <c r="BS33" s="55">
        <v>870</v>
      </c>
      <c r="BT33" s="55">
        <v>1022</v>
      </c>
      <c r="BU33" s="55">
        <v>1476</v>
      </c>
      <c r="BV33" s="55">
        <v>1100</v>
      </c>
      <c r="BW33" s="55">
        <v>1085</v>
      </c>
      <c r="BX33" s="55">
        <v>1134</v>
      </c>
      <c r="BY33" s="55">
        <v>544</v>
      </c>
      <c r="BZ33" s="55">
        <f>+[1]נתונים!BY58</f>
        <v>1656</v>
      </c>
      <c r="CA33" s="55">
        <f>+[1]נתונים!BZ58</f>
        <v>984</v>
      </c>
      <c r="CB33" s="55">
        <f>+[1]נתונים!CA58</f>
        <v>997</v>
      </c>
      <c r="CC33" s="55">
        <f>+[1]נתונים!CB58</f>
        <v>1067</v>
      </c>
      <c r="CD33" s="55">
        <f>+[1]נתונים!CC58</f>
        <v>1495</v>
      </c>
      <c r="CE33" s="55">
        <f>+[1]נתונים!CD58</f>
        <v>870</v>
      </c>
      <c r="CF33" s="55">
        <v>1060</v>
      </c>
      <c r="CG33" s="55">
        <v>963</v>
      </c>
      <c r="CH33" s="55">
        <v>1616</v>
      </c>
      <c r="CI33" s="55">
        <v>797</v>
      </c>
      <c r="CJ33" s="55">
        <v>996</v>
      </c>
      <c r="CK33" s="55">
        <v>927</v>
      </c>
      <c r="CL33" s="55">
        <v>797</v>
      </c>
      <c r="CM33" s="55">
        <v>-48</v>
      </c>
      <c r="CN33" s="55">
        <v>458</v>
      </c>
      <c r="CO33" s="55">
        <v>816</v>
      </c>
      <c r="CP33" s="55">
        <v>840</v>
      </c>
      <c r="CQ33" s="55">
        <v>1106</v>
      </c>
      <c r="CR33" s="55">
        <v>1595</v>
      </c>
      <c r="CS33" s="55">
        <v>1115</v>
      </c>
      <c r="CT33" s="55">
        <v>2752</v>
      </c>
      <c r="CU33" s="55">
        <v>2116</v>
      </c>
      <c r="CV33" s="55">
        <v>2232</v>
      </c>
      <c r="CW33" s="55">
        <v>1033</v>
      </c>
      <c r="CX33" s="55">
        <v>1690</v>
      </c>
      <c r="CY33" s="55">
        <v>1051</v>
      </c>
      <c r="CZ33" s="55">
        <v>840</v>
      </c>
      <c r="DA33" s="55">
        <v>1742</v>
      </c>
      <c r="DB33" s="55">
        <v>1738</v>
      </c>
      <c r="DC33" s="55">
        <v>1545</v>
      </c>
      <c r="DD33" s="55">
        <v>820</v>
      </c>
      <c r="DE33" s="55">
        <v>1478</v>
      </c>
      <c r="DF33" s="21"/>
      <c r="DG33" s="21"/>
      <c r="DH33" s="21"/>
      <c r="DI33" s="21"/>
      <c r="DJ33" s="21"/>
      <c r="DK33" s="21"/>
      <c r="DL33" s="21"/>
      <c r="DM33" s="21"/>
      <c r="DN33" s="21"/>
    </row>
    <row r="34" spans="1:118" x14ac:dyDescent="0.2">
      <c r="A34" s="57" t="s">
        <v>105</v>
      </c>
      <c r="B34" s="58" t="s">
        <v>106</v>
      </c>
      <c r="C34" s="23">
        <v>44</v>
      </c>
      <c r="D34" s="23">
        <v>211</v>
      </c>
      <c r="E34" s="23">
        <v>182</v>
      </c>
      <c r="F34" s="23">
        <v>226</v>
      </c>
      <c r="G34" s="23">
        <v>160</v>
      </c>
      <c r="H34" s="23">
        <v>77</v>
      </c>
      <c r="I34" s="23">
        <v>73</v>
      </c>
      <c r="J34" s="23">
        <v>146</v>
      </c>
      <c r="K34" s="23">
        <v>214</v>
      </c>
      <c r="L34" s="23">
        <v>119</v>
      </c>
      <c r="M34" s="23">
        <v>54</v>
      </c>
      <c r="N34" s="23">
        <v>342</v>
      </c>
      <c r="O34" s="23">
        <v>124</v>
      </c>
      <c r="P34" s="23">
        <v>265</v>
      </c>
      <c r="Q34" s="23">
        <v>78</v>
      </c>
      <c r="R34" s="23">
        <v>103</v>
      </c>
      <c r="S34" s="23">
        <v>223</v>
      </c>
      <c r="T34" s="23">
        <v>302</v>
      </c>
      <c r="U34" s="23">
        <v>137</v>
      </c>
      <c r="V34" s="23">
        <v>290</v>
      </c>
      <c r="W34" s="23">
        <v>266</v>
      </c>
      <c r="X34" s="23">
        <v>338</v>
      </c>
      <c r="Y34" s="23">
        <v>220</v>
      </c>
      <c r="Z34" s="23">
        <v>123</v>
      </c>
      <c r="AA34" s="23">
        <v>-7</v>
      </c>
      <c r="AB34" s="23">
        <v>362</v>
      </c>
      <c r="AC34" s="23">
        <v>-127</v>
      </c>
      <c r="AD34" s="23">
        <v>139</v>
      </c>
      <c r="AE34" s="23">
        <v>88</v>
      </c>
      <c r="AF34" s="23">
        <v>477</v>
      </c>
      <c r="AG34" s="23">
        <v>-178</v>
      </c>
      <c r="AH34" s="23">
        <v>-200</v>
      </c>
      <c r="AI34" s="23">
        <v>675</v>
      </c>
      <c r="AJ34" s="23">
        <v>223</v>
      </c>
      <c r="AK34" s="23">
        <v>507</v>
      </c>
      <c r="AL34" s="23">
        <v>1213</v>
      </c>
      <c r="AM34" s="23">
        <v>948</v>
      </c>
      <c r="AN34" s="23">
        <v>578</v>
      </c>
      <c r="AO34" s="23">
        <v>90</v>
      </c>
      <c r="AP34" s="23">
        <v>248</v>
      </c>
      <c r="AQ34" s="23">
        <v>101</v>
      </c>
      <c r="AR34" s="23">
        <v>-8</v>
      </c>
      <c r="AS34" s="23">
        <v>768</v>
      </c>
      <c r="AT34" s="23">
        <v>-219</v>
      </c>
      <c r="AU34" s="23">
        <v>53</v>
      </c>
      <c r="AV34" s="23">
        <v>278</v>
      </c>
      <c r="AW34" s="23">
        <v>274</v>
      </c>
      <c r="AX34" s="23">
        <v>-54</v>
      </c>
      <c r="AY34" s="23">
        <v>418</v>
      </c>
      <c r="AZ34" s="23">
        <v>71</v>
      </c>
      <c r="BA34" s="23">
        <v>2236</v>
      </c>
      <c r="BB34" s="23">
        <v>95</v>
      </c>
      <c r="BC34" s="23">
        <v>31</v>
      </c>
      <c r="BD34" s="23">
        <v>32</v>
      </c>
      <c r="BE34" s="23">
        <v>-9</v>
      </c>
      <c r="BF34" s="23">
        <v>93</v>
      </c>
      <c r="BG34" s="23">
        <v>-202</v>
      </c>
      <c r="BH34" s="23">
        <v>-267</v>
      </c>
      <c r="BI34" s="23">
        <v>-213</v>
      </c>
      <c r="BJ34" s="23">
        <v>-277</v>
      </c>
      <c r="BK34" s="23">
        <v>-46</v>
      </c>
      <c r="BL34" s="23">
        <v>1</v>
      </c>
      <c r="BM34" s="23">
        <v>-20</v>
      </c>
      <c r="BN34" s="23">
        <v>-724</v>
      </c>
      <c r="BO34" s="23">
        <v>-53</v>
      </c>
      <c r="BP34" s="23">
        <v>68</v>
      </c>
      <c r="BQ34" s="23">
        <v>-185</v>
      </c>
      <c r="BR34" s="23">
        <v>-126</v>
      </c>
      <c r="BS34" s="23">
        <v>-64</v>
      </c>
      <c r="BT34" s="23">
        <v>26</v>
      </c>
      <c r="BU34" s="23">
        <v>-1134</v>
      </c>
      <c r="BV34" s="23">
        <v>6293</v>
      </c>
      <c r="BW34" s="23">
        <v>-1071</v>
      </c>
      <c r="BX34" s="23">
        <v>-58</v>
      </c>
      <c r="BY34" s="23">
        <v>554</v>
      </c>
      <c r="BZ34" s="23">
        <f>+[1]נתונים!BY26</f>
        <v>34</v>
      </c>
      <c r="CA34" s="23">
        <f>+[1]נתונים!BZ26</f>
        <v>852</v>
      </c>
      <c r="CB34" s="23">
        <f>+[1]נתונים!CA26</f>
        <v>214</v>
      </c>
      <c r="CC34" s="23">
        <f>+[1]נתונים!CB26</f>
        <v>248</v>
      </c>
      <c r="CD34" s="23">
        <f>+[1]נתונים!CC26</f>
        <v>-237</v>
      </c>
      <c r="CE34" s="23">
        <f>+[1]נתונים!CD26</f>
        <v>-634</v>
      </c>
      <c r="CF34" s="23">
        <v>-929</v>
      </c>
      <c r="CG34" s="23">
        <v>-386</v>
      </c>
      <c r="CH34" s="23">
        <v>-130</v>
      </c>
      <c r="CI34" s="23">
        <v>554</v>
      </c>
      <c r="CJ34" s="23">
        <v>-232</v>
      </c>
      <c r="CK34" s="23">
        <v>76</v>
      </c>
      <c r="CL34" s="23">
        <v>1220</v>
      </c>
      <c r="CM34" s="23">
        <v>147</v>
      </c>
      <c r="CN34" s="23">
        <v>282</v>
      </c>
      <c r="CO34" s="23">
        <v>109</v>
      </c>
      <c r="CP34" s="23">
        <v>202</v>
      </c>
      <c r="CQ34" s="23">
        <v>404</v>
      </c>
      <c r="CR34" s="23">
        <v>474</v>
      </c>
      <c r="CS34" s="23">
        <v>1492</v>
      </c>
      <c r="CT34" s="23">
        <v>638</v>
      </c>
      <c r="CU34" s="23">
        <v>607</v>
      </c>
      <c r="CV34" s="23">
        <v>664</v>
      </c>
      <c r="CW34" s="23">
        <v>454</v>
      </c>
      <c r="CX34" s="23">
        <v>620</v>
      </c>
      <c r="CY34" s="23">
        <v>680</v>
      </c>
      <c r="CZ34" s="23">
        <v>467</v>
      </c>
      <c r="DA34" s="23">
        <v>386</v>
      </c>
      <c r="DB34" s="23">
        <v>292</v>
      </c>
      <c r="DC34" s="23">
        <v>909</v>
      </c>
      <c r="DD34" s="23">
        <v>712</v>
      </c>
      <c r="DE34" s="23">
        <v>836</v>
      </c>
      <c r="DF34" s="21"/>
      <c r="DG34" s="21"/>
      <c r="DH34" s="21"/>
      <c r="DI34" s="21"/>
      <c r="DJ34" s="21"/>
      <c r="DK34" s="21"/>
      <c r="DL34" s="21"/>
      <c r="DM34" s="21"/>
      <c r="DN34" s="21"/>
    </row>
    <row r="35" spans="1:118" x14ac:dyDescent="0.2">
      <c r="A35" s="48">
        <v>1.2</v>
      </c>
      <c r="B35" s="30" t="s">
        <v>107</v>
      </c>
      <c r="C35" s="50">
        <v>60.036000000000001</v>
      </c>
      <c r="D35" s="50">
        <v>-90.096000000000004</v>
      </c>
      <c r="E35" s="50">
        <v>-1.1140000000000008</v>
      </c>
      <c r="F35" s="50">
        <v>40.731000000000002</v>
      </c>
      <c r="G35" s="50">
        <v>196.89100000000002</v>
      </c>
      <c r="H35" s="50">
        <v>259.70299999999997</v>
      </c>
      <c r="I35" s="50">
        <v>-29.585000000000001</v>
      </c>
      <c r="J35" s="50">
        <v>246.357</v>
      </c>
      <c r="K35" s="50">
        <v>142.155</v>
      </c>
      <c r="L35" s="50">
        <v>553.60900000000004</v>
      </c>
      <c r="M35" s="50">
        <v>1134.056</v>
      </c>
      <c r="N35" s="50">
        <v>-40.907000000000011</v>
      </c>
      <c r="O35" s="50">
        <v>169.767</v>
      </c>
      <c r="P35" s="50">
        <v>-11.301000000000002</v>
      </c>
      <c r="Q35" s="50">
        <v>189.62899999999999</v>
      </c>
      <c r="R35" s="50">
        <v>420.17200000000003</v>
      </c>
      <c r="S35" s="50">
        <v>278.19600000000003</v>
      </c>
      <c r="T35" s="50">
        <v>539.02800000000002</v>
      </c>
      <c r="U35" s="50">
        <v>183.017</v>
      </c>
      <c r="V35" s="50">
        <v>461.16799999999995</v>
      </c>
      <c r="W35" s="50">
        <v>-34.114999999999981</v>
      </c>
      <c r="X35" s="50">
        <v>131.732</v>
      </c>
      <c r="Y35" s="50">
        <v>353.76799999999997</v>
      </c>
      <c r="Z35" s="50">
        <v>245.07500000000005</v>
      </c>
      <c r="AA35" s="50">
        <v>597</v>
      </c>
      <c r="AB35" s="50">
        <v>858</v>
      </c>
      <c r="AC35" s="50">
        <v>-403</v>
      </c>
      <c r="AD35" s="50">
        <v>746</v>
      </c>
      <c r="AE35" s="50">
        <v>570</v>
      </c>
      <c r="AF35" s="50">
        <v>426</v>
      </c>
      <c r="AG35" s="50">
        <v>593</v>
      </c>
      <c r="AH35" s="50">
        <v>-348</v>
      </c>
      <c r="AI35" s="50">
        <v>295</v>
      </c>
      <c r="AJ35" s="50">
        <v>330</v>
      </c>
      <c r="AK35" s="50">
        <v>307</v>
      </c>
      <c r="AL35" s="50">
        <v>892</v>
      </c>
      <c r="AM35" s="50">
        <v>582</v>
      </c>
      <c r="AN35" s="50">
        <v>767</v>
      </c>
      <c r="AO35" s="50">
        <v>-618</v>
      </c>
      <c r="AP35" s="50">
        <v>-382</v>
      </c>
      <c r="AQ35" s="50">
        <v>176</v>
      </c>
      <c r="AR35" s="50">
        <v>805</v>
      </c>
      <c r="AS35" s="50">
        <v>164</v>
      </c>
      <c r="AT35" s="50">
        <v>944</v>
      </c>
      <c r="AU35" s="50">
        <v>-356</v>
      </c>
      <c r="AV35" s="50">
        <v>-991</v>
      </c>
      <c r="AW35" s="50">
        <v>579</v>
      </c>
      <c r="AX35" s="50">
        <v>831</v>
      </c>
      <c r="AY35" s="50">
        <v>1378</v>
      </c>
      <c r="AZ35" s="50">
        <v>312</v>
      </c>
      <c r="BA35" s="50">
        <v>-80</v>
      </c>
      <c r="BB35" s="50">
        <v>195</v>
      </c>
      <c r="BC35" s="50">
        <v>182</v>
      </c>
      <c r="BD35" s="50">
        <v>-240</v>
      </c>
      <c r="BE35" s="50">
        <v>114</v>
      </c>
      <c r="BF35" s="50">
        <v>462</v>
      </c>
      <c r="BG35" s="50">
        <v>236</v>
      </c>
      <c r="BH35" s="50">
        <v>357</v>
      </c>
      <c r="BI35" s="50">
        <v>450</v>
      </c>
      <c r="BJ35" s="50">
        <v>1736</v>
      </c>
      <c r="BK35" s="50">
        <v>-376</v>
      </c>
      <c r="BL35" s="50">
        <v>1032</v>
      </c>
      <c r="BM35" s="50">
        <v>-559</v>
      </c>
      <c r="BN35" s="50">
        <v>405</v>
      </c>
      <c r="BO35" s="50">
        <v>-610</v>
      </c>
      <c r="BP35" s="50">
        <v>251</v>
      </c>
      <c r="BQ35" s="50">
        <v>-200</v>
      </c>
      <c r="BR35" s="50">
        <v>494</v>
      </c>
      <c r="BS35" s="50">
        <v>907</v>
      </c>
      <c r="BT35" s="50">
        <v>543</v>
      </c>
      <c r="BU35" s="50">
        <v>-370</v>
      </c>
      <c r="BV35" s="50">
        <v>-421</v>
      </c>
      <c r="BW35" s="50">
        <v>-391</v>
      </c>
      <c r="BX35" s="50">
        <v>160</v>
      </c>
      <c r="BY35" s="50">
        <v>-102</v>
      </c>
      <c r="BZ35" s="50">
        <f t="shared" ref="BZ35:CE35" si="6">BZ36+BZ37</f>
        <v>94</v>
      </c>
      <c r="CA35" s="50">
        <f t="shared" si="6"/>
        <v>829</v>
      </c>
      <c r="CB35" s="50">
        <f t="shared" si="6"/>
        <v>-93</v>
      </c>
      <c r="CC35" s="50">
        <f t="shared" si="6"/>
        <v>-39</v>
      </c>
      <c r="CD35" s="50">
        <f t="shared" si="6"/>
        <v>-454</v>
      </c>
      <c r="CE35" s="50">
        <f t="shared" si="6"/>
        <v>-35</v>
      </c>
      <c r="CF35" s="50">
        <v>-1320</v>
      </c>
      <c r="CG35" s="50">
        <v>-110</v>
      </c>
      <c r="CH35" s="50">
        <v>-631</v>
      </c>
      <c r="CI35" s="50">
        <v>-610</v>
      </c>
      <c r="CJ35" s="50">
        <v>102</v>
      </c>
      <c r="CK35" s="50">
        <v>-120</v>
      </c>
      <c r="CL35" s="50">
        <v>-536</v>
      </c>
      <c r="CM35" s="50">
        <v>27</v>
      </c>
      <c r="CN35" s="50">
        <v>1867</v>
      </c>
      <c r="CO35" s="50">
        <v>40</v>
      </c>
      <c r="CP35" s="50">
        <v>692</v>
      </c>
      <c r="CQ35" s="50">
        <v>389</v>
      </c>
      <c r="CR35" s="50">
        <v>57</v>
      </c>
      <c r="CS35" s="50">
        <v>424</v>
      </c>
      <c r="CT35" s="50">
        <v>371</v>
      </c>
      <c r="CU35" s="50">
        <v>1039</v>
      </c>
      <c r="CV35" s="50">
        <v>-580</v>
      </c>
      <c r="CW35" s="50">
        <v>1681</v>
      </c>
      <c r="CX35" s="50">
        <v>612</v>
      </c>
      <c r="CY35" s="50">
        <v>-1135</v>
      </c>
      <c r="CZ35" s="50">
        <v>816</v>
      </c>
      <c r="DA35" s="50">
        <v>120</v>
      </c>
      <c r="DB35" s="50">
        <v>-299</v>
      </c>
      <c r="DC35" s="50">
        <v>3217</v>
      </c>
      <c r="DD35" s="50">
        <v>1713</v>
      </c>
      <c r="DE35" s="50">
        <v>2337</v>
      </c>
      <c r="DF35" s="21"/>
      <c r="DG35" s="21"/>
      <c r="DH35" s="21"/>
      <c r="DI35" s="21"/>
      <c r="DJ35" s="21"/>
      <c r="DK35" s="21"/>
      <c r="DL35" s="21"/>
      <c r="DM35" s="21"/>
      <c r="DN35" s="21"/>
    </row>
    <row r="36" spans="1:118" x14ac:dyDescent="0.2">
      <c r="A36" s="57" t="s">
        <v>108</v>
      </c>
      <c r="B36" s="58" t="s">
        <v>104</v>
      </c>
      <c r="C36" s="23">
        <v>20</v>
      </c>
      <c r="D36" s="23">
        <v>-94</v>
      </c>
      <c r="E36" s="23">
        <v>-12</v>
      </c>
      <c r="F36" s="23">
        <v>34</v>
      </c>
      <c r="G36" s="23">
        <v>37</v>
      </c>
      <c r="H36" s="23">
        <v>-7</v>
      </c>
      <c r="I36" s="23">
        <v>-80</v>
      </c>
      <c r="J36" s="23">
        <v>113</v>
      </c>
      <c r="K36" s="23">
        <v>126</v>
      </c>
      <c r="L36" s="23">
        <v>236</v>
      </c>
      <c r="M36" s="23">
        <v>645</v>
      </c>
      <c r="N36" s="23">
        <v>-172</v>
      </c>
      <c r="O36" s="23">
        <v>-50</v>
      </c>
      <c r="P36" s="23">
        <v>-107</v>
      </c>
      <c r="Q36" s="23">
        <v>25</v>
      </c>
      <c r="R36" s="23">
        <v>-2</v>
      </c>
      <c r="S36" s="23">
        <v>-21</v>
      </c>
      <c r="T36" s="23">
        <v>9</v>
      </c>
      <c r="U36" s="23">
        <v>30</v>
      </c>
      <c r="V36" s="23">
        <v>13.269</v>
      </c>
      <c r="W36" s="23">
        <v>-65.055999999999997</v>
      </c>
      <c r="X36" s="23">
        <v>47.338999999999999</v>
      </c>
      <c r="Y36" s="23">
        <v>31.872000000000007</v>
      </c>
      <c r="Z36" s="23">
        <v>17.410000000000025</v>
      </c>
      <c r="AA36" s="23">
        <v>135</v>
      </c>
      <c r="AB36" s="23">
        <v>624</v>
      </c>
      <c r="AC36" s="23">
        <v>-417</v>
      </c>
      <c r="AD36" s="23">
        <v>198</v>
      </c>
      <c r="AE36" s="23">
        <v>138</v>
      </c>
      <c r="AF36" s="23">
        <v>16</v>
      </c>
      <c r="AG36" s="23">
        <v>155</v>
      </c>
      <c r="AH36" s="23">
        <v>30</v>
      </c>
      <c r="AI36" s="23">
        <v>219</v>
      </c>
      <c r="AJ36" s="23">
        <v>61</v>
      </c>
      <c r="AK36" s="23">
        <v>54</v>
      </c>
      <c r="AL36" s="23">
        <v>-43</v>
      </c>
      <c r="AM36" s="23">
        <v>217</v>
      </c>
      <c r="AN36" s="23">
        <v>268</v>
      </c>
      <c r="AO36" s="23">
        <v>126</v>
      </c>
      <c r="AP36" s="23">
        <v>269</v>
      </c>
      <c r="AQ36" s="23">
        <v>1</v>
      </c>
      <c r="AR36" s="23">
        <v>545</v>
      </c>
      <c r="AS36" s="23">
        <v>-356</v>
      </c>
      <c r="AT36" s="23">
        <v>1157</v>
      </c>
      <c r="AU36" s="23">
        <v>67</v>
      </c>
      <c r="AV36" s="23">
        <v>-687</v>
      </c>
      <c r="AW36" s="23">
        <v>532</v>
      </c>
      <c r="AX36" s="23">
        <v>539</v>
      </c>
      <c r="AY36" s="23">
        <v>459</v>
      </c>
      <c r="AZ36" s="23">
        <v>201</v>
      </c>
      <c r="BA36" s="23">
        <v>56</v>
      </c>
      <c r="BB36" s="23">
        <v>208</v>
      </c>
      <c r="BC36" s="23">
        <v>5</v>
      </c>
      <c r="BD36" s="23">
        <v>-88</v>
      </c>
      <c r="BE36" s="23">
        <v>-377</v>
      </c>
      <c r="BF36" s="23">
        <v>401</v>
      </c>
      <c r="BG36" s="23">
        <v>87</v>
      </c>
      <c r="BH36" s="23">
        <v>223</v>
      </c>
      <c r="BI36" s="23">
        <v>177</v>
      </c>
      <c r="BJ36" s="23">
        <v>588</v>
      </c>
      <c r="BK36" s="23">
        <v>260</v>
      </c>
      <c r="BL36" s="23">
        <v>145</v>
      </c>
      <c r="BM36" s="23">
        <v>-206</v>
      </c>
      <c r="BN36" s="23">
        <v>381</v>
      </c>
      <c r="BO36" s="23">
        <v>-822</v>
      </c>
      <c r="BP36" s="23">
        <v>668</v>
      </c>
      <c r="BQ36" s="23">
        <v>502</v>
      </c>
      <c r="BR36" s="23">
        <v>-87</v>
      </c>
      <c r="BS36" s="23">
        <v>233</v>
      </c>
      <c r="BT36" s="23">
        <v>-366</v>
      </c>
      <c r="BU36" s="23">
        <v>-447</v>
      </c>
      <c r="BV36" s="23">
        <v>237</v>
      </c>
      <c r="BW36" s="23">
        <v>83</v>
      </c>
      <c r="BX36" s="23">
        <v>88</v>
      </c>
      <c r="BY36" s="23">
        <v>102</v>
      </c>
      <c r="BZ36" s="23">
        <f>+[1]נתונים!BY27+[1]נתונים!BY28</f>
        <v>-187</v>
      </c>
      <c r="CA36" s="23">
        <f>+[1]נתונים!BZ27+[1]נתונים!BZ28</f>
        <v>642</v>
      </c>
      <c r="CB36" s="23">
        <f>+[1]נתונים!CA27+[1]נתונים!CA28</f>
        <v>-53</v>
      </c>
      <c r="CC36" s="23">
        <f>+[1]נתונים!CB27+[1]נתונים!CB28</f>
        <v>-243</v>
      </c>
      <c r="CD36" s="23">
        <f>+[1]נתונים!CC27+[1]נתונים!CC28</f>
        <v>27</v>
      </c>
      <c r="CE36" s="23">
        <f>+[1]נתונים!CD27+[1]נתונים!CD28</f>
        <v>-303</v>
      </c>
      <c r="CF36" s="23">
        <v>-115</v>
      </c>
      <c r="CG36" s="23">
        <v>16</v>
      </c>
      <c r="CH36" s="23">
        <v>-305</v>
      </c>
      <c r="CI36" s="23">
        <v>48</v>
      </c>
      <c r="CJ36" s="23">
        <v>-10</v>
      </c>
      <c r="CK36" s="23">
        <v>-101</v>
      </c>
      <c r="CL36" s="23">
        <v>3</v>
      </c>
      <c r="CM36" s="23">
        <v>110</v>
      </c>
      <c r="CN36" s="23">
        <v>406</v>
      </c>
      <c r="CO36" s="23">
        <v>50</v>
      </c>
      <c r="CP36" s="23">
        <v>640</v>
      </c>
      <c r="CQ36" s="23">
        <v>746</v>
      </c>
      <c r="CR36" s="23">
        <v>520</v>
      </c>
      <c r="CS36" s="23">
        <v>422</v>
      </c>
      <c r="CT36" s="23">
        <v>568</v>
      </c>
      <c r="CU36" s="23">
        <v>255</v>
      </c>
      <c r="CV36" s="23">
        <v>259</v>
      </c>
      <c r="CW36" s="23">
        <v>-464</v>
      </c>
      <c r="CX36" s="23">
        <v>2</v>
      </c>
      <c r="CY36" s="23">
        <v>-390</v>
      </c>
      <c r="CZ36" s="23">
        <v>-158</v>
      </c>
      <c r="DA36" s="23">
        <v>-279</v>
      </c>
      <c r="DB36" s="23">
        <v>-357</v>
      </c>
      <c r="DC36" s="23">
        <v>171</v>
      </c>
      <c r="DD36" s="23">
        <v>822</v>
      </c>
      <c r="DE36" s="23">
        <v>301</v>
      </c>
      <c r="DF36" s="21"/>
      <c r="DG36" s="21"/>
      <c r="DH36" s="21"/>
      <c r="DI36" s="21"/>
      <c r="DJ36" s="21"/>
      <c r="DK36" s="21"/>
      <c r="DL36" s="21"/>
      <c r="DM36" s="21"/>
      <c r="DN36" s="21"/>
    </row>
    <row r="37" spans="1:118" x14ac:dyDescent="0.2">
      <c r="A37" s="57" t="s">
        <v>109</v>
      </c>
      <c r="B37" s="59" t="s">
        <v>110</v>
      </c>
      <c r="C37" s="23">
        <v>40.036000000000001</v>
      </c>
      <c r="D37" s="23">
        <v>3.9039999999999995</v>
      </c>
      <c r="E37" s="23">
        <v>10.885999999999999</v>
      </c>
      <c r="F37" s="23">
        <v>6.7309999999999999</v>
      </c>
      <c r="G37" s="23">
        <v>159.89100000000002</v>
      </c>
      <c r="H37" s="23">
        <v>266.70299999999997</v>
      </c>
      <c r="I37" s="23">
        <v>50.414999999999999</v>
      </c>
      <c r="J37" s="23">
        <v>133.357</v>
      </c>
      <c r="K37" s="23">
        <v>16.155000000000001</v>
      </c>
      <c r="L37" s="23">
        <v>317.60900000000004</v>
      </c>
      <c r="M37" s="23">
        <v>489.05600000000004</v>
      </c>
      <c r="N37" s="23">
        <v>131.09299999999999</v>
      </c>
      <c r="O37" s="23">
        <v>219.767</v>
      </c>
      <c r="P37" s="23">
        <v>95.698999999999998</v>
      </c>
      <c r="Q37" s="23">
        <v>164.62899999999999</v>
      </c>
      <c r="R37" s="23">
        <v>422.17200000000003</v>
      </c>
      <c r="S37" s="23">
        <v>299.19600000000003</v>
      </c>
      <c r="T37" s="23">
        <v>530.02800000000002</v>
      </c>
      <c r="U37" s="23">
        <v>153.017</v>
      </c>
      <c r="V37" s="23">
        <v>447.89899999999994</v>
      </c>
      <c r="W37" s="23">
        <v>30.941000000000013</v>
      </c>
      <c r="X37" s="23">
        <v>84.393000000000001</v>
      </c>
      <c r="Y37" s="23">
        <v>321.89599999999996</v>
      </c>
      <c r="Z37" s="23">
        <v>227.66500000000002</v>
      </c>
      <c r="AA37" s="23">
        <v>462</v>
      </c>
      <c r="AB37" s="23">
        <v>234</v>
      </c>
      <c r="AC37" s="23">
        <v>14</v>
      </c>
      <c r="AD37" s="23">
        <v>548</v>
      </c>
      <c r="AE37" s="23">
        <v>432</v>
      </c>
      <c r="AF37" s="23">
        <v>410</v>
      </c>
      <c r="AG37" s="23">
        <v>438</v>
      </c>
      <c r="AH37" s="23">
        <v>-378</v>
      </c>
      <c r="AI37" s="23">
        <v>76</v>
      </c>
      <c r="AJ37" s="23">
        <v>269</v>
      </c>
      <c r="AK37" s="23">
        <v>253</v>
      </c>
      <c r="AL37" s="23">
        <v>935</v>
      </c>
      <c r="AM37" s="23">
        <v>365</v>
      </c>
      <c r="AN37" s="23">
        <v>499</v>
      </c>
      <c r="AO37" s="23">
        <v>-744</v>
      </c>
      <c r="AP37" s="23">
        <v>-651</v>
      </c>
      <c r="AQ37" s="23">
        <v>175</v>
      </c>
      <c r="AR37" s="23">
        <v>260</v>
      </c>
      <c r="AS37" s="23">
        <v>520</v>
      </c>
      <c r="AT37" s="23">
        <v>-213</v>
      </c>
      <c r="AU37" s="23">
        <v>-423</v>
      </c>
      <c r="AV37" s="23">
        <v>-304</v>
      </c>
      <c r="AW37" s="23">
        <v>47</v>
      </c>
      <c r="AX37" s="23">
        <v>292</v>
      </c>
      <c r="AY37" s="23">
        <v>919</v>
      </c>
      <c r="AZ37" s="23">
        <v>111</v>
      </c>
      <c r="BA37" s="23">
        <v>-136</v>
      </c>
      <c r="BB37" s="23">
        <v>-13</v>
      </c>
      <c r="BC37" s="23">
        <v>177</v>
      </c>
      <c r="BD37" s="23">
        <v>-152</v>
      </c>
      <c r="BE37" s="23">
        <v>491</v>
      </c>
      <c r="BF37" s="23">
        <v>61</v>
      </c>
      <c r="BG37" s="23">
        <v>149</v>
      </c>
      <c r="BH37" s="23">
        <v>134</v>
      </c>
      <c r="BI37" s="23">
        <v>273</v>
      </c>
      <c r="BJ37" s="23">
        <v>1148</v>
      </c>
      <c r="BK37" s="23">
        <v>-636</v>
      </c>
      <c r="BL37" s="23">
        <v>887</v>
      </c>
      <c r="BM37" s="23">
        <v>-353</v>
      </c>
      <c r="BN37" s="23">
        <v>24</v>
      </c>
      <c r="BO37" s="23">
        <v>212</v>
      </c>
      <c r="BP37" s="23">
        <v>-417</v>
      </c>
      <c r="BQ37" s="23">
        <v>-702</v>
      </c>
      <c r="BR37" s="23">
        <v>581</v>
      </c>
      <c r="BS37" s="23">
        <v>674</v>
      </c>
      <c r="BT37" s="23">
        <v>909</v>
      </c>
      <c r="BU37" s="23">
        <v>77</v>
      </c>
      <c r="BV37" s="23">
        <v>-658</v>
      </c>
      <c r="BW37" s="23">
        <v>-474</v>
      </c>
      <c r="BX37" s="23">
        <v>72</v>
      </c>
      <c r="BY37" s="23">
        <v>-204</v>
      </c>
      <c r="BZ37" s="23">
        <f>[1]נתונים!BY29+[1]נתונים!BY30+[1]נתונים!BY31</f>
        <v>281</v>
      </c>
      <c r="CA37" s="23">
        <f>[1]נתונים!BZ29+[1]נתונים!BZ30+[1]נתונים!BZ31</f>
        <v>187</v>
      </c>
      <c r="CB37" s="23">
        <f>[1]נתונים!CA29+[1]נתונים!CA30+[1]נתונים!CA31</f>
        <v>-40</v>
      </c>
      <c r="CC37" s="23">
        <f>[1]נתונים!CB29+[1]נתונים!CB30+[1]נתונים!CB31</f>
        <v>204</v>
      </c>
      <c r="CD37" s="23">
        <f>[1]נתונים!CC29+[1]נתונים!CC30+[1]נתונים!CC31</f>
        <v>-481</v>
      </c>
      <c r="CE37" s="23">
        <f>[1]נתונים!CD29+[1]נתונים!CD30+[1]נתונים!CD31</f>
        <v>268</v>
      </c>
      <c r="CF37" s="23">
        <v>-1205</v>
      </c>
      <c r="CG37" s="23">
        <v>-126</v>
      </c>
      <c r="CH37" s="23">
        <v>-326</v>
      </c>
      <c r="CI37" s="23">
        <v>-658</v>
      </c>
      <c r="CJ37" s="23">
        <v>112</v>
      </c>
      <c r="CK37" s="23">
        <v>-19</v>
      </c>
      <c r="CL37" s="23">
        <v>-539</v>
      </c>
      <c r="CM37" s="23">
        <v>-83</v>
      </c>
      <c r="CN37" s="23">
        <v>1461</v>
      </c>
      <c r="CO37" s="23">
        <v>-10</v>
      </c>
      <c r="CP37" s="23">
        <v>52</v>
      </c>
      <c r="CQ37" s="23">
        <v>-357</v>
      </c>
      <c r="CR37" s="23">
        <v>-463</v>
      </c>
      <c r="CS37" s="23">
        <v>2</v>
      </c>
      <c r="CT37" s="23">
        <v>-197</v>
      </c>
      <c r="CU37" s="23">
        <v>784</v>
      </c>
      <c r="CV37" s="23">
        <v>-839</v>
      </c>
      <c r="CW37" s="23">
        <v>2145</v>
      </c>
      <c r="CX37" s="23">
        <v>610</v>
      </c>
      <c r="CY37" s="23">
        <v>-745</v>
      </c>
      <c r="CZ37" s="23">
        <v>974</v>
      </c>
      <c r="DA37" s="23">
        <v>399</v>
      </c>
      <c r="DB37" s="23">
        <v>58</v>
      </c>
      <c r="DC37" s="23">
        <v>3046</v>
      </c>
      <c r="DD37" s="23">
        <v>891</v>
      </c>
      <c r="DE37" s="23">
        <v>2036</v>
      </c>
      <c r="DF37" s="21"/>
      <c r="DG37" s="21"/>
      <c r="DH37" s="21"/>
      <c r="DI37" s="21"/>
      <c r="DJ37" s="21"/>
      <c r="DK37" s="21"/>
      <c r="DL37" s="21"/>
      <c r="DM37" s="21"/>
      <c r="DN37" s="21"/>
    </row>
    <row r="38" spans="1:118" x14ac:dyDescent="0.2">
      <c r="A38" s="48">
        <v>1.3</v>
      </c>
      <c r="B38" s="25" t="s">
        <v>111</v>
      </c>
      <c r="C38" s="31">
        <v>13</v>
      </c>
      <c r="D38" s="31">
        <v>-77.7</v>
      </c>
      <c r="E38" s="31">
        <v>-698.38</v>
      </c>
      <c r="F38" s="31">
        <v>297.80799999999999</v>
      </c>
      <c r="G38" s="31">
        <v>268.61399999999998</v>
      </c>
      <c r="H38" s="31">
        <v>506.88099999999997</v>
      </c>
      <c r="I38" s="31">
        <v>-252.10199999999998</v>
      </c>
      <c r="J38" s="31">
        <v>1917.008</v>
      </c>
      <c r="K38" s="31">
        <v>1308.191</v>
      </c>
      <c r="L38" s="31">
        <v>-426.57799999999997</v>
      </c>
      <c r="M38" s="31">
        <v>558.44000000000005</v>
      </c>
      <c r="N38" s="31">
        <v>887.11599999999999</v>
      </c>
      <c r="O38" s="31">
        <v>278.37400000000002</v>
      </c>
      <c r="P38" s="31">
        <v>357.17200000000003</v>
      </c>
      <c r="Q38" s="31">
        <v>-410.495</v>
      </c>
      <c r="R38" s="31">
        <v>268.45299999999997</v>
      </c>
      <c r="S38" s="31">
        <v>-95.305000000000007</v>
      </c>
      <c r="T38" s="31">
        <v>382.21800000000002</v>
      </c>
      <c r="U38" s="31">
        <v>-108.49000000000001</v>
      </c>
      <c r="V38" s="31">
        <v>405.84300000000002</v>
      </c>
      <c r="W38" s="31">
        <v>483.78199999999998</v>
      </c>
      <c r="X38" s="31">
        <v>-208.75200000000001</v>
      </c>
      <c r="Y38" s="31">
        <v>16.022000000000034</v>
      </c>
      <c r="Z38" s="31">
        <v>538.4380000000001</v>
      </c>
      <c r="AA38" s="31">
        <v>1349</v>
      </c>
      <c r="AB38" s="31">
        <v>786</v>
      </c>
      <c r="AC38" s="31">
        <v>-640</v>
      </c>
      <c r="AD38" s="31">
        <v>1710</v>
      </c>
      <c r="AE38" s="31">
        <v>-1619</v>
      </c>
      <c r="AF38" s="31">
        <v>2275</v>
      </c>
      <c r="AG38" s="31">
        <v>897</v>
      </c>
      <c r="AH38" s="31">
        <v>736</v>
      </c>
      <c r="AI38" s="31">
        <v>973</v>
      </c>
      <c r="AJ38" s="31">
        <v>1229</v>
      </c>
      <c r="AK38" s="31">
        <v>1875</v>
      </c>
      <c r="AL38" s="31">
        <v>1039</v>
      </c>
      <c r="AM38" s="31">
        <v>1291</v>
      </c>
      <c r="AN38" s="31">
        <v>1540</v>
      </c>
      <c r="AO38" s="31">
        <v>276</v>
      </c>
      <c r="AP38" s="31">
        <v>3425</v>
      </c>
      <c r="AQ38" s="31">
        <v>-931</v>
      </c>
      <c r="AR38" s="31">
        <v>1135</v>
      </c>
      <c r="AS38" s="31">
        <v>14</v>
      </c>
      <c r="AT38" s="31">
        <v>-5278</v>
      </c>
      <c r="AU38" s="31">
        <v>-1821</v>
      </c>
      <c r="AV38" s="31">
        <v>-1163</v>
      </c>
      <c r="AW38" s="31">
        <v>695</v>
      </c>
      <c r="AX38" s="31">
        <v>1984</v>
      </c>
      <c r="AY38" s="31">
        <v>-1216</v>
      </c>
      <c r="AZ38" s="31">
        <v>1564</v>
      </c>
      <c r="BA38" s="31">
        <v>-256</v>
      </c>
      <c r="BB38" s="31">
        <v>1306</v>
      </c>
      <c r="BC38" s="31">
        <v>190</v>
      </c>
      <c r="BD38" s="31">
        <v>-35</v>
      </c>
      <c r="BE38" s="31">
        <v>414</v>
      </c>
      <c r="BF38" s="31">
        <v>-1677</v>
      </c>
      <c r="BG38" s="31">
        <v>-2082</v>
      </c>
      <c r="BH38" s="31">
        <v>1728</v>
      </c>
      <c r="BI38" s="31">
        <v>-1218</v>
      </c>
      <c r="BJ38" s="31">
        <v>-107</v>
      </c>
      <c r="BK38" s="31">
        <v>-368</v>
      </c>
      <c r="BL38" s="31">
        <v>624</v>
      </c>
      <c r="BM38" s="31">
        <v>-2509</v>
      </c>
      <c r="BN38" s="31">
        <v>3922</v>
      </c>
      <c r="BO38" s="31">
        <v>1560</v>
      </c>
      <c r="BP38" s="31">
        <v>-1392</v>
      </c>
      <c r="BQ38" s="31">
        <v>1252</v>
      </c>
      <c r="BR38" s="31">
        <v>-916</v>
      </c>
      <c r="BS38" s="31">
        <v>203</v>
      </c>
      <c r="BT38" s="31">
        <v>-967</v>
      </c>
      <c r="BU38" s="31">
        <v>-899</v>
      </c>
      <c r="BV38" s="31">
        <v>2914</v>
      </c>
      <c r="BW38" s="31">
        <v>-1383</v>
      </c>
      <c r="BX38" s="31">
        <v>-290</v>
      </c>
      <c r="BY38" s="31">
        <v>1933</v>
      </c>
      <c r="BZ38" s="31">
        <f t="shared" ref="BZ38:CE38" si="7">BZ39+BZ40+BZ41+BZ42</f>
        <v>1522</v>
      </c>
      <c r="CA38" s="31">
        <f t="shared" si="7"/>
        <v>243</v>
      </c>
      <c r="CB38" s="31">
        <f t="shared" si="7"/>
        <v>-431</v>
      </c>
      <c r="CC38" s="31">
        <f t="shared" si="7"/>
        <v>1351</v>
      </c>
      <c r="CD38" s="31">
        <f t="shared" si="7"/>
        <v>5876</v>
      </c>
      <c r="CE38" s="31">
        <f t="shared" si="7"/>
        <v>-212</v>
      </c>
      <c r="CF38" s="31">
        <v>-148</v>
      </c>
      <c r="CG38" s="31">
        <v>-2232</v>
      </c>
      <c r="CH38" s="31">
        <v>1545</v>
      </c>
      <c r="CI38" s="31">
        <v>-2103</v>
      </c>
      <c r="CJ38" s="31">
        <v>569</v>
      </c>
      <c r="CK38" s="31">
        <v>390</v>
      </c>
      <c r="CL38" s="31">
        <v>2397</v>
      </c>
      <c r="CM38" s="31">
        <v>792</v>
      </c>
      <c r="CN38" s="31">
        <v>-3079</v>
      </c>
      <c r="CO38" s="31">
        <v>4862</v>
      </c>
      <c r="CP38" s="31">
        <v>4321</v>
      </c>
      <c r="CQ38" s="31">
        <v>-633</v>
      </c>
      <c r="CR38" s="31">
        <v>1301</v>
      </c>
      <c r="CS38" s="31">
        <v>-270</v>
      </c>
      <c r="CT38" s="31">
        <v>-657</v>
      </c>
      <c r="CU38" s="31">
        <v>-1016</v>
      </c>
      <c r="CV38" s="31">
        <v>424</v>
      </c>
      <c r="CW38" s="31">
        <v>-1790</v>
      </c>
      <c r="CX38" s="31">
        <v>-524</v>
      </c>
      <c r="CY38" s="31">
        <v>-1328</v>
      </c>
      <c r="CZ38" s="31">
        <v>-434</v>
      </c>
      <c r="DA38" s="31">
        <v>-49</v>
      </c>
      <c r="DB38" s="31">
        <v>1719</v>
      </c>
      <c r="DC38" s="31">
        <v>-2686</v>
      </c>
      <c r="DD38" s="31">
        <v>658</v>
      </c>
      <c r="DE38" s="31">
        <v>18</v>
      </c>
      <c r="DF38" s="21"/>
      <c r="DG38" s="21"/>
      <c r="DH38" s="21"/>
      <c r="DI38" s="21"/>
      <c r="DJ38" s="21"/>
      <c r="DK38" s="21"/>
      <c r="DL38" s="21"/>
      <c r="DM38" s="21"/>
      <c r="DN38" s="21"/>
    </row>
    <row r="39" spans="1:118" x14ac:dyDescent="0.2">
      <c r="A39" s="57" t="s">
        <v>112</v>
      </c>
      <c r="B39" s="34" t="s">
        <v>113</v>
      </c>
      <c r="C39" s="23">
        <v>-249</v>
      </c>
      <c r="D39" s="23">
        <v>91</v>
      </c>
      <c r="E39" s="23">
        <v>-386</v>
      </c>
      <c r="F39" s="23">
        <v>-106</v>
      </c>
      <c r="G39" s="23">
        <v>-17</v>
      </c>
      <c r="H39" s="23">
        <v>188</v>
      </c>
      <c r="I39" s="23">
        <v>-168</v>
      </c>
      <c r="J39" s="23">
        <v>1017</v>
      </c>
      <c r="K39" s="23">
        <v>1052</v>
      </c>
      <c r="L39" s="23">
        <v>-729</v>
      </c>
      <c r="M39" s="23">
        <v>234</v>
      </c>
      <c r="N39" s="23">
        <v>453</v>
      </c>
      <c r="O39" s="23">
        <v>654</v>
      </c>
      <c r="P39" s="23">
        <v>711</v>
      </c>
      <c r="Q39" s="23">
        <v>504</v>
      </c>
      <c r="R39" s="23">
        <v>14</v>
      </c>
      <c r="S39" s="23">
        <v>317</v>
      </c>
      <c r="T39" s="23">
        <v>230</v>
      </c>
      <c r="U39" s="23">
        <v>186</v>
      </c>
      <c r="V39" s="23">
        <v>-20.250999999999976</v>
      </c>
      <c r="W39" s="23">
        <v>60.034999999999997</v>
      </c>
      <c r="X39" s="23">
        <v>-33.174999999999997</v>
      </c>
      <c r="Y39" s="23">
        <v>-42.492999999999967</v>
      </c>
      <c r="Z39" s="23">
        <v>-264.20299999999997</v>
      </c>
      <c r="AA39" s="23">
        <v>494</v>
      </c>
      <c r="AB39" s="23">
        <v>123</v>
      </c>
      <c r="AC39" s="23">
        <v>252</v>
      </c>
      <c r="AD39" s="23">
        <v>-59</v>
      </c>
      <c r="AE39" s="23">
        <v>77</v>
      </c>
      <c r="AF39" s="23">
        <v>316</v>
      </c>
      <c r="AG39" s="23">
        <v>769</v>
      </c>
      <c r="AH39" s="23">
        <v>289</v>
      </c>
      <c r="AI39" s="23">
        <v>-415</v>
      </c>
      <c r="AJ39" s="23">
        <v>-20</v>
      </c>
      <c r="AK39" s="23">
        <v>2673</v>
      </c>
      <c r="AL39" s="23">
        <v>-516</v>
      </c>
      <c r="AM39" s="23">
        <v>1240</v>
      </c>
      <c r="AN39" s="23">
        <v>145</v>
      </c>
      <c r="AO39" s="23">
        <v>568</v>
      </c>
      <c r="AP39" s="23">
        <v>190</v>
      </c>
      <c r="AQ39" s="23">
        <v>-927</v>
      </c>
      <c r="AR39" s="23">
        <v>542</v>
      </c>
      <c r="AS39" s="23">
        <v>148</v>
      </c>
      <c r="AT39" s="23">
        <v>-2269</v>
      </c>
      <c r="AU39" s="23">
        <v>849</v>
      </c>
      <c r="AV39" s="23">
        <v>-415</v>
      </c>
      <c r="AW39" s="23">
        <v>176</v>
      </c>
      <c r="AX39" s="23">
        <v>-915</v>
      </c>
      <c r="AY39" s="23">
        <v>-1056</v>
      </c>
      <c r="AZ39" s="23">
        <v>126</v>
      </c>
      <c r="BA39" s="23">
        <v>445</v>
      </c>
      <c r="BB39" s="23">
        <v>-481</v>
      </c>
      <c r="BC39" s="23">
        <v>-231</v>
      </c>
      <c r="BD39" s="23">
        <v>-860</v>
      </c>
      <c r="BE39" s="23">
        <v>93</v>
      </c>
      <c r="BF39" s="23">
        <v>-1493</v>
      </c>
      <c r="BG39" s="23">
        <v>-962</v>
      </c>
      <c r="BH39" s="23">
        <v>-375</v>
      </c>
      <c r="BI39" s="23">
        <v>677</v>
      </c>
      <c r="BJ39" s="23">
        <v>-284</v>
      </c>
      <c r="BK39" s="23">
        <v>176</v>
      </c>
      <c r="BL39" s="23">
        <v>316</v>
      </c>
      <c r="BM39" s="23">
        <v>-480</v>
      </c>
      <c r="BN39" s="23">
        <v>-213</v>
      </c>
      <c r="BO39" s="23">
        <v>526</v>
      </c>
      <c r="BP39" s="23">
        <v>-303</v>
      </c>
      <c r="BQ39" s="23">
        <v>-63</v>
      </c>
      <c r="BR39" s="23">
        <v>-859</v>
      </c>
      <c r="BS39" s="23">
        <v>332</v>
      </c>
      <c r="BT39" s="23">
        <v>59</v>
      </c>
      <c r="BU39" s="23">
        <v>1059</v>
      </c>
      <c r="BV39" s="23">
        <v>429</v>
      </c>
      <c r="BW39" s="23">
        <v>-240</v>
      </c>
      <c r="BX39" s="23">
        <v>-336</v>
      </c>
      <c r="BY39" s="23">
        <v>254</v>
      </c>
      <c r="BZ39" s="23">
        <f>+[1]נתונים!BY32</f>
        <v>-86</v>
      </c>
      <c r="CA39" s="23">
        <f>+[1]נתונים!BZ32</f>
        <v>-707</v>
      </c>
      <c r="CB39" s="23">
        <f>+[1]נתונים!CA32</f>
        <v>-399</v>
      </c>
      <c r="CC39" s="23">
        <f>+[1]נתונים!CB32</f>
        <v>-44</v>
      </c>
      <c r="CD39" s="23">
        <f>+[1]נתונים!CC32</f>
        <v>447</v>
      </c>
      <c r="CE39" s="23">
        <f>+[1]נתונים!CD32</f>
        <v>423</v>
      </c>
      <c r="CF39" s="23">
        <v>-1532</v>
      </c>
      <c r="CG39" s="23">
        <v>-976</v>
      </c>
      <c r="CH39" s="23">
        <v>-901</v>
      </c>
      <c r="CI39" s="23">
        <v>-850</v>
      </c>
      <c r="CJ39" s="23">
        <v>-328</v>
      </c>
      <c r="CK39" s="23">
        <v>-1202</v>
      </c>
      <c r="CL39" s="23">
        <v>-713</v>
      </c>
      <c r="CM39" s="23">
        <v>11</v>
      </c>
      <c r="CN39" s="23">
        <v>-2241</v>
      </c>
      <c r="CO39" s="23">
        <v>-195</v>
      </c>
      <c r="CP39" s="23">
        <v>-660</v>
      </c>
      <c r="CQ39" s="23">
        <v>73</v>
      </c>
      <c r="CR39" s="23">
        <v>-821</v>
      </c>
      <c r="CS39" s="23">
        <v>20</v>
      </c>
      <c r="CT39" s="23">
        <v>769</v>
      </c>
      <c r="CU39" s="23">
        <v>779</v>
      </c>
      <c r="CV39" s="23">
        <v>1739</v>
      </c>
      <c r="CW39" s="23">
        <v>-413</v>
      </c>
      <c r="CX39" s="23">
        <v>-794</v>
      </c>
      <c r="CY39" s="23">
        <v>-462</v>
      </c>
      <c r="CZ39" s="23">
        <v>354</v>
      </c>
      <c r="DA39" s="23">
        <v>1577</v>
      </c>
      <c r="DB39" s="23">
        <v>-247</v>
      </c>
      <c r="DC39" s="23">
        <v>-527</v>
      </c>
      <c r="DD39" s="23">
        <v>541</v>
      </c>
      <c r="DE39" s="23">
        <v>-584</v>
      </c>
      <c r="DF39" s="21"/>
      <c r="DG39" s="21"/>
      <c r="DH39" s="21"/>
      <c r="DI39" s="21"/>
      <c r="DJ39" s="21"/>
      <c r="DK39" s="21"/>
      <c r="DL39" s="21"/>
      <c r="DM39" s="21"/>
      <c r="DN39" s="21"/>
    </row>
    <row r="40" spans="1:118" x14ac:dyDescent="0.2">
      <c r="A40" s="57" t="s">
        <v>114</v>
      </c>
      <c r="B40" s="38" t="s">
        <v>117</v>
      </c>
      <c r="C40" s="23">
        <v>0</v>
      </c>
      <c r="D40" s="23">
        <v>0.3</v>
      </c>
      <c r="E40" s="23">
        <v>6.62</v>
      </c>
      <c r="F40" s="23">
        <v>-0.192</v>
      </c>
      <c r="G40" s="23">
        <v>4.6140000000000008</v>
      </c>
      <c r="H40" s="23">
        <v>13.881</v>
      </c>
      <c r="I40" s="23">
        <v>9.8979999999999997</v>
      </c>
      <c r="J40" s="23">
        <v>1.008</v>
      </c>
      <c r="K40" s="23">
        <v>21.190999999999999</v>
      </c>
      <c r="L40" s="23">
        <v>19.421999999999997</v>
      </c>
      <c r="M40" s="23">
        <v>236.44</v>
      </c>
      <c r="N40" s="23">
        <v>58.116</v>
      </c>
      <c r="O40" s="23">
        <v>392.37400000000002</v>
      </c>
      <c r="P40" s="23">
        <v>72.171999999999997</v>
      </c>
      <c r="Q40" s="23">
        <v>-155.495</v>
      </c>
      <c r="R40" s="23">
        <v>23.452999999999996</v>
      </c>
      <c r="S40" s="23">
        <v>45.695</v>
      </c>
      <c r="T40" s="23">
        <v>52.218000000000004</v>
      </c>
      <c r="U40" s="23">
        <v>58.51</v>
      </c>
      <c r="V40" s="23">
        <v>11.175000000000001</v>
      </c>
      <c r="W40" s="23">
        <v>72.403999999999996</v>
      </c>
      <c r="X40" s="23">
        <v>12.492999999999999</v>
      </c>
      <c r="Y40" s="23">
        <v>102.533</v>
      </c>
      <c r="Z40" s="23">
        <v>-10.601999999999999</v>
      </c>
      <c r="AA40" s="23">
        <v>193</v>
      </c>
      <c r="AB40" s="23">
        <v>143</v>
      </c>
      <c r="AC40" s="23">
        <v>-186</v>
      </c>
      <c r="AD40" s="23">
        <v>19</v>
      </c>
      <c r="AE40" s="23">
        <v>180</v>
      </c>
      <c r="AF40" s="23">
        <v>298</v>
      </c>
      <c r="AG40" s="23">
        <v>1</v>
      </c>
      <c r="AH40" s="23">
        <v>162</v>
      </c>
      <c r="AI40" s="23">
        <v>-2</v>
      </c>
      <c r="AJ40" s="23">
        <v>13</v>
      </c>
      <c r="AK40" s="23">
        <v>-21</v>
      </c>
      <c r="AL40" s="23">
        <v>22</v>
      </c>
      <c r="AM40" s="23">
        <v>11</v>
      </c>
      <c r="AN40" s="23">
        <v>399</v>
      </c>
      <c r="AO40" s="23">
        <v>139</v>
      </c>
      <c r="AP40" s="23">
        <v>37</v>
      </c>
      <c r="AQ40" s="23">
        <v>410</v>
      </c>
      <c r="AR40" s="23">
        <v>-27</v>
      </c>
      <c r="AS40" s="23">
        <v>29</v>
      </c>
      <c r="AT40" s="23">
        <v>-13</v>
      </c>
      <c r="AU40" s="23">
        <v>76</v>
      </c>
      <c r="AV40" s="23">
        <v>7</v>
      </c>
      <c r="AW40" s="23">
        <v>-44</v>
      </c>
      <c r="AX40" s="23">
        <v>44</v>
      </c>
      <c r="AY40" s="23">
        <v>2</v>
      </c>
      <c r="AZ40" s="23">
        <v>28</v>
      </c>
      <c r="BA40" s="23">
        <v>0</v>
      </c>
      <c r="BB40" s="23">
        <v>-19</v>
      </c>
      <c r="BC40" s="23">
        <v>58</v>
      </c>
      <c r="BD40" s="23">
        <v>-8</v>
      </c>
      <c r="BE40" s="23">
        <v>-34</v>
      </c>
      <c r="BF40" s="23">
        <v>-57</v>
      </c>
      <c r="BG40" s="23">
        <v>2</v>
      </c>
      <c r="BH40" s="23">
        <v>16</v>
      </c>
      <c r="BI40" s="23">
        <v>-61</v>
      </c>
      <c r="BJ40" s="23">
        <v>20</v>
      </c>
      <c r="BK40" s="23">
        <v>-27</v>
      </c>
      <c r="BL40" s="23">
        <v>32</v>
      </c>
      <c r="BM40" s="23">
        <v>-47</v>
      </c>
      <c r="BN40" s="23">
        <v>104</v>
      </c>
      <c r="BO40" s="23">
        <v>16</v>
      </c>
      <c r="BP40" s="23">
        <v>592</v>
      </c>
      <c r="BQ40" s="23">
        <v>360</v>
      </c>
      <c r="BR40" s="23">
        <v>-1201</v>
      </c>
      <c r="BS40" s="23">
        <v>470</v>
      </c>
      <c r="BT40" s="23">
        <v>408</v>
      </c>
      <c r="BU40" s="23">
        <v>174</v>
      </c>
      <c r="BV40" s="23">
        <v>-515</v>
      </c>
      <c r="BW40" s="23">
        <v>175</v>
      </c>
      <c r="BX40" s="23">
        <v>239</v>
      </c>
      <c r="BY40" s="23">
        <v>676</v>
      </c>
      <c r="BZ40" s="23">
        <f>+[1]נתונים!BY33</f>
        <v>257</v>
      </c>
      <c r="CA40" s="23">
        <f>+[1]נתונים!BZ33</f>
        <v>284</v>
      </c>
      <c r="CB40" s="23">
        <f>+[1]נתונים!CA33</f>
        <v>497</v>
      </c>
      <c r="CC40" s="23">
        <f>+[1]נתונים!CB33</f>
        <v>763</v>
      </c>
      <c r="CD40" s="23">
        <f>+[1]נתונים!CC33</f>
        <v>2332</v>
      </c>
      <c r="CE40" s="23">
        <f>+[1]נתונים!CD33</f>
        <v>390</v>
      </c>
      <c r="CF40" s="23">
        <v>2054</v>
      </c>
      <c r="CG40" s="23">
        <v>-79</v>
      </c>
      <c r="CH40" s="23">
        <v>417</v>
      </c>
      <c r="CI40" s="23">
        <v>-409</v>
      </c>
      <c r="CJ40" s="23">
        <v>-254</v>
      </c>
      <c r="CK40" s="23">
        <v>1180</v>
      </c>
      <c r="CL40" s="23">
        <v>128</v>
      </c>
      <c r="CM40" s="23">
        <v>1078</v>
      </c>
      <c r="CN40" s="23">
        <v>482</v>
      </c>
      <c r="CO40" s="23">
        <v>1132</v>
      </c>
      <c r="CP40" s="23">
        <v>996</v>
      </c>
      <c r="CQ40" s="23">
        <v>158</v>
      </c>
      <c r="CR40" s="23">
        <v>726</v>
      </c>
      <c r="CS40" s="23">
        <v>623</v>
      </c>
      <c r="CT40" s="23">
        <v>-6723</v>
      </c>
      <c r="CU40" s="23">
        <v>640</v>
      </c>
      <c r="CV40" s="23">
        <v>86</v>
      </c>
      <c r="CW40" s="23">
        <v>1147</v>
      </c>
      <c r="CX40" s="23">
        <v>-427</v>
      </c>
      <c r="CY40" s="23">
        <v>1445</v>
      </c>
      <c r="CZ40" s="23">
        <v>701</v>
      </c>
      <c r="DA40" s="23">
        <v>-814</v>
      </c>
      <c r="DB40" s="23">
        <v>798</v>
      </c>
      <c r="DC40" s="23">
        <v>-801</v>
      </c>
      <c r="DD40" s="23">
        <v>428</v>
      </c>
      <c r="DE40" s="23">
        <v>-221</v>
      </c>
      <c r="DF40" s="21"/>
      <c r="DG40" s="21"/>
      <c r="DH40" s="21"/>
      <c r="DI40" s="21"/>
      <c r="DJ40" s="21"/>
      <c r="DK40" s="21"/>
      <c r="DL40" s="21"/>
      <c r="DM40" s="21"/>
      <c r="DN40" s="21"/>
    </row>
    <row r="41" spans="1:118" x14ac:dyDescent="0.2">
      <c r="A41" s="57" t="s">
        <v>116</v>
      </c>
      <c r="B41" s="38" t="s">
        <v>119</v>
      </c>
      <c r="C41" s="23">
        <v>262</v>
      </c>
      <c r="D41" s="23">
        <v>-169</v>
      </c>
      <c r="E41" s="23">
        <v>-319</v>
      </c>
      <c r="F41" s="23">
        <v>404</v>
      </c>
      <c r="G41" s="23">
        <v>276</v>
      </c>
      <c r="H41" s="23">
        <v>300</v>
      </c>
      <c r="I41" s="23">
        <v>-99</v>
      </c>
      <c r="J41" s="23">
        <v>894</v>
      </c>
      <c r="K41" s="23">
        <v>231</v>
      </c>
      <c r="L41" s="23">
        <v>279</v>
      </c>
      <c r="M41" s="23">
        <v>84</v>
      </c>
      <c r="N41" s="23">
        <v>372</v>
      </c>
      <c r="O41" s="23">
        <v>-618</v>
      </c>
      <c r="P41" s="23">
        <v>-276</v>
      </c>
      <c r="Q41" s="23">
        <v>-609</v>
      </c>
      <c r="R41" s="23">
        <v>381</v>
      </c>
      <c r="S41" s="23">
        <v>-402</v>
      </c>
      <c r="T41" s="23">
        <v>156</v>
      </c>
      <c r="U41" s="23">
        <v>-297</v>
      </c>
      <c r="V41" s="23">
        <v>459</v>
      </c>
      <c r="W41" s="23">
        <v>270</v>
      </c>
      <c r="X41" s="23">
        <v>-282</v>
      </c>
      <c r="Y41" s="23">
        <v>-117</v>
      </c>
      <c r="Z41" s="23">
        <v>732</v>
      </c>
      <c r="AA41" s="23">
        <v>627</v>
      </c>
      <c r="AB41" s="23">
        <v>510</v>
      </c>
      <c r="AC41" s="23">
        <v>-669</v>
      </c>
      <c r="AD41" s="23">
        <v>1746</v>
      </c>
      <c r="AE41" s="23">
        <v>-1908</v>
      </c>
      <c r="AF41" s="23">
        <v>1677</v>
      </c>
      <c r="AG41" s="23">
        <v>102</v>
      </c>
      <c r="AH41" s="23">
        <v>330</v>
      </c>
      <c r="AI41" s="23">
        <v>1485</v>
      </c>
      <c r="AJ41" s="23">
        <v>1200</v>
      </c>
      <c r="AK41" s="23">
        <v>-798</v>
      </c>
      <c r="AL41" s="23">
        <v>1518</v>
      </c>
      <c r="AM41" s="23">
        <v>48</v>
      </c>
      <c r="AN41" s="23">
        <v>978</v>
      </c>
      <c r="AO41" s="23">
        <v>-447</v>
      </c>
      <c r="AP41" s="23">
        <v>3192</v>
      </c>
      <c r="AQ41" s="23">
        <v>-471</v>
      </c>
      <c r="AR41" s="23">
        <v>612</v>
      </c>
      <c r="AS41" s="23">
        <v>-177</v>
      </c>
      <c r="AT41" s="23">
        <v>-2904</v>
      </c>
      <c r="AU41" s="23">
        <v>-2727</v>
      </c>
      <c r="AV41" s="23">
        <v>-747</v>
      </c>
      <c r="AW41" s="23">
        <v>570</v>
      </c>
      <c r="AX41" s="23">
        <v>2832</v>
      </c>
      <c r="AY41" s="23">
        <v>-378</v>
      </c>
      <c r="AZ41" s="23">
        <v>1455</v>
      </c>
      <c r="BA41" s="23">
        <v>-741</v>
      </c>
      <c r="BB41" s="23">
        <v>1806</v>
      </c>
      <c r="BC41" s="23">
        <v>330</v>
      </c>
      <c r="BD41" s="23">
        <v>975</v>
      </c>
      <c r="BE41" s="23">
        <v>351</v>
      </c>
      <c r="BF41" s="23">
        <v>-123</v>
      </c>
      <c r="BG41" s="23">
        <v>-1161</v>
      </c>
      <c r="BH41" s="23">
        <v>2127</v>
      </c>
      <c r="BI41" s="23">
        <v>-1830</v>
      </c>
      <c r="BJ41" s="23">
        <v>174</v>
      </c>
      <c r="BK41" s="23">
        <v>-408</v>
      </c>
      <c r="BL41" s="23">
        <v>273</v>
      </c>
      <c r="BM41" s="23">
        <v>-1968</v>
      </c>
      <c r="BN41" s="23">
        <v>4044</v>
      </c>
      <c r="BO41" s="23">
        <v>1068</v>
      </c>
      <c r="BP41" s="23">
        <v>-1536</v>
      </c>
      <c r="BQ41" s="23">
        <v>741</v>
      </c>
      <c r="BR41" s="23">
        <v>867</v>
      </c>
      <c r="BS41" s="23">
        <v>-597</v>
      </c>
      <c r="BT41" s="23">
        <v>-1452</v>
      </c>
      <c r="BU41" s="23">
        <v>-1887</v>
      </c>
      <c r="BV41" s="23">
        <v>3087</v>
      </c>
      <c r="BW41" s="23">
        <v>-1269</v>
      </c>
      <c r="BX41" s="23">
        <v>-78</v>
      </c>
      <c r="BY41" s="23">
        <v>1044</v>
      </c>
      <c r="BZ41" s="23">
        <f>+[1]נתונים!BY20</f>
        <v>1335</v>
      </c>
      <c r="CA41" s="23">
        <f>+[1]נתונים!BZ20</f>
        <v>639</v>
      </c>
      <c r="CB41" s="23">
        <f>+[1]נתונים!CA20</f>
        <v>-477</v>
      </c>
      <c r="CC41" s="23">
        <f>+[1]נתונים!CB20</f>
        <v>606</v>
      </c>
      <c r="CD41" s="23">
        <f>+[1]נתונים!CC20</f>
        <v>2700</v>
      </c>
      <c r="CE41" s="23">
        <f>+[1]נתונים!CD20</f>
        <v>-1104</v>
      </c>
      <c r="CF41" s="23">
        <v>-756</v>
      </c>
      <c r="CG41" s="23">
        <v>-1374</v>
      </c>
      <c r="CH41" s="23">
        <v>1944</v>
      </c>
      <c r="CI41" s="23">
        <v>-957</v>
      </c>
      <c r="CJ41" s="23">
        <v>1101</v>
      </c>
      <c r="CK41" s="23">
        <v>306</v>
      </c>
      <c r="CL41" s="23">
        <v>2772</v>
      </c>
      <c r="CM41" s="23">
        <v>-456</v>
      </c>
      <c r="CN41" s="23">
        <v>-1449</v>
      </c>
      <c r="CO41" s="23">
        <v>3804</v>
      </c>
      <c r="CP41" s="23">
        <v>3669</v>
      </c>
      <c r="CQ41" s="23">
        <v>-1392</v>
      </c>
      <c r="CR41" s="23">
        <v>843</v>
      </c>
      <c r="CS41" s="23">
        <v>-1140</v>
      </c>
      <c r="CT41" s="23">
        <v>5028</v>
      </c>
      <c r="CU41" s="23">
        <v>-2838</v>
      </c>
      <c r="CV41" s="23">
        <v>-1356</v>
      </c>
      <c r="CW41" s="23">
        <v>-3159</v>
      </c>
      <c r="CX41" s="23">
        <v>147</v>
      </c>
      <c r="CY41" s="23">
        <v>-3432</v>
      </c>
      <c r="CZ41" s="23">
        <v>-1116</v>
      </c>
      <c r="DA41" s="23">
        <v>-1098</v>
      </c>
      <c r="DB41" s="23">
        <v>885</v>
      </c>
      <c r="DC41" s="23">
        <v>-1266</v>
      </c>
      <c r="DD41" s="23">
        <v>-609</v>
      </c>
      <c r="DE41" s="23">
        <v>513</v>
      </c>
      <c r="DF41" s="21"/>
      <c r="DG41" s="21"/>
      <c r="DH41" s="21"/>
      <c r="DI41" s="21"/>
      <c r="DJ41" s="21"/>
      <c r="DK41" s="21"/>
      <c r="DL41" s="21"/>
      <c r="DM41" s="21"/>
      <c r="DN41" s="21"/>
    </row>
    <row r="42" spans="1:118" x14ac:dyDescent="0.2">
      <c r="A42" s="57" t="s">
        <v>118</v>
      </c>
      <c r="B42" s="38" t="s">
        <v>121</v>
      </c>
      <c r="C42" s="23">
        <v>0</v>
      </c>
      <c r="D42" s="23">
        <v>0</v>
      </c>
      <c r="E42" s="23">
        <v>0</v>
      </c>
      <c r="F42" s="23">
        <v>0</v>
      </c>
      <c r="G42" s="23">
        <v>5</v>
      </c>
      <c r="H42" s="23">
        <v>5</v>
      </c>
      <c r="I42" s="23">
        <v>5</v>
      </c>
      <c r="J42" s="23">
        <v>5</v>
      </c>
      <c r="K42" s="23">
        <v>4</v>
      </c>
      <c r="L42" s="23">
        <v>4</v>
      </c>
      <c r="M42" s="23">
        <v>4</v>
      </c>
      <c r="N42" s="23">
        <v>4</v>
      </c>
      <c r="O42" s="23">
        <v>-150</v>
      </c>
      <c r="P42" s="23">
        <v>-150</v>
      </c>
      <c r="Q42" s="23">
        <v>-150</v>
      </c>
      <c r="R42" s="23">
        <v>-150</v>
      </c>
      <c r="S42" s="23">
        <v>-56</v>
      </c>
      <c r="T42" s="23">
        <v>-56</v>
      </c>
      <c r="U42" s="23">
        <v>-56</v>
      </c>
      <c r="V42" s="23">
        <v>-44.081000000000003</v>
      </c>
      <c r="W42" s="23">
        <v>81.343000000000004</v>
      </c>
      <c r="X42" s="23">
        <v>93.929999999999993</v>
      </c>
      <c r="Y42" s="23">
        <v>72.981999999999999</v>
      </c>
      <c r="Z42" s="23">
        <v>81.242999999999995</v>
      </c>
      <c r="AA42" s="23">
        <v>35</v>
      </c>
      <c r="AB42" s="23">
        <v>10</v>
      </c>
      <c r="AC42" s="23">
        <v>-37</v>
      </c>
      <c r="AD42" s="23">
        <v>4</v>
      </c>
      <c r="AE42" s="23">
        <v>32</v>
      </c>
      <c r="AF42" s="23">
        <v>-16</v>
      </c>
      <c r="AG42" s="23">
        <v>25</v>
      </c>
      <c r="AH42" s="23">
        <v>-45</v>
      </c>
      <c r="AI42" s="23">
        <v>-95</v>
      </c>
      <c r="AJ42" s="23">
        <v>36</v>
      </c>
      <c r="AK42" s="23">
        <v>21</v>
      </c>
      <c r="AL42" s="23">
        <v>15</v>
      </c>
      <c r="AM42" s="23">
        <v>-8</v>
      </c>
      <c r="AN42" s="23">
        <v>18</v>
      </c>
      <c r="AO42" s="23">
        <v>16</v>
      </c>
      <c r="AP42" s="23">
        <v>6</v>
      </c>
      <c r="AQ42" s="23">
        <v>57</v>
      </c>
      <c r="AR42" s="23">
        <v>8</v>
      </c>
      <c r="AS42" s="23">
        <v>14</v>
      </c>
      <c r="AT42" s="23">
        <v>-92</v>
      </c>
      <c r="AU42" s="23">
        <v>-19</v>
      </c>
      <c r="AV42" s="23">
        <v>-8</v>
      </c>
      <c r="AW42" s="23">
        <v>-7</v>
      </c>
      <c r="AX42" s="23">
        <v>23</v>
      </c>
      <c r="AY42" s="23">
        <v>216</v>
      </c>
      <c r="AZ42" s="23">
        <v>-45</v>
      </c>
      <c r="BA42" s="23">
        <v>40</v>
      </c>
      <c r="BB42" s="23">
        <v>0</v>
      </c>
      <c r="BC42" s="23">
        <v>33</v>
      </c>
      <c r="BD42" s="23">
        <v>-142</v>
      </c>
      <c r="BE42" s="23">
        <v>4</v>
      </c>
      <c r="BF42" s="23">
        <v>-4</v>
      </c>
      <c r="BG42" s="23">
        <v>39</v>
      </c>
      <c r="BH42" s="23">
        <v>-40</v>
      </c>
      <c r="BI42" s="23">
        <v>-4</v>
      </c>
      <c r="BJ42" s="23">
        <v>-17</v>
      </c>
      <c r="BK42" s="23">
        <v>-109</v>
      </c>
      <c r="BL42" s="23">
        <v>3</v>
      </c>
      <c r="BM42" s="23">
        <v>-14</v>
      </c>
      <c r="BN42" s="23">
        <v>-13</v>
      </c>
      <c r="BO42" s="23">
        <v>-50</v>
      </c>
      <c r="BP42" s="23">
        <v>-145</v>
      </c>
      <c r="BQ42" s="23">
        <v>214</v>
      </c>
      <c r="BR42" s="23">
        <v>277</v>
      </c>
      <c r="BS42" s="23">
        <v>-2</v>
      </c>
      <c r="BT42" s="23">
        <v>18</v>
      </c>
      <c r="BU42" s="23">
        <v>-245</v>
      </c>
      <c r="BV42" s="23">
        <v>-87</v>
      </c>
      <c r="BW42" s="23">
        <v>-49</v>
      </c>
      <c r="BX42" s="23">
        <v>-115</v>
      </c>
      <c r="BY42" s="23">
        <v>-41</v>
      </c>
      <c r="BZ42" s="23">
        <f>+[1]נתונים!BY34+[1]נתונים!BY35+[1]נתונים!BY36+[1]נתונים!BY56+[1]נתונים!BY57</f>
        <v>16</v>
      </c>
      <c r="CA42" s="23">
        <f>+[1]נתונים!BZ34+[1]נתונים!BZ35+[1]נתונים!BZ36+[1]נתונים!BZ56+[1]נתונים!BZ57</f>
        <v>27</v>
      </c>
      <c r="CB42" s="23">
        <f>+[1]נתונים!CA34+[1]נתונים!CA35+[1]נתונים!CA36+[1]נתונים!CA56+[1]נתונים!CA57</f>
        <v>-52</v>
      </c>
      <c r="CC42" s="23">
        <f>+[1]נתונים!CB34+[1]נתונים!CB35+[1]נתונים!CB36+[1]נתונים!CB56+[1]נתונים!CB57</f>
        <v>26</v>
      </c>
      <c r="CD42" s="23">
        <f>+[1]נתונים!CC34+[1]נתונים!CC35+[1]נתונים!CC36+[1]נתונים!CC56+[1]נתונים!CC57</f>
        <v>397</v>
      </c>
      <c r="CE42" s="23">
        <f>+[1]נתונים!CD34+[1]נתונים!CD35+[1]נתונים!CD36+[1]נתונים!CD56+[1]נתונים!CD57</f>
        <v>79</v>
      </c>
      <c r="CF42" s="23">
        <v>86</v>
      </c>
      <c r="CG42" s="23">
        <v>197</v>
      </c>
      <c r="CH42" s="23">
        <v>85</v>
      </c>
      <c r="CI42" s="23">
        <v>113</v>
      </c>
      <c r="CJ42" s="23">
        <v>50</v>
      </c>
      <c r="CK42" s="23">
        <v>106</v>
      </c>
      <c r="CL42" s="23">
        <v>210</v>
      </c>
      <c r="CM42" s="23">
        <v>159</v>
      </c>
      <c r="CN42" s="23">
        <v>129</v>
      </c>
      <c r="CO42" s="23">
        <v>121</v>
      </c>
      <c r="CP42" s="23">
        <v>316</v>
      </c>
      <c r="CQ42" s="23">
        <v>528</v>
      </c>
      <c r="CR42" s="23">
        <v>553</v>
      </c>
      <c r="CS42" s="23">
        <v>227</v>
      </c>
      <c r="CT42" s="23">
        <v>269</v>
      </c>
      <c r="CU42" s="23">
        <v>403</v>
      </c>
      <c r="CV42" s="23">
        <v>-45</v>
      </c>
      <c r="CW42" s="23">
        <v>635</v>
      </c>
      <c r="CX42" s="23">
        <v>550</v>
      </c>
      <c r="CY42" s="23">
        <v>1121</v>
      </c>
      <c r="CZ42" s="23">
        <v>-373</v>
      </c>
      <c r="DA42" s="23">
        <v>286</v>
      </c>
      <c r="DB42" s="23">
        <v>283</v>
      </c>
      <c r="DC42" s="23">
        <v>-92</v>
      </c>
      <c r="DD42" s="23">
        <v>298</v>
      </c>
      <c r="DE42" s="23">
        <v>310</v>
      </c>
      <c r="DF42" s="21"/>
      <c r="DG42" s="21"/>
      <c r="DH42" s="21"/>
      <c r="DI42" s="21"/>
      <c r="DJ42" s="21"/>
      <c r="DK42" s="21"/>
      <c r="DL42" s="21"/>
      <c r="DM42" s="21"/>
      <c r="DN42" s="21"/>
    </row>
    <row r="43" spans="1:118" s="15" customFormat="1" ht="14.25" x14ac:dyDescent="0.2">
      <c r="A43" s="45">
        <v>2</v>
      </c>
      <c r="B43" s="46" t="s">
        <v>128</v>
      </c>
      <c r="C43" s="47">
        <v>0</v>
      </c>
      <c r="D43" s="47">
        <v>2</v>
      </c>
      <c r="E43" s="47">
        <v>-1</v>
      </c>
      <c r="F43" s="47">
        <v>0</v>
      </c>
      <c r="G43" s="47">
        <v>-2</v>
      </c>
      <c r="H43" s="47">
        <v>0</v>
      </c>
      <c r="I43" s="47">
        <v>1</v>
      </c>
      <c r="J43" s="47">
        <v>4</v>
      </c>
      <c r="K43" s="47">
        <v>8</v>
      </c>
      <c r="L43" s="47">
        <v>23</v>
      </c>
      <c r="M43" s="47">
        <v>25</v>
      </c>
      <c r="N43" s="47">
        <v>8</v>
      </c>
      <c r="O43" s="47">
        <v>-21</v>
      </c>
      <c r="P43" s="47">
        <v>96</v>
      </c>
      <c r="Q43" s="47">
        <v>55</v>
      </c>
      <c r="R43" s="47">
        <v>93</v>
      </c>
      <c r="S43" s="47">
        <v>350</v>
      </c>
      <c r="T43" s="47">
        <v>1</v>
      </c>
      <c r="U43" s="47">
        <v>-142</v>
      </c>
      <c r="V43" s="47">
        <v>-80.809000000000012</v>
      </c>
      <c r="W43" s="47">
        <v>25.535000000000004</v>
      </c>
      <c r="X43" s="47">
        <v>153.48299999999998</v>
      </c>
      <c r="Y43" s="47">
        <v>229.64500000000004</v>
      </c>
      <c r="Z43" s="47">
        <v>477.92700000000002</v>
      </c>
      <c r="AA43" s="47">
        <v>206</v>
      </c>
      <c r="AB43" s="47">
        <v>-154</v>
      </c>
      <c r="AC43" s="47">
        <v>-245</v>
      </c>
      <c r="AD43" s="47">
        <v>232</v>
      </c>
      <c r="AE43" s="47">
        <v>643</v>
      </c>
      <c r="AF43" s="47">
        <v>531</v>
      </c>
      <c r="AG43" s="47">
        <v>967</v>
      </c>
      <c r="AH43" s="47">
        <v>897</v>
      </c>
      <c r="AI43" s="47">
        <v>1086</v>
      </c>
      <c r="AJ43" s="47">
        <v>401</v>
      </c>
      <c r="AK43" s="47">
        <v>316</v>
      </c>
      <c r="AL43" s="47">
        <v>957</v>
      </c>
      <c r="AM43" s="47">
        <v>705</v>
      </c>
      <c r="AN43" s="47">
        <v>772</v>
      </c>
      <c r="AO43" s="47">
        <v>749</v>
      </c>
      <c r="AP43" s="47">
        <v>414</v>
      </c>
      <c r="AQ43" s="47">
        <v>484</v>
      </c>
      <c r="AR43" s="47">
        <v>408</v>
      </c>
      <c r="AS43" s="47">
        <v>841</v>
      </c>
      <c r="AT43" s="47">
        <v>-45</v>
      </c>
      <c r="AU43" s="47">
        <v>1278</v>
      </c>
      <c r="AV43" s="47">
        <v>1184</v>
      </c>
      <c r="AW43" s="47">
        <v>1480</v>
      </c>
      <c r="AX43" s="47">
        <v>2331</v>
      </c>
      <c r="AY43" s="47">
        <v>1963</v>
      </c>
      <c r="AZ43" s="47">
        <v>1779</v>
      </c>
      <c r="BA43" s="47">
        <v>1133</v>
      </c>
      <c r="BB43" s="47">
        <v>1467</v>
      </c>
      <c r="BC43" s="47">
        <v>1963</v>
      </c>
      <c r="BD43" s="47">
        <v>387</v>
      </c>
      <c r="BE43" s="47">
        <v>1959</v>
      </c>
      <c r="BF43" s="47">
        <v>1462</v>
      </c>
      <c r="BG43" s="47">
        <v>-784</v>
      </c>
      <c r="BH43" s="47">
        <v>623</v>
      </c>
      <c r="BI43" s="47">
        <v>369</v>
      </c>
      <c r="BJ43" s="47">
        <v>1590</v>
      </c>
      <c r="BK43" s="47">
        <v>1760</v>
      </c>
      <c r="BL43" s="47">
        <v>-123</v>
      </c>
      <c r="BM43" s="47">
        <v>2724</v>
      </c>
      <c r="BN43" s="47">
        <v>862</v>
      </c>
      <c r="BO43" s="47">
        <v>1573</v>
      </c>
      <c r="BP43" s="47">
        <v>2366</v>
      </c>
      <c r="BQ43" s="47">
        <v>896</v>
      </c>
      <c r="BR43" s="47">
        <v>-955</v>
      </c>
      <c r="BS43" s="47">
        <v>826</v>
      </c>
      <c r="BT43" s="47">
        <v>1540</v>
      </c>
      <c r="BU43" s="47">
        <v>2093</v>
      </c>
      <c r="BV43" s="47">
        <v>-540</v>
      </c>
      <c r="BW43" s="47">
        <v>598</v>
      </c>
      <c r="BX43" s="47">
        <v>193</v>
      </c>
      <c r="BY43" s="47">
        <v>-187</v>
      </c>
      <c r="BZ43" s="47">
        <f t="shared" ref="BZ43:CE43" si="8">BZ44+BZ47+BZ50</f>
        <v>307</v>
      </c>
      <c r="CA43" s="47">
        <f t="shared" si="8"/>
        <v>172</v>
      </c>
      <c r="CB43" s="47">
        <f t="shared" si="8"/>
        <v>-24</v>
      </c>
      <c r="CC43" s="47">
        <f t="shared" si="8"/>
        <v>109</v>
      </c>
      <c r="CD43" s="47">
        <f t="shared" si="8"/>
        <v>-570</v>
      </c>
      <c r="CE43" s="47">
        <f t="shared" si="8"/>
        <v>3611</v>
      </c>
      <c r="CF43" s="47">
        <v>2331</v>
      </c>
      <c r="CG43" s="47">
        <v>1813</v>
      </c>
      <c r="CH43" s="47">
        <v>4708</v>
      </c>
      <c r="CI43" s="47">
        <v>81</v>
      </c>
      <c r="CJ43" s="47">
        <v>41</v>
      </c>
      <c r="CK43" s="47">
        <v>3488</v>
      </c>
      <c r="CL43" s="47">
        <v>1457</v>
      </c>
      <c r="CM43" s="47">
        <v>9310</v>
      </c>
      <c r="CN43" s="47">
        <v>3879</v>
      </c>
      <c r="CO43" s="47">
        <v>-193</v>
      </c>
      <c r="CP43" s="47">
        <v>1047</v>
      </c>
      <c r="CQ43" s="47">
        <v>8871</v>
      </c>
      <c r="CR43" s="47">
        <v>-325</v>
      </c>
      <c r="CS43" s="47">
        <v>1076</v>
      </c>
      <c r="CT43" s="47">
        <v>590</v>
      </c>
      <c r="CU43" s="47">
        <v>9129</v>
      </c>
      <c r="CV43" s="47">
        <v>6206</v>
      </c>
      <c r="CW43" s="47">
        <v>6487</v>
      </c>
      <c r="CX43" s="47">
        <v>2574</v>
      </c>
      <c r="CY43" s="47">
        <v>3761</v>
      </c>
      <c r="CZ43" s="47">
        <v>1439</v>
      </c>
      <c r="DA43" s="47">
        <v>1502</v>
      </c>
      <c r="DB43" s="47">
        <v>2732</v>
      </c>
      <c r="DC43" s="47">
        <v>-1957</v>
      </c>
      <c r="DD43" s="47">
        <v>2869</v>
      </c>
      <c r="DE43" s="47">
        <v>1593</v>
      </c>
      <c r="DF43" s="21"/>
      <c r="DG43" s="21"/>
      <c r="DH43" s="21"/>
      <c r="DI43" s="21"/>
      <c r="DJ43" s="21"/>
      <c r="DK43" s="21"/>
      <c r="DL43" s="21"/>
      <c r="DM43" s="21"/>
      <c r="DN43" s="21"/>
    </row>
    <row r="44" spans="1:118" x14ac:dyDescent="0.2">
      <c r="A44" s="48">
        <v>2.1</v>
      </c>
      <c r="B44" s="49" t="s">
        <v>102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2.7119999999999997</v>
      </c>
      <c r="X44" s="50">
        <v>7.1820000000000004</v>
      </c>
      <c r="Y44" s="50">
        <v>3.4489999999999998</v>
      </c>
      <c r="Z44" s="50">
        <v>2.2810000000000001</v>
      </c>
      <c r="AA44" s="50">
        <v>0</v>
      </c>
      <c r="AB44" s="50">
        <v>-4</v>
      </c>
      <c r="AC44" s="50">
        <v>-3</v>
      </c>
      <c r="AD44" s="50">
        <v>0</v>
      </c>
      <c r="AE44" s="50">
        <v>0</v>
      </c>
      <c r="AF44" s="50">
        <v>0</v>
      </c>
      <c r="AG44" s="50">
        <v>-2</v>
      </c>
      <c r="AH44" s="50">
        <v>2</v>
      </c>
      <c r="AI44" s="50">
        <v>10</v>
      </c>
      <c r="AJ44" s="50">
        <v>13</v>
      </c>
      <c r="AK44" s="50">
        <v>11</v>
      </c>
      <c r="AL44" s="50">
        <v>9</v>
      </c>
      <c r="AM44" s="50">
        <v>-24</v>
      </c>
      <c r="AN44" s="50">
        <v>21</v>
      </c>
      <c r="AO44" s="50">
        <v>180</v>
      </c>
      <c r="AP44" s="50">
        <v>-159</v>
      </c>
      <c r="AQ44" s="50">
        <v>22</v>
      </c>
      <c r="AR44" s="50">
        <v>-12</v>
      </c>
      <c r="AS44" s="50">
        <v>62</v>
      </c>
      <c r="AT44" s="50">
        <v>-78</v>
      </c>
      <c r="AU44" s="50">
        <v>4</v>
      </c>
      <c r="AV44" s="50">
        <v>49</v>
      </c>
      <c r="AW44" s="50">
        <v>5</v>
      </c>
      <c r="AX44" s="50">
        <v>-1</v>
      </c>
      <c r="AY44" s="50">
        <v>34</v>
      </c>
      <c r="AZ44" s="50">
        <v>-37</v>
      </c>
      <c r="BA44" s="50">
        <v>-4</v>
      </c>
      <c r="BB44" s="50">
        <v>40</v>
      </c>
      <c r="BC44" s="50">
        <v>92</v>
      </c>
      <c r="BD44" s="50">
        <v>5</v>
      </c>
      <c r="BE44" s="50">
        <v>59</v>
      </c>
      <c r="BF44" s="50">
        <v>-4</v>
      </c>
      <c r="BG44" s="50">
        <v>1</v>
      </c>
      <c r="BH44" s="50">
        <v>27</v>
      </c>
      <c r="BI44" s="50">
        <v>-1</v>
      </c>
      <c r="BJ44" s="50">
        <v>33</v>
      </c>
      <c r="BK44" s="50">
        <v>-75</v>
      </c>
      <c r="BL44" s="50">
        <v>-58</v>
      </c>
      <c r="BM44" s="50">
        <v>-26</v>
      </c>
      <c r="BN44" s="50">
        <v>89</v>
      </c>
      <c r="BO44" s="50">
        <v>-2</v>
      </c>
      <c r="BP44" s="50">
        <v>96</v>
      </c>
      <c r="BQ44" s="50">
        <v>135</v>
      </c>
      <c r="BR44" s="50">
        <v>43</v>
      </c>
      <c r="BS44" s="50">
        <v>9</v>
      </c>
      <c r="BT44" s="50">
        <v>25</v>
      </c>
      <c r="BU44" s="50">
        <v>-7</v>
      </c>
      <c r="BV44" s="50">
        <v>-4</v>
      </c>
      <c r="BW44" s="50">
        <v>-35</v>
      </c>
      <c r="BX44" s="50">
        <v>0</v>
      </c>
      <c r="BY44" s="50">
        <v>-34</v>
      </c>
      <c r="BZ44" s="50">
        <f t="shared" ref="BZ44:CE44" si="9">BZ45+BZ46</f>
        <v>0</v>
      </c>
      <c r="CA44" s="50">
        <f t="shared" si="9"/>
        <v>-9</v>
      </c>
      <c r="CB44" s="50">
        <f t="shared" si="9"/>
        <v>-8</v>
      </c>
      <c r="CC44" s="50">
        <f t="shared" si="9"/>
        <v>-5</v>
      </c>
      <c r="CD44" s="50">
        <f t="shared" si="9"/>
        <v>-4</v>
      </c>
      <c r="CE44" s="50">
        <f t="shared" si="9"/>
        <v>-9</v>
      </c>
      <c r="CF44" s="50">
        <v>7</v>
      </c>
      <c r="CG44" s="50">
        <v>-3</v>
      </c>
      <c r="CH44" s="50">
        <v>-8</v>
      </c>
      <c r="CI44" s="50">
        <v>1</v>
      </c>
      <c r="CJ44" s="50">
        <v>-3</v>
      </c>
      <c r="CK44" s="50">
        <v>-1</v>
      </c>
      <c r="CL44" s="50">
        <v>-1</v>
      </c>
      <c r="CM44" s="50">
        <v>1</v>
      </c>
      <c r="CN44" s="50">
        <v>-2</v>
      </c>
      <c r="CO44" s="50">
        <v>-3</v>
      </c>
      <c r="CP44" s="50">
        <v>0</v>
      </c>
      <c r="CQ44" s="50">
        <v>-12</v>
      </c>
      <c r="CR44" s="50">
        <v>25</v>
      </c>
      <c r="CS44" s="50">
        <v>-8</v>
      </c>
      <c r="CT44" s="50">
        <v>12</v>
      </c>
      <c r="CU44" s="50">
        <v>0</v>
      </c>
      <c r="CV44" s="50">
        <v>10</v>
      </c>
      <c r="CW44" s="50">
        <v>48</v>
      </c>
      <c r="CX44" s="50">
        <v>-36</v>
      </c>
      <c r="CY44" s="50">
        <v>-135</v>
      </c>
      <c r="CZ44" s="50">
        <v>-1</v>
      </c>
      <c r="DA44" s="50">
        <v>-4</v>
      </c>
      <c r="DB44" s="50">
        <v>7</v>
      </c>
      <c r="DC44" s="50">
        <v>-4</v>
      </c>
      <c r="DD44" s="50">
        <v>0</v>
      </c>
      <c r="DE44" s="50">
        <v>2</v>
      </c>
      <c r="DF44" s="21"/>
      <c r="DG44" s="21"/>
      <c r="DH44" s="21"/>
      <c r="DI44" s="21"/>
      <c r="DJ44" s="21"/>
      <c r="DK44" s="21"/>
      <c r="DL44" s="21"/>
      <c r="DM44" s="21"/>
      <c r="DN44" s="21"/>
    </row>
    <row r="45" spans="1:118" x14ac:dyDescent="0.2">
      <c r="A45" s="57" t="s">
        <v>129</v>
      </c>
      <c r="B45" s="58" t="s">
        <v>104</v>
      </c>
      <c r="C45" s="23" t="s">
        <v>144</v>
      </c>
      <c r="D45" s="23" t="s">
        <v>144</v>
      </c>
      <c r="E45" s="23" t="s">
        <v>144</v>
      </c>
      <c r="F45" s="23" t="s">
        <v>144</v>
      </c>
      <c r="G45" s="23" t="s">
        <v>144</v>
      </c>
      <c r="H45" s="23" t="s">
        <v>144</v>
      </c>
      <c r="I45" s="23" t="s">
        <v>144</v>
      </c>
      <c r="J45" s="23" t="s">
        <v>144</v>
      </c>
      <c r="K45" s="23" t="s">
        <v>144</v>
      </c>
      <c r="L45" s="23" t="s">
        <v>144</v>
      </c>
      <c r="M45" s="23" t="s">
        <v>144</v>
      </c>
      <c r="N45" s="23" t="s">
        <v>144</v>
      </c>
      <c r="O45" s="23" t="s">
        <v>144</v>
      </c>
      <c r="P45" s="23" t="s">
        <v>144</v>
      </c>
      <c r="Q45" s="23" t="s">
        <v>144</v>
      </c>
      <c r="R45" s="23" t="s">
        <v>144</v>
      </c>
      <c r="S45" s="23" t="s">
        <v>144</v>
      </c>
      <c r="T45" s="23" t="s">
        <v>144</v>
      </c>
      <c r="U45" s="23" t="s">
        <v>144</v>
      </c>
      <c r="V45" s="23">
        <v>0</v>
      </c>
      <c r="W45" s="23">
        <v>2.7119999999999997</v>
      </c>
      <c r="X45" s="23">
        <v>7.1820000000000004</v>
      </c>
      <c r="Y45" s="23">
        <v>3.4489999999999998</v>
      </c>
      <c r="Z45" s="23">
        <v>2.2810000000000001</v>
      </c>
      <c r="AA45" s="23">
        <v>0</v>
      </c>
      <c r="AB45" s="23">
        <v>-4</v>
      </c>
      <c r="AC45" s="23">
        <v>-3</v>
      </c>
      <c r="AD45" s="23">
        <v>0</v>
      </c>
      <c r="AE45" s="23">
        <v>0</v>
      </c>
      <c r="AF45" s="23">
        <v>0</v>
      </c>
      <c r="AG45" s="23">
        <v>-2</v>
      </c>
      <c r="AH45" s="23">
        <v>2</v>
      </c>
      <c r="AI45" s="23">
        <v>10</v>
      </c>
      <c r="AJ45" s="23">
        <v>13</v>
      </c>
      <c r="AK45" s="23">
        <v>11</v>
      </c>
      <c r="AL45" s="23">
        <v>9</v>
      </c>
      <c r="AM45" s="23">
        <v>-24</v>
      </c>
      <c r="AN45" s="23">
        <v>21</v>
      </c>
      <c r="AO45" s="23">
        <v>0</v>
      </c>
      <c r="AP45" s="23">
        <v>1</v>
      </c>
      <c r="AQ45" s="23">
        <v>16</v>
      </c>
      <c r="AR45" s="23">
        <v>-12</v>
      </c>
      <c r="AS45" s="23">
        <v>6</v>
      </c>
      <c r="AT45" s="23">
        <v>-21</v>
      </c>
      <c r="AU45" s="23">
        <v>0</v>
      </c>
      <c r="AV45" s="23">
        <v>45</v>
      </c>
      <c r="AW45" s="23">
        <v>6</v>
      </c>
      <c r="AX45" s="23">
        <v>-2</v>
      </c>
      <c r="AY45" s="23">
        <v>43</v>
      </c>
      <c r="AZ45" s="23">
        <v>-34</v>
      </c>
      <c r="BA45" s="23">
        <v>-2</v>
      </c>
      <c r="BB45" s="23">
        <v>49</v>
      </c>
      <c r="BC45" s="23">
        <v>91</v>
      </c>
      <c r="BD45" s="23">
        <v>5</v>
      </c>
      <c r="BE45" s="23">
        <v>60</v>
      </c>
      <c r="BF45" s="23">
        <v>-3</v>
      </c>
      <c r="BG45" s="23">
        <v>1</v>
      </c>
      <c r="BH45" s="23">
        <v>27</v>
      </c>
      <c r="BI45" s="23">
        <v>-1</v>
      </c>
      <c r="BJ45" s="23">
        <v>34</v>
      </c>
      <c r="BK45" s="23">
        <v>-75</v>
      </c>
      <c r="BL45" s="23">
        <v>-49</v>
      </c>
      <c r="BM45" s="23">
        <v>-25</v>
      </c>
      <c r="BN45" s="23">
        <v>89</v>
      </c>
      <c r="BO45" s="23">
        <v>-2</v>
      </c>
      <c r="BP45" s="23">
        <v>96</v>
      </c>
      <c r="BQ45" s="23">
        <v>135</v>
      </c>
      <c r="BR45" s="23">
        <v>43</v>
      </c>
      <c r="BS45" s="23">
        <v>9</v>
      </c>
      <c r="BT45" s="23">
        <v>25</v>
      </c>
      <c r="BU45" s="23">
        <v>-7</v>
      </c>
      <c r="BV45" s="23">
        <v>-4</v>
      </c>
      <c r="BW45" s="23">
        <v>-35</v>
      </c>
      <c r="BX45" s="23">
        <v>0</v>
      </c>
      <c r="BY45" s="23">
        <v>-34</v>
      </c>
      <c r="BZ45" s="23">
        <f>+[1]נתונים!BY37</f>
        <v>0</v>
      </c>
      <c r="CA45" s="23">
        <f>+[1]נתונים!BZ37</f>
        <v>-9</v>
      </c>
      <c r="CB45" s="23">
        <f>+[1]נתונים!CA37</f>
        <v>-8</v>
      </c>
      <c r="CC45" s="23">
        <f>+[1]נתונים!CB37</f>
        <v>-5</v>
      </c>
      <c r="CD45" s="23">
        <f>+[1]נתונים!CC37</f>
        <v>-4</v>
      </c>
      <c r="CE45" s="23">
        <f>+[1]נתונים!CD37</f>
        <v>-9</v>
      </c>
      <c r="CF45" s="23">
        <v>7</v>
      </c>
      <c r="CG45" s="23">
        <v>-3</v>
      </c>
      <c r="CH45" s="23">
        <v>-8</v>
      </c>
      <c r="CI45" s="23">
        <v>1</v>
      </c>
      <c r="CJ45" s="23">
        <v>-3</v>
      </c>
      <c r="CK45" s="23">
        <v>-1</v>
      </c>
      <c r="CL45" s="23">
        <v>-1</v>
      </c>
      <c r="CM45" s="23">
        <v>1</v>
      </c>
      <c r="CN45" s="23">
        <v>-2</v>
      </c>
      <c r="CO45" s="23">
        <v>-3</v>
      </c>
      <c r="CP45" s="23">
        <v>0</v>
      </c>
      <c r="CQ45" s="23">
        <v>-12</v>
      </c>
      <c r="CR45" s="23">
        <v>25</v>
      </c>
      <c r="CS45" s="23">
        <v>-8</v>
      </c>
      <c r="CT45" s="23">
        <v>12</v>
      </c>
      <c r="CU45" s="23">
        <v>0</v>
      </c>
      <c r="CV45" s="23">
        <v>10</v>
      </c>
      <c r="CW45" s="23">
        <v>48</v>
      </c>
      <c r="CX45" s="23">
        <v>-36</v>
      </c>
      <c r="CY45" s="23">
        <v>-135</v>
      </c>
      <c r="CZ45" s="23">
        <v>-1</v>
      </c>
      <c r="DA45" s="23">
        <v>-4</v>
      </c>
      <c r="DB45" s="23">
        <v>7</v>
      </c>
      <c r="DC45" s="23">
        <v>-4</v>
      </c>
      <c r="DD45" s="23">
        <v>0</v>
      </c>
      <c r="DE45" s="23">
        <v>2</v>
      </c>
      <c r="DF45" s="21"/>
      <c r="DG45" s="21"/>
      <c r="DH45" s="21"/>
      <c r="DI45" s="21"/>
      <c r="DJ45" s="21"/>
      <c r="DK45" s="21"/>
      <c r="DL45" s="21"/>
      <c r="DM45" s="21"/>
      <c r="DN45" s="21"/>
    </row>
    <row r="46" spans="1:118" x14ac:dyDescent="0.2">
      <c r="A46" s="57" t="s">
        <v>130</v>
      </c>
      <c r="B46" s="58" t="s">
        <v>106</v>
      </c>
      <c r="C46" s="23" t="s">
        <v>144</v>
      </c>
      <c r="D46" s="23" t="s">
        <v>144</v>
      </c>
      <c r="E46" s="23" t="s">
        <v>144</v>
      </c>
      <c r="F46" s="23" t="s">
        <v>144</v>
      </c>
      <c r="G46" s="23" t="s">
        <v>144</v>
      </c>
      <c r="H46" s="23" t="s">
        <v>144</v>
      </c>
      <c r="I46" s="23" t="s">
        <v>144</v>
      </c>
      <c r="J46" s="23" t="s">
        <v>144</v>
      </c>
      <c r="K46" s="23" t="s">
        <v>144</v>
      </c>
      <c r="L46" s="23" t="s">
        <v>144</v>
      </c>
      <c r="M46" s="23" t="s">
        <v>144</v>
      </c>
      <c r="N46" s="23" t="s">
        <v>144</v>
      </c>
      <c r="O46" s="23" t="s">
        <v>144</v>
      </c>
      <c r="P46" s="23" t="s">
        <v>144</v>
      </c>
      <c r="Q46" s="23" t="s">
        <v>144</v>
      </c>
      <c r="R46" s="23" t="s">
        <v>144</v>
      </c>
      <c r="S46" s="23" t="s">
        <v>144</v>
      </c>
      <c r="T46" s="23" t="s">
        <v>144</v>
      </c>
      <c r="U46" s="23" t="s">
        <v>144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180</v>
      </c>
      <c r="AP46" s="23">
        <v>-160</v>
      </c>
      <c r="AQ46" s="23">
        <v>6</v>
      </c>
      <c r="AR46" s="23">
        <v>0</v>
      </c>
      <c r="AS46" s="23">
        <v>56</v>
      </c>
      <c r="AT46" s="23">
        <v>-57</v>
      </c>
      <c r="AU46" s="23">
        <v>4</v>
      </c>
      <c r="AV46" s="23">
        <v>4</v>
      </c>
      <c r="AW46" s="23">
        <v>-1</v>
      </c>
      <c r="AX46" s="23">
        <v>1</v>
      </c>
      <c r="AY46" s="23">
        <v>-9</v>
      </c>
      <c r="AZ46" s="23">
        <v>-3</v>
      </c>
      <c r="BA46" s="23">
        <v>-2</v>
      </c>
      <c r="BB46" s="23">
        <v>-9</v>
      </c>
      <c r="BC46" s="23">
        <v>1</v>
      </c>
      <c r="BD46" s="23">
        <v>0</v>
      </c>
      <c r="BE46" s="23">
        <v>-1</v>
      </c>
      <c r="BF46" s="23">
        <v>-1</v>
      </c>
      <c r="BG46" s="23">
        <v>0</v>
      </c>
      <c r="BH46" s="23">
        <v>0</v>
      </c>
      <c r="BI46" s="23">
        <v>0</v>
      </c>
      <c r="BJ46" s="23">
        <v>-1</v>
      </c>
      <c r="BK46" s="23">
        <v>0</v>
      </c>
      <c r="BL46" s="23">
        <v>-9</v>
      </c>
      <c r="BM46" s="23">
        <v>-1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f>+[1]נתונים!BY38</f>
        <v>0</v>
      </c>
      <c r="CA46" s="23">
        <f>+[1]נתונים!BZ38</f>
        <v>0</v>
      </c>
      <c r="CB46" s="23">
        <f>+[1]נתונים!CA38</f>
        <v>0</v>
      </c>
      <c r="CC46" s="23">
        <f>+[1]נתונים!CB38</f>
        <v>0</v>
      </c>
      <c r="CD46" s="23">
        <f>+[1]נתונים!CC38</f>
        <v>0</v>
      </c>
      <c r="CE46" s="23">
        <f>+[1]נתונים!CD38</f>
        <v>0</v>
      </c>
      <c r="CF46" s="23">
        <v>0</v>
      </c>
      <c r="CG46" s="23">
        <v>0</v>
      </c>
      <c r="CH46" s="23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23">
        <v>0</v>
      </c>
      <c r="CQ46" s="23">
        <v>0</v>
      </c>
      <c r="CR46" s="23">
        <v>0</v>
      </c>
      <c r="CS46" s="23">
        <v>0</v>
      </c>
      <c r="CT46" s="23">
        <v>0</v>
      </c>
      <c r="CU46" s="23">
        <v>0</v>
      </c>
      <c r="CV46" s="23">
        <v>0</v>
      </c>
      <c r="CW46" s="23">
        <v>0</v>
      </c>
      <c r="CX46" s="23">
        <v>0</v>
      </c>
      <c r="CY46" s="23">
        <v>0</v>
      </c>
      <c r="CZ46" s="23">
        <v>0</v>
      </c>
      <c r="DA46" s="23">
        <v>0</v>
      </c>
      <c r="DB46" s="23">
        <v>0</v>
      </c>
      <c r="DC46" s="23">
        <v>0</v>
      </c>
      <c r="DD46" s="23">
        <v>0</v>
      </c>
      <c r="DE46" s="23">
        <v>0</v>
      </c>
      <c r="DF46" s="21"/>
      <c r="DG46" s="21"/>
      <c r="DH46" s="21"/>
      <c r="DI46" s="21"/>
      <c r="DJ46" s="21"/>
      <c r="DK46" s="21"/>
      <c r="DL46" s="21"/>
      <c r="DM46" s="21"/>
      <c r="DN46" s="21"/>
    </row>
    <row r="47" spans="1:118" x14ac:dyDescent="0.2">
      <c r="A47" s="48">
        <v>2.2000000000000002</v>
      </c>
      <c r="B47" s="30" t="s">
        <v>107</v>
      </c>
      <c r="C47" s="50">
        <v>0</v>
      </c>
      <c r="D47" s="50">
        <v>2</v>
      </c>
      <c r="E47" s="50">
        <v>-1</v>
      </c>
      <c r="F47" s="50">
        <v>0</v>
      </c>
      <c r="G47" s="50">
        <v>-2</v>
      </c>
      <c r="H47" s="50">
        <v>0</v>
      </c>
      <c r="I47" s="50">
        <v>1</v>
      </c>
      <c r="J47" s="50">
        <v>4</v>
      </c>
      <c r="K47" s="50">
        <v>8</v>
      </c>
      <c r="L47" s="50">
        <v>23</v>
      </c>
      <c r="M47" s="50">
        <v>25</v>
      </c>
      <c r="N47" s="50">
        <v>8</v>
      </c>
      <c r="O47" s="50">
        <v>-21</v>
      </c>
      <c r="P47" s="50">
        <v>96</v>
      </c>
      <c r="Q47" s="50">
        <v>55</v>
      </c>
      <c r="R47" s="50">
        <v>93</v>
      </c>
      <c r="S47" s="50">
        <v>350</v>
      </c>
      <c r="T47" s="50">
        <v>1</v>
      </c>
      <c r="U47" s="50">
        <v>-142</v>
      </c>
      <c r="V47" s="50">
        <v>-110.41400000000002</v>
      </c>
      <c r="W47" s="50">
        <v>29.686999999999998</v>
      </c>
      <c r="X47" s="50">
        <v>164.26999999999998</v>
      </c>
      <c r="Y47" s="50">
        <v>242.51400000000001</v>
      </c>
      <c r="Z47" s="50">
        <v>456.48599999999999</v>
      </c>
      <c r="AA47" s="50">
        <v>145</v>
      </c>
      <c r="AB47" s="50">
        <v>-86</v>
      </c>
      <c r="AC47" s="50">
        <v>-105</v>
      </c>
      <c r="AD47" s="50">
        <v>238</v>
      </c>
      <c r="AE47" s="50">
        <v>591</v>
      </c>
      <c r="AF47" s="50">
        <v>507</v>
      </c>
      <c r="AG47" s="50">
        <v>922</v>
      </c>
      <c r="AH47" s="50">
        <v>921</v>
      </c>
      <c r="AI47" s="50">
        <v>1112</v>
      </c>
      <c r="AJ47" s="50">
        <v>-79</v>
      </c>
      <c r="AK47" s="50">
        <v>-89</v>
      </c>
      <c r="AL47" s="50">
        <v>596</v>
      </c>
      <c r="AM47" s="50">
        <v>393</v>
      </c>
      <c r="AN47" s="50">
        <v>435</v>
      </c>
      <c r="AO47" s="50">
        <v>266</v>
      </c>
      <c r="AP47" s="50">
        <v>93</v>
      </c>
      <c r="AQ47" s="50">
        <v>204</v>
      </c>
      <c r="AR47" s="50">
        <v>270</v>
      </c>
      <c r="AS47" s="50">
        <v>470</v>
      </c>
      <c r="AT47" s="50">
        <v>84</v>
      </c>
      <c r="AU47" s="50">
        <v>1206</v>
      </c>
      <c r="AV47" s="50">
        <v>1266</v>
      </c>
      <c r="AW47" s="50">
        <v>1576</v>
      </c>
      <c r="AX47" s="50">
        <v>2157</v>
      </c>
      <c r="AY47" s="50">
        <v>1627</v>
      </c>
      <c r="AZ47" s="50">
        <v>1766</v>
      </c>
      <c r="BA47" s="50">
        <v>937</v>
      </c>
      <c r="BB47" s="50">
        <v>1191</v>
      </c>
      <c r="BC47" s="50">
        <v>1610</v>
      </c>
      <c r="BD47" s="50">
        <v>-211</v>
      </c>
      <c r="BE47" s="50">
        <v>1416</v>
      </c>
      <c r="BF47" s="50">
        <v>1837</v>
      </c>
      <c r="BG47" s="50">
        <v>-555</v>
      </c>
      <c r="BH47" s="50">
        <v>503</v>
      </c>
      <c r="BI47" s="50">
        <v>733</v>
      </c>
      <c r="BJ47" s="50">
        <v>1346</v>
      </c>
      <c r="BK47" s="50">
        <v>1775</v>
      </c>
      <c r="BL47" s="50">
        <v>-624</v>
      </c>
      <c r="BM47" s="50">
        <v>2813</v>
      </c>
      <c r="BN47" s="50">
        <v>575</v>
      </c>
      <c r="BO47" s="50">
        <v>1996</v>
      </c>
      <c r="BP47" s="50">
        <v>1980</v>
      </c>
      <c r="BQ47" s="50">
        <v>875</v>
      </c>
      <c r="BR47" s="50">
        <v>-1521</v>
      </c>
      <c r="BS47" s="50">
        <v>584</v>
      </c>
      <c r="BT47" s="50">
        <v>1902</v>
      </c>
      <c r="BU47" s="50">
        <v>876</v>
      </c>
      <c r="BV47" s="50">
        <v>-774</v>
      </c>
      <c r="BW47" s="50">
        <v>353</v>
      </c>
      <c r="BX47" s="50">
        <v>-164</v>
      </c>
      <c r="BY47" s="50">
        <v>510</v>
      </c>
      <c r="BZ47" s="50">
        <f t="shared" ref="BZ47:CE47" si="10">BZ48+BZ49</f>
        <v>-220</v>
      </c>
      <c r="CA47" s="50">
        <f t="shared" si="10"/>
        <v>530</v>
      </c>
      <c r="CB47" s="50">
        <f t="shared" si="10"/>
        <v>-441</v>
      </c>
      <c r="CC47" s="50">
        <f t="shared" si="10"/>
        <v>-85</v>
      </c>
      <c r="CD47" s="50">
        <f t="shared" si="10"/>
        <v>-84</v>
      </c>
      <c r="CE47" s="50">
        <f t="shared" si="10"/>
        <v>2972</v>
      </c>
      <c r="CF47" s="50">
        <v>794</v>
      </c>
      <c r="CG47" s="50">
        <v>1172</v>
      </c>
      <c r="CH47" s="50">
        <v>2743</v>
      </c>
      <c r="CI47" s="50">
        <v>-267</v>
      </c>
      <c r="CJ47" s="50">
        <v>-573</v>
      </c>
      <c r="CK47" s="50">
        <v>2793</v>
      </c>
      <c r="CL47" s="50">
        <v>490</v>
      </c>
      <c r="CM47" s="50">
        <v>5332</v>
      </c>
      <c r="CN47" s="50">
        <v>4185</v>
      </c>
      <c r="CO47" s="50">
        <v>-163</v>
      </c>
      <c r="CP47" s="50">
        <v>1389</v>
      </c>
      <c r="CQ47" s="50">
        <v>6353</v>
      </c>
      <c r="CR47" s="50">
        <v>-658</v>
      </c>
      <c r="CS47" s="50">
        <v>-188</v>
      </c>
      <c r="CT47" s="50">
        <v>-1327</v>
      </c>
      <c r="CU47" s="50">
        <v>-1812</v>
      </c>
      <c r="CV47" s="50">
        <v>-2412</v>
      </c>
      <c r="CW47" s="50">
        <v>370</v>
      </c>
      <c r="CX47" s="50">
        <v>-1528</v>
      </c>
      <c r="CY47" s="50">
        <v>-1530</v>
      </c>
      <c r="CZ47" s="50">
        <v>2340</v>
      </c>
      <c r="DA47" s="50">
        <v>-1329</v>
      </c>
      <c r="DB47" s="50">
        <v>988</v>
      </c>
      <c r="DC47" s="50">
        <v>-1672</v>
      </c>
      <c r="DD47" s="50">
        <v>2290</v>
      </c>
      <c r="DE47" s="50">
        <v>1519</v>
      </c>
      <c r="DF47" s="21"/>
      <c r="DG47" s="21"/>
      <c r="DH47" s="21"/>
      <c r="DI47" s="21"/>
      <c r="DJ47" s="21"/>
      <c r="DK47" s="21"/>
      <c r="DL47" s="21"/>
      <c r="DM47" s="21"/>
      <c r="DN47" s="21"/>
    </row>
    <row r="48" spans="1:118" x14ac:dyDescent="0.2">
      <c r="A48" s="57" t="s">
        <v>131</v>
      </c>
      <c r="B48" s="58" t="s">
        <v>104</v>
      </c>
      <c r="C48" s="60">
        <v>0</v>
      </c>
      <c r="D48" s="60">
        <v>2</v>
      </c>
      <c r="E48" s="60">
        <v>-1</v>
      </c>
      <c r="F48" s="60">
        <v>0</v>
      </c>
      <c r="G48" s="60">
        <v>-2</v>
      </c>
      <c r="H48" s="60">
        <v>0</v>
      </c>
      <c r="I48" s="60">
        <v>1</v>
      </c>
      <c r="J48" s="60">
        <v>4</v>
      </c>
      <c r="K48" s="60">
        <v>6</v>
      </c>
      <c r="L48" s="60">
        <v>16</v>
      </c>
      <c r="M48" s="60">
        <v>27</v>
      </c>
      <c r="N48" s="60">
        <v>15</v>
      </c>
      <c r="O48" s="60">
        <v>-23</v>
      </c>
      <c r="P48" s="60">
        <v>54</v>
      </c>
      <c r="Q48" s="60">
        <v>23</v>
      </c>
      <c r="R48" s="60">
        <v>42</v>
      </c>
      <c r="S48" s="60">
        <v>95</v>
      </c>
      <c r="T48" s="60">
        <v>-18</v>
      </c>
      <c r="U48" s="60">
        <v>-32</v>
      </c>
      <c r="V48" s="60">
        <v>19</v>
      </c>
      <c r="W48" s="60">
        <v>26.268999999999998</v>
      </c>
      <c r="X48" s="60">
        <v>133.43199999999999</v>
      </c>
      <c r="Y48" s="60">
        <v>166.59200000000001</v>
      </c>
      <c r="Z48" s="60">
        <v>307.30700000000002</v>
      </c>
      <c r="AA48" s="60">
        <v>110</v>
      </c>
      <c r="AB48" s="60">
        <v>-32</v>
      </c>
      <c r="AC48" s="60">
        <v>-20</v>
      </c>
      <c r="AD48" s="60">
        <v>146</v>
      </c>
      <c r="AE48" s="60">
        <v>327</v>
      </c>
      <c r="AF48" s="60">
        <v>109</v>
      </c>
      <c r="AG48" s="60">
        <v>495</v>
      </c>
      <c r="AH48" s="60">
        <v>537</v>
      </c>
      <c r="AI48" s="60">
        <v>830</v>
      </c>
      <c r="AJ48" s="60">
        <v>-71</v>
      </c>
      <c r="AK48" s="60">
        <v>-34</v>
      </c>
      <c r="AL48" s="60">
        <v>492</v>
      </c>
      <c r="AM48" s="60">
        <v>343</v>
      </c>
      <c r="AN48" s="60">
        <v>235</v>
      </c>
      <c r="AO48" s="60">
        <v>238</v>
      </c>
      <c r="AP48" s="60">
        <v>207</v>
      </c>
      <c r="AQ48" s="60">
        <v>270</v>
      </c>
      <c r="AR48" s="60">
        <v>-5</v>
      </c>
      <c r="AS48" s="60">
        <v>1090</v>
      </c>
      <c r="AT48" s="60">
        <v>529</v>
      </c>
      <c r="AU48" s="60">
        <v>1045</v>
      </c>
      <c r="AV48" s="60">
        <v>880</v>
      </c>
      <c r="AW48" s="60">
        <v>1544</v>
      </c>
      <c r="AX48" s="60">
        <v>1860</v>
      </c>
      <c r="AY48" s="60">
        <v>1152</v>
      </c>
      <c r="AZ48" s="60">
        <v>1353</v>
      </c>
      <c r="BA48" s="60">
        <v>528</v>
      </c>
      <c r="BB48" s="60">
        <v>974</v>
      </c>
      <c r="BC48" s="60">
        <v>678</v>
      </c>
      <c r="BD48" s="60">
        <v>-43</v>
      </c>
      <c r="BE48" s="60">
        <v>1327</v>
      </c>
      <c r="BF48" s="60">
        <v>1666</v>
      </c>
      <c r="BG48" s="60">
        <v>-663</v>
      </c>
      <c r="BH48" s="60">
        <v>528</v>
      </c>
      <c r="BI48" s="60">
        <v>744</v>
      </c>
      <c r="BJ48" s="60">
        <v>1605</v>
      </c>
      <c r="BK48" s="60">
        <v>1554</v>
      </c>
      <c r="BL48" s="60">
        <v>-292</v>
      </c>
      <c r="BM48" s="60">
        <v>1864</v>
      </c>
      <c r="BN48" s="60">
        <v>89</v>
      </c>
      <c r="BO48" s="60">
        <v>1068</v>
      </c>
      <c r="BP48" s="60">
        <v>840</v>
      </c>
      <c r="BQ48" s="60">
        <v>159</v>
      </c>
      <c r="BR48" s="60">
        <v>-1547</v>
      </c>
      <c r="BS48" s="60">
        <v>-79</v>
      </c>
      <c r="BT48" s="60">
        <v>1060</v>
      </c>
      <c r="BU48" s="60">
        <v>741</v>
      </c>
      <c r="BV48" s="60">
        <v>-1589</v>
      </c>
      <c r="BW48" s="60">
        <v>152</v>
      </c>
      <c r="BX48" s="60">
        <v>-275</v>
      </c>
      <c r="BY48" s="60">
        <v>60</v>
      </c>
      <c r="BZ48" s="60">
        <f>+[1]נתונים!BY39</f>
        <v>-192</v>
      </c>
      <c r="CA48" s="60">
        <f>+[1]נתונים!BZ39</f>
        <v>490</v>
      </c>
      <c r="CB48" s="60">
        <f>+[1]נתונים!CA39</f>
        <v>-130</v>
      </c>
      <c r="CC48" s="60">
        <f>+[1]נתונים!CB39</f>
        <v>326</v>
      </c>
      <c r="CD48" s="60">
        <f>+[1]נתונים!CC39</f>
        <v>33</v>
      </c>
      <c r="CE48" s="60">
        <f>+[1]נתונים!CD39</f>
        <v>1492</v>
      </c>
      <c r="CF48" s="60">
        <v>503</v>
      </c>
      <c r="CG48" s="60">
        <v>1117</v>
      </c>
      <c r="CH48" s="60">
        <v>3102</v>
      </c>
      <c r="CI48" s="60">
        <v>-978</v>
      </c>
      <c r="CJ48" s="60">
        <v>-359</v>
      </c>
      <c r="CK48" s="60">
        <v>2394</v>
      </c>
      <c r="CL48" s="60">
        <v>979</v>
      </c>
      <c r="CM48" s="60">
        <v>5081</v>
      </c>
      <c r="CN48" s="60">
        <v>1875</v>
      </c>
      <c r="CO48" s="60">
        <v>509</v>
      </c>
      <c r="CP48" s="60">
        <v>2640</v>
      </c>
      <c r="CQ48" s="60">
        <v>7050</v>
      </c>
      <c r="CR48" s="60">
        <v>335</v>
      </c>
      <c r="CS48" s="60">
        <v>1287</v>
      </c>
      <c r="CT48" s="60">
        <v>-2266</v>
      </c>
      <c r="CU48" s="60">
        <v>-834</v>
      </c>
      <c r="CV48" s="60">
        <v>-2215</v>
      </c>
      <c r="CW48" s="60">
        <v>-313</v>
      </c>
      <c r="CX48" s="60">
        <v>-2480</v>
      </c>
      <c r="CY48" s="60">
        <v>-3398</v>
      </c>
      <c r="CZ48" s="60">
        <v>191</v>
      </c>
      <c r="DA48" s="60">
        <v>288</v>
      </c>
      <c r="DB48" s="60">
        <v>809</v>
      </c>
      <c r="DC48" s="60">
        <v>-683</v>
      </c>
      <c r="DD48" s="60">
        <v>2029</v>
      </c>
      <c r="DE48" s="60">
        <v>3040</v>
      </c>
      <c r="DF48" s="21"/>
      <c r="DG48" s="21"/>
      <c r="DH48" s="21"/>
      <c r="DI48" s="21"/>
      <c r="DJ48" s="21"/>
      <c r="DK48" s="21"/>
      <c r="DL48" s="21"/>
      <c r="DM48" s="21"/>
      <c r="DN48" s="21"/>
    </row>
    <row r="49" spans="1:118" x14ac:dyDescent="0.2">
      <c r="A49" s="57" t="s">
        <v>132</v>
      </c>
      <c r="B49" s="59" t="s">
        <v>110</v>
      </c>
      <c r="C49" s="60" t="s">
        <v>144</v>
      </c>
      <c r="D49" s="60" t="s">
        <v>144</v>
      </c>
      <c r="E49" s="60" t="s">
        <v>144</v>
      </c>
      <c r="F49" s="60" t="s">
        <v>144</v>
      </c>
      <c r="G49" s="60" t="s">
        <v>144</v>
      </c>
      <c r="H49" s="60" t="s">
        <v>144</v>
      </c>
      <c r="I49" s="60" t="s">
        <v>144</v>
      </c>
      <c r="J49" s="60" t="s">
        <v>144</v>
      </c>
      <c r="K49" s="60">
        <v>2</v>
      </c>
      <c r="L49" s="60">
        <v>7</v>
      </c>
      <c r="M49" s="60">
        <v>-2</v>
      </c>
      <c r="N49" s="60">
        <v>-7</v>
      </c>
      <c r="O49" s="60">
        <v>2</v>
      </c>
      <c r="P49" s="60">
        <v>42</v>
      </c>
      <c r="Q49" s="60">
        <v>32</v>
      </c>
      <c r="R49" s="60">
        <v>51</v>
      </c>
      <c r="S49" s="60">
        <v>255</v>
      </c>
      <c r="T49" s="60">
        <v>19</v>
      </c>
      <c r="U49" s="60">
        <v>-110</v>
      </c>
      <c r="V49" s="60">
        <v>-129.41400000000002</v>
      </c>
      <c r="W49" s="60">
        <v>3.418000000000001</v>
      </c>
      <c r="X49" s="60">
        <v>30.837999999999997</v>
      </c>
      <c r="Y49" s="60">
        <v>75.921999999999997</v>
      </c>
      <c r="Z49" s="60">
        <v>149.179</v>
      </c>
      <c r="AA49" s="60">
        <v>35</v>
      </c>
      <c r="AB49" s="60">
        <v>-54</v>
      </c>
      <c r="AC49" s="60">
        <v>-85</v>
      </c>
      <c r="AD49" s="60">
        <v>92</v>
      </c>
      <c r="AE49" s="60">
        <v>264</v>
      </c>
      <c r="AF49" s="60">
        <v>398</v>
      </c>
      <c r="AG49" s="60">
        <v>427</v>
      </c>
      <c r="AH49" s="60">
        <v>384</v>
      </c>
      <c r="AI49" s="60">
        <v>282</v>
      </c>
      <c r="AJ49" s="60">
        <v>-8</v>
      </c>
      <c r="AK49" s="60">
        <v>-55</v>
      </c>
      <c r="AL49" s="60">
        <v>104</v>
      </c>
      <c r="AM49" s="60">
        <v>50</v>
      </c>
      <c r="AN49" s="60">
        <v>200</v>
      </c>
      <c r="AO49" s="60">
        <v>28</v>
      </c>
      <c r="AP49" s="60">
        <v>-114</v>
      </c>
      <c r="AQ49" s="60">
        <v>-66</v>
      </c>
      <c r="AR49" s="60">
        <v>275</v>
      </c>
      <c r="AS49" s="60">
        <v>-620</v>
      </c>
      <c r="AT49" s="60">
        <v>-445</v>
      </c>
      <c r="AU49" s="60">
        <v>161</v>
      </c>
      <c r="AV49" s="60">
        <v>386</v>
      </c>
      <c r="AW49" s="60">
        <v>32</v>
      </c>
      <c r="AX49" s="60">
        <v>297</v>
      </c>
      <c r="AY49" s="60">
        <v>475</v>
      </c>
      <c r="AZ49" s="60">
        <v>413</v>
      </c>
      <c r="BA49" s="60">
        <v>409</v>
      </c>
      <c r="BB49" s="60">
        <v>217</v>
      </c>
      <c r="BC49" s="60">
        <v>932</v>
      </c>
      <c r="BD49" s="60">
        <v>-168</v>
      </c>
      <c r="BE49" s="60">
        <v>89</v>
      </c>
      <c r="BF49" s="60">
        <v>171</v>
      </c>
      <c r="BG49" s="60">
        <v>108</v>
      </c>
      <c r="BH49" s="60">
        <v>-25</v>
      </c>
      <c r="BI49" s="60">
        <v>-11</v>
      </c>
      <c r="BJ49" s="60">
        <v>-259</v>
      </c>
      <c r="BK49" s="60">
        <v>221</v>
      </c>
      <c r="BL49" s="60">
        <v>-332</v>
      </c>
      <c r="BM49" s="60">
        <v>949</v>
      </c>
      <c r="BN49" s="60">
        <v>486</v>
      </c>
      <c r="BO49" s="60">
        <v>928</v>
      </c>
      <c r="BP49" s="60">
        <v>1140</v>
      </c>
      <c r="BQ49" s="60">
        <v>716</v>
      </c>
      <c r="BR49" s="60">
        <v>26</v>
      </c>
      <c r="BS49" s="60">
        <v>663</v>
      </c>
      <c r="BT49" s="60">
        <v>842</v>
      </c>
      <c r="BU49" s="60">
        <v>135</v>
      </c>
      <c r="BV49" s="60">
        <v>815</v>
      </c>
      <c r="BW49" s="60">
        <v>201</v>
      </c>
      <c r="BX49" s="60">
        <v>111</v>
      </c>
      <c r="BY49" s="60">
        <v>450</v>
      </c>
      <c r="BZ49" s="60">
        <f>+[1]נתונים!BY40</f>
        <v>-28</v>
      </c>
      <c r="CA49" s="60">
        <f>+[1]נתונים!BZ40</f>
        <v>40</v>
      </c>
      <c r="CB49" s="60">
        <f>+[1]נתונים!CA40</f>
        <v>-311</v>
      </c>
      <c r="CC49" s="60">
        <f>+[1]נתונים!CB40</f>
        <v>-411</v>
      </c>
      <c r="CD49" s="60">
        <f>+[1]נתונים!CC40</f>
        <v>-117</v>
      </c>
      <c r="CE49" s="60">
        <f>+[1]נתונים!CD40</f>
        <v>1480</v>
      </c>
      <c r="CF49" s="60">
        <v>291</v>
      </c>
      <c r="CG49" s="60">
        <v>55</v>
      </c>
      <c r="CH49" s="60">
        <v>-359</v>
      </c>
      <c r="CI49" s="60">
        <v>711</v>
      </c>
      <c r="CJ49" s="60">
        <v>-214</v>
      </c>
      <c r="CK49" s="60">
        <v>399</v>
      </c>
      <c r="CL49" s="60">
        <v>-489</v>
      </c>
      <c r="CM49" s="60">
        <v>251</v>
      </c>
      <c r="CN49" s="60">
        <v>2310</v>
      </c>
      <c r="CO49" s="60">
        <v>-672</v>
      </c>
      <c r="CP49" s="60">
        <v>-1251</v>
      </c>
      <c r="CQ49" s="60">
        <v>-697</v>
      </c>
      <c r="CR49" s="60">
        <v>-993</v>
      </c>
      <c r="CS49" s="60">
        <v>-1475</v>
      </c>
      <c r="CT49" s="60">
        <v>939</v>
      </c>
      <c r="CU49" s="60">
        <v>-978</v>
      </c>
      <c r="CV49" s="60">
        <v>-197</v>
      </c>
      <c r="CW49" s="60">
        <v>683</v>
      </c>
      <c r="CX49" s="60">
        <v>952</v>
      </c>
      <c r="CY49" s="60">
        <v>1868</v>
      </c>
      <c r="CZ49" s="60">
        <v>2149</v>
      </c>
      <c r="DA49" s="60">
        <v>-1617</v>
      </c>
      <c r="DB49" s="60">
        <v>179</v>
      </c>
      <c r="DC49" s="60">
        <v>-989</v>
      </c>
      <c r="DD49" s="60">
        <v>261</v>
      </c>
      <c r="DE49" s="60">
        <v>-1521</v>
      </c>
      <c r="DF49" s="21"/>
      <c r="DG49" s="21"/>
      <c r="DH49" s="21"/>
      <c r="DI49" s="21"/>
      <c r="DJ49" s="21"/>
      <c r="DK49" s="21"/>
      <c r="DL49" s="21"/>
      <c r="DM49" s="21"/>
      <c r="DN49" s="21"/>
    </row>
    <row r="50" spans="1:118" x14ac:dyDescent="0.2">
      <c r="A50" s="61">
        <v>2.2999999999999998</v>
      </c>
      <c r="B50" s="25" t="s">
        <v>111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29.605000000000004</v>
      </c>
      <c r="W50" s="50">
        <v>-6.863999999999999</v>
      </c>
      <c r="X50" s="50">
        <v>-17.969000000000001</v>
      </c>
      <c r="Y50" s="50">
        <v>-16.317999999999998</v>
      </c>
      <c r="Z50" s="50">
        <v>19.159999999999997</v>
      </c>
      <c r="AA50" s="50">
        <v>61</v>
      </c>
      <c r="AB50" s="50">
        <v>-64</v>
      </c>
      <c r="AC50" s="50">
        <v>-137</v>
      </c>
      <c r="AD50" s="50">
        <v>-6</v>
      </c>
      <c r="AE50" s="50">
        <v>52</v>
      </c>
      <c r="AF50" s="50">
        <v>24</v>
      </c>
      <c r="AG50" s="50">
        <v>47</v>
      </c>
      <c r="AH50" s="50">
        <v>-26</v>
      </c>
      <c r="AI50" s="50">
        <v>-36</v>
      </c>
      <c r="AJ50" s="50">
        <v>467</v>
      </c>
      <c r="AK50" s="50">
        <v>394</v>
      </c>
      <c r="AL50" s="50">
        <v>352</v>
      </c>
      <c r="AM50" s="50">
        <v>336</v>
      </c>
      <c r="AN50" s="50">
        <v>316</v>
      </c>
      <c r="AO50" s="50">
        <v>303</v>
      </c>
      <c r="AP50" s="50">
        <v>480</v>
      </c>
      <c r="AQ50" s="50">
        <v>258</v>
      </c>
      <c r="AR50" s="50">
        <v>150</v>
      </c>
      <c r="AS50" s="50">
        <v>309</v>
      </c>
      <c r="AT50" s="50">
        <v>-51</v>
      </c>
      <c r="AU50" s="50">
        <v>68</v>
      </c>
      <c r="AV50" s="50">
        <v>-131</v>
      </c>
      <c r="AW50" s="50">
        <v>-101</v>
      </c>
      <c r="AX50" s="50">
        <v>175</v>
      </c>
      <c r="AY50" s="50">
        <v>302</v>
      </c>
      <c r="AZ50" s="50">
        <v>50</v>
      </c>
      <c r="BA50" s="50">
        <v>200</v>
      </c>
      <c r="BB50" s="50">
        <v>236</v>
      </c>
      <c r="BC50" s="50">
        <v>261</v>
      </c>
      <c r="BD50" s="50">
        <v>593</v>
      </c>
      <c r="BE50" s="50">
        <v>484</v>
      </c>
      <c r="BF50" s="50">
        <v>-371</v>
      </c>
      <c r="BG50" s="50">
        <v>-230</v>
      </c>
      <c r="BH50" s="50">
        <v>93</v>
      </c>
      <c r="BI50" s="50">
        <v>-363</v>
      </c>
      <c r="BJ50" s="50">
        <v>211</v>
      </c>
      <c r="BK50" s="50">
        <v>60</v>
      </c>
      <c r="BL50" s="50">
        <v>559</v>
      </c>
      <c r="BM50" s="50">
        <v>-63</v>
      </c>
      <c r="BN50" s="50">
        <v>198</v>
      </c>
      <c r="BO50" s="50">
        <v>-421</v>
      </c>
      <c r="BP50" s="50">
        <v>290</v>
      </c>
      <c r="BQ50" s="50">
        <v>-114</v>
      </c>
      <c r="BR50" s="50">
        <v>523</v>
      </c>
      <c r="BS50" s="50">
        <v>233</v>
      </c>
      <c r="BT50" s="50">
        <v>-387</v>
      </c>
      <c r="BU50" s="50">
        <v>1224</v>
      </c>
      <c r="BV50" s="50">
        <v>238</v>
      </c>
      <c r="BW50" s="50">
        <v>280</v>
      </c>
      <c r="BX50" s="50">
        <v>357</v>
      </c>
      <c r="BY50" s="50">
        <v>-663</v>
      </c>
      <c r="BZ50" s="50">
        <f t="shared" ref="BZ50:CE50" si="11">BZ51+BZ52+BZ53</f>
        <v>527</v>
      </c>
      <c r="CA50" s="50">
        <f t="shared" si="11"/>
        <v>-349</v>
      </c>
      <c r="CB50" s="50">
        <f t="shared" si="11"/>
        <v>425</v>
      </c>
      <c r="CC50" s="50">
        <f t="shared" si="11"/>
        <v>199</v>
      </c>
      <c r="CD50" s="50">
        <f t="shared" si="11"/>
        <v>-482</v>
      </c>
      <c r="CE50" s="50">
        <f t="shared" si="11"/>
        <v>648</v>
      </c>
      <c r="CF50" s="50">
        <v>1530</v>
      </c>
      <c r="CG50" s="50">
        <v>644</v>
      </c>
      <c r="CH50" s="50">
        <v>1973</v>
      </c>
      <c r="CI50" s="50">
        <v>347</v>
      </c>
      <c r="CJ50" s="50">
        <v>617</v>
      </c>
      <c r="CK50" s="50">
        <v>696</v>
      </c>
      <c r="CL50" s="50">
        <v>968</v>
      </c>
      <c r="CM50" s="50">
        <v>3977</v>
      </c>
      <c r="CN50" s="50">
        <v>-304</v>
      </c>
      <c r="CO50" s="50">
        <v>-27</v>
      </c>
      <c r="CP50" s="50">
        <v>-342</v>
      </c>
      <c r="CQ50" s="50">
        <v>2530</v>
      </c>
      <c r="CR50" s="50">
        <v>308</v>
      </c>
      <c r="CS50" s="50">
        <v>1272</v>
      </c>
      <c r="CT50" s="50">
        <v>1905</v>
      </c>
      <c r="CU50" s="50">
        <v>10941</v>
      </c>
      <c r="CV50" s="50">
        <v>8608</v>
      </c>
      <c r="CW50" s="50">
        <v>6069</v>
      </c>
      <c r="CX50" s="50">
        <v>4138</v>
      </c>
      <c r="CY50" s="50">
        <v>5426</v>
      </c>
      <c r="CZ50" s="50">
        <v>-900</v>
      </c>
      <c r="DA50" s="50">
        <v>2835</v>
      </c>
      <c r="DB50" s="50">
        <v>1737</v>
      </c>
      <c r="DC50" s="50">
        <v>-281</v>
      </c>
      <c r="DD50" s="50">
        <v>579</v>
      </c>
      <c r="DE50" s="50">
        <v>72</v>
      </c>
      <c r="DF50" s="21"/>
      <c r="DG50" s="21"/>
      <c r="DH50" s="21"/>
      <c r="DI50" s="21"/>
      <c r="DJ50" s="21"/>
      <c r="DK50" s="21"/>
      <c r="DL50" s="21"/>
      <c r="DM50" s="21"/>
      <c r="DN50" s="21"/>
    </row>
    <row r="51" spans="1:118" x14ac:dyDescent="0.2">
      <c r="A51" s="57" t="s">
        <v>133</v>
      </c>
      <c r="B51" s="34" t="s">
        <v>113</v>
      </c>
      <c r="C51" s="60" t="s">
        <v>144</v>
      </c>
      <c r="D51" s="60" t="s">
        <v>144</v>
      </c>
      <c r="E51" s="60" t="s">
        <v>144</v>
      </c>
      <c r="F51" s="60" t="s">
        <v>144</v>
      </c>
      <c r="G51" s="60" t="s">
        <v>144</v>
      </c>
      <c r="H51" s="60" t="s">
        <v>144</v>
      </c>
      <c r="I51" s="60" t="s">
        <v>144</v>
      </c>
      <c r="J51" s="60" t="s">
        <v>144</v>
      </c>
      <c r="K51" s="60" t="s">
        <v>144</v>
      </c>
      <c r="L51" s="60" t="s">
        <v>144</v>
      </c>
      <c r="M51" s="60" t="s">
        <v>144</v>
      </c>
      <c r="N51" s="60" t="s">
        <v>144</v>
      </c>
      <c r="O51" s="60" t="s">
        <v>144</v>
      </c>
      <c r="P51" s="60" t="s">
        <v>144</v>
      </c>
      <c r="Q51" s="60" t="s">
        <v>144</v>
      </c>
      <c r="R51" s="60" t="s">
        <v>144</v>
      </c>
      <c r="S51" s="60" t="s">
        <v>144</v>
      </c>
      <c r="T51" s="60" t="s">
        <v>144</v>
      </c>
      <c r="U51" s="60" t="s">
        <v>144</v>
      </c>
      <c r="V51" s="60">
        <v>11.456000000000001</v>
      </c>
      <c r="W51" s="60">
        <v>-17.856999999999999</v>
      </c>
      <c r="X51" s="60">
        <v>-9.3769999999999989</v>
      </c>
      <c r="Y51" s="60">
        <v>-9.2110000000000003</v>
      </c>
      <c r="Z51" s="60">
        <v>8.3570000000000011</v>
      </c>
      <c r="AA51" s="60">
        <v>70</v>
      </c>
      <c r="AB51" s="60">
        <v>-63</v>
      </c>
      <c r="AC51" s="60">
        <v>-84</v>
      </c>
      <c r="AD51" s="60">
        <v>-19</v>
      </c>
      <c r="AE51" s="60">
        <v>-6</v>
      </c>
      <c r="AF51" s="60">
        <v>23</v>
      </c>
      <c r="AG51" s="60">
        <v>-21</v>
      </c>
      <c r="AH51" s="60">
        <v>6</v>
      </c>
      <c r="AI51" s="60">
        <v>108</v>
      </c>
      <c r="AJ51" s="60">
        <v>131</v>
      </c>
      <c r="AK51" s="60">
        <v>92</v>
      </c>
      <c r="AL51" s="60">
        <v>-7</v>
      </c>
      <c r="AM51" s="60">
        <v>244</v>
      </c>
      <c r="AN51" s="60">
        <v>68</v>
      </c>
      <c r="AO51" s="60">
        <v>86</v>
      </c>
      <c r="AP51" s="60">
        <v>98</v>
      </c>
      <c r="AQ51" s="60">
        <v>-38</v>
      </c>
      <c r="AR51" s="60">
        <v>45</v>
      </c>
      <c r="AS51" s="60">
        <v>122</v>
      </c>
      <c r="AT51" s="60">
        <v>42</v>
      </c>
      <c r="AU51" s="60">
        <v>21</v>
      </c>
      <c r="AV51" s="60">
        <v>-29</v>
      </c>
      <c r="AW51" s="60">
        <v>-41</v>
      </c>
      <c r="AX51" s="60">
        <v>-41</v>
      </c>
      <c r="AY51" s="60">
        <v>194</v>
      </c>
      <c r="AZ51" s="60">
        <v>-10</v>
      </c>
      <c r="BA51" s="60">
        <v>-46</v>
      </c>
      <c r="BB51" s="60">
        <v>-39</v>
      </c>
      <c r="BC51" s="60">
        <v>44</v>
      </c>
      <c r="BD51" s="60">
        <v>659</v>
      </c>
      <c r="BE51" s="60">
        <v>-9</v>
      </c>
      <c r="BF51" s="60">
        <v>-101</v>
      </c>
      <c r="BG51" s="60">
        <v>-66</v>
      </c>
      <c r="BH51" s="60">
        <v>-85</v>
      </c>
      <c r="BI51" s="60">
        <v>-165</v>
      </c>
      <c r="BJ51" s="60">
        <v>66</v>
      </c>
      <c r="BK51" s="60">
        <v>-67</v>
      </c>
      <c r="BL51" s="60">
        <v>304</v>
      </c>
      <c r="BM51" s="60">
        <v>-248</v>
      </c>
      <c r="BN51" s="60">
        <v>404</v>
      </c>
      <c r="BO51" s="60">
        <v>-541</v>
      </c>
      <c r="BP51" s="60">
        <v>-70</v>
      </c>
      <c r="BQ51" s="60">
        <v>-39</v>
      </c>
      <c r="BR51" s="60">
        <v>177</v>
      </c>
      <c r="BS51" s="60">
        <v>207</v>
      </c>
      <c r="BT51" s="60">
        <v>-240</v>
      </c>
      <c r="BU51" s="60">
        <v>731</v>
      </c>
      <c r="BV51" s="60">
        <v>77</v>
      </c>
      <c r="BW51" s="60">
        <v>-340</v>
      </c>
      <c r="BX51" s="60">
        <v>441</v>
      </c>
      <c r="BY51" s="60">
        <v>-539</v>
      </c>
      <c r="BZ51" s="60">
        <f>+[1]נתונים!BY41</f>
        <v>465</v>
      </c>
      <c r="CA51" s="60">
        <f>+[1]נתונים!BZ41</f>
        <v>-246</v>
      </c>
      <c r="CB51" s="60">
        <f>+[1]נתונים!CA41</f>
        <v>197</v>
      </c>
      <c r="CC51" s="60">
        <f>+[1]נתונים!CB41</f>
        <v>-598</v>
      </c>
      <c r="CD51" s="60">
        <f>+[1]נתונים!CC41</f>
        <v>-498</v>
      </c>
      <c r="CE51" s="60">
        <f>+[1]נתונים!CD41</f>
        <v>215</v>
      </c>
      <c r="CF51" s="60">
        <v>72</v>
      </c>
      <c r="CG51" s="60">
        <v>-32</v>
      </c>
      <c r="CH51" s="60">
        <v>198</v>
      </c>
      <c r="CI51" s="60">
        <v>-367</v>
      </c>
      <c r="CJ51" s="60">
        <v>-75</v>
      </c>
      <c r="CK51" s="60">
        <v>-77</v>
      </c>
      <c r="CL51" s="60">
        <v>-153</v>
      </c>
      <c r="CM51" s="60">
        <v>397</v>
      </c>
      <c r="CN51" s="60">
        <v>-198</v>
      </c>
      <c r="CO51" s="60">
        <v>77</v>
      </c>
      <c r="CP51" s="60">
        <v>-303</v>
      </c>
      <c r="CQ51" s="60">
        <v>-6</v>
      </c>
      <c r="CR51" s="60">
        <v>-11</v>
      </c>
      <c r="CS51" s="60">
        <v>18</v>
      </c>
      <c r="CT51" s="60">
        <v>-122</v>
      </c>
      <c r="CU51" s="60">
        <v>247</v>
      </c>
      <c r="CV51" s="60">
        <v>376</v>
      </c>
      <c r="CW51" s="60">
        <v>99</v>
      </c>
      <c r="CX51" s="60">
        <v>145</v>
      </c>
      <c r="CY51" s="60">
        <v>539</v>
      </c>
      <c r="CZ51" s="60">
        <v>2</v>
      </c>
      <c r="DA51" s="60">
        <v>41</v>
      </c>
      <c r="DB51" s="60">
        <v>-613</v>
      </c>
      <c r="DC51" s="60">
        <v>602</v>
      </c>
      <c r="DD51" s="60">
        <v>206</v>
      </c>
      <c r="DE51" s="60">
        <v>-261</v>
      </c>
      <c r="DF51" s="21"/>
      <c r="DG51" s="21"/>
      <c r="DH51" s="21"/>
      <c r="DI51" s="21"/>
      <c r="DJ51" s="21"/>
      <c r="DK51" s="21"/>
      <c r="DL51" s="21"/>
      <c r="DM51" s="21"/>
      <c r="DN51" s="21"/>
    </row>
    <row r="52" spans="1:118" x14ac:dyDescent="0.2">
      <c r="A52" s="1" t="s">
        <v>134</v>
      </c>
      <c r="B52" s="38" t="s">
        <v>117</v>
      </c>
      <c r="C52" s="60" t="s">
        <v>144</v>
      </c>
      <c r="D52" s="60" t="s">
        <v>144</v>
      </c>
      <c r="E52" s="60" t="s">
        <v>144</v>
      </c>
      <c r="F52" s="60" t="s">
        <v>144</v>
      </c>
      <c r="G52" s="60" t="s">
        <v>144</v>
      </c>
      <c r="H52" s="60" t="s">
        <v>144</v>
      </c>
      <c r="I52" s="60" t="s">
        <v>144</v>
      </c>
      <c r="J52" s="60" t="s">
        <v>144</v>
      </c>
      <c r="K52" s="60" t="s">
        <v>144</v>
      </c>
      <c r="L52" s="60" t="s">
        <v>144</v>
      </c>
      <c r="M52" s="60" t="s">
        <v>144</v>
      </c>
      <c r="N52" s="60" t="s">
        <v>144</v>
      </c>
      <c r="O52" s="60" t="s">
        <v>144</v>
      </c>
      <c r="P52" s="60" t="s">
        <v>144</v>
      </c>
      <c r="Q52" s="60" t="s">
        <v>144</v>
      </c>
      <c r="R52" s="60" t="s">
        <v>144</v>
      </c>
      <c r="S52" s="60" t="s">
        <v>144</v>
      </c>
      <c r="T52" s="60" t="s">
        <v>144</v>
      </c>
      <c r="U52" s="60" t="s">
        <v>144</v>
      </c>
      <c r="V52" s="60">
        <v>0</v>
      </c>
      <c r="W52" s="60">
        <v>0</v>
      </c>
      <c r="X52" s="60">
        <v>0</v>
      </c>
      <c r="Y52" s="60">
        <v>-1.8000000000000002E-2</v>
      </c>
      <c r="Z52" s="60">
        <v>3.0000000000000001E-3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60">
        <v>7</v>
      </c>
      <c r="AG52" s="60">
        <v>-1</v>
      </c>
      <c r="AH52" s="60">
        <v>39</v>
      </c>
      <c r="AI52" s="60">
        <v>-1</v>
      </c>
      <c r="AJ52" s="60">
        <v>42</v>
      </c>
      <c r="AK52" s="60">
        <v>34</v>
      </c>
      <c r="AL52" s="60">
        <v>150</v>
      </c>
      <c r="AM52" s="60">
        <v>-6</v>
      </c>
      <c r="AN52" s="60">
        <v>-11</v>
      </c>
      <c r="AO52" s="60">
        <v>19</v>
      </c>
      <c r="AP52" s="60">
        <v>56</v>
      </c>
      <c r="AQ52" s="60">
        <v>-49</v>
      </c>
      <c r="AR52" s="60">
        <v>30</v>
      </c>
      <c r="AS52" s="60">
        <v>0</v>
      </c>
      <c r="AT52" s="60">
        <v>-64</v>
      </c>
      <c r="AU52" s="60">
        <v>5</v>
      </c>
      <c r="AV52" s="60">
        <v>5</v>
      </c>
      <c r="AW52" s="60">
        <v>18</v>
      </c>
      <c r="AX52" s="60">
        <v>49</v>
      </c>
      <c r="AY52" s="60">
        <v>-37</v>
      </c>
      <c r="AZ52" s="60">
        <v>-3</v>
      </c>
      <c r="BA52" s="60">
        <v>42</v>
      </c>
      <c r="BB52" s="60">
        <v>-6</v>
      </c>
      <c r="BC52" s="60">
        <v>40</v>
      </c>
      <c r="BD52" s="60">
        <v>-19</v>
      </c>
      <c r="BE52" s="60">
        <v>23</v>
      </c>
      <c r="BF52" s="60">
        <v>-15</v>
      </c>
      <c r="BG52" s="60">
        <v>-6</v>
      </c>
      <c r="BH52" s="60">
        <v>-12</v>
      </c>
      <c r="BI52" s="60">
        <v>13</v>
      </c>
      <c r="BJ52" s="60">
        <v>10</v>
      </c>
      <c r="BK52" s="60">
        <v>12</v>
      </c>
      <c r="BL52" s="60">
        <v>167</v>
      </c>
      <c r="BM52" s="60">
        <v>50</v>
      </c>
      <c r="BN52" s="60">
        <v>-9</v>
      </c>
      <c r="BO52" s="60">
        <v>-4</v>
      </c>
      <c r="BP52" s="60">
        <v>211</v>
      </c>
      <c r="BQ52" s="60">
        <v>26</v>
      </c>
      <c r="BR52" s="60">
        <v>-8</v>
      </c>
      <c r="BS52" s="60">
        <v>-25</v>
      </c>
      <c r="BT52" s="60">
        <v>-10</v>
      </c>
      <c r="BU52" s="60">
        <v>22</v>
      </c>
      <c r="BV52" s="60">
        <v>192</v>
      </c>
      <c r="BW52" s="60">
        <v>111</v>
      </c>
      <c r="BX52" s="60">
        <v>-68</v>
      </c>
      <c r="BY52" s="60">
        <v>110</v>
      </c>
      <c r="BZ52" s="60">
        <f>+[1]נתונים!BY42</f>
        <v>164</v>
      </c>
      <c r="CA52" s="60">
        <f>+[1]נתונים!BZ42</f>
        <v>83</v>
      </c>
      <c r="CB52" s="60">
        <f>+[1]נתונים!CA42</f>
        <v>134</v>
      </c>
      <c r="CC52" s="60">
        <f>+[1]נתונים!CB42</f>
        <v>186</v>
      </c>
      <c r="CD52" s="60">
        <f>+[1]נתונים!CC42</f>
        <v>-174</v>
      </c>
      <c r="CE52" s="60">
        <f>+[1]נתונים!CD42</f>
        <v>345</v>
      </c>
      <c r="CF52" s="60">
        <v>435</v>
      </c>
      <c r="CG52" s="60">
        <v>50</v>
      </c>
      <c r="CH52" s="60">
        <v>295</v>
      </c>
      <c r="CI52" s="60">
        <v>255</v>
      </c>
      <c r="CJ52" s="60">
        <v>-4</v>
      </c>
      <c r="CK52" s="60">
        <v>116</v>
      </c>
      <c r="CL52" s="60">
        <v>97</v>
      </c>
      <c r="CM52" s="60">
        <v>459</v>
      </c>
      <c r="CN52" s="60">
        <v>36</v>
      </c>
      <c r="CO52" s="60">
        <v>196</v>
      </c>
      <c r="CP52" s="60">
        <v>-246</v>
      </c>
      <c r="CQ52" s="60">
        <v>-14</v>
      </c>
      <c r="CR52" s="60">
        <v>-124</v>
      </c>
      <c r="CS52" s="60">
        <v>70</v>
      </c>
      <c r="CT52" s="60">
        <v>350</v>
      </c>
      <c r="CU52" s="60">
        <v>-98</v>
      </c>
      <c r="CV52" s="60">
        <v>18</v>
      </c>
      <c r="CW52" s="60">
        <v>-188</v>
      </c>
      <c r="CX52" s="60">
        <v>-307</v>
      </c>
      <c r="CY52" s="60">
        <v>-117</v>
      </c>
      <c r="CZ52" s="60">
        <v>-186</v>
      </c>
      <c r="DA52" s="60">
        <v>-429</v>
      </c>
      <c r="DB52" s="60">
        <v>-242</v>
      </c>
      <c r="DC52" s="60">
        <v>-294</v>
      </c>
      <c r="DD52" s="60">
        <v>-94</v>
      </c>
      <c r="DE52" s="60">
        <v>-145</v>
      </c>
      <c r="DF52" s="21"/>
      <c r="DG52" s="21"/>
      <c r="DH52" s="21"/>
      <c r="DI52" s="21"/>
      <c r="DJ52" s="21"/>
      <c r="DK52" s="21"/>
      <c r="DL52" s="21"/>
      <c r="DM52" s="21"/>
      <c r="DN52" s="21"/>
    </row>
    <row r="53" spans="1:118" x14ac:dyDescent="0.2">
      <c r="A53" s="62" t="s">
        <v>135</v>
      </c>
      <c r="B53" s="38" t="s">
        <v>121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0</v>
      </c>
      <c r="S53" s="60">
        <v>0</v>
      </c>
      <c r="T53" s="60">
        <v>0</v>
      </c>
      <c r="U53" s="60">
        <v>0</v>
      </c>
      <c r="V53" s="60">
        <v>18.149000000000001</v>
      </c>
      <c r="W53" s="60">
        <v>10.993</v>
      </c>
      <c r="X53" s="60">
        <v>-8.5920000000000005</v>
      </c>
      <c r="Y53" s="60">
        <v>-7.0889999999999986</v>
      </c>
      <c r="Z53" s="60">
        <v>10.799999999999997</v>
      </c>
      <c r="AA53" s="60">
        <v>-9</v>
      </c>
      <c r="AB53" s="60">
        <v>-1</v>
      </c>
      <c r="AC53" s="60">
        <v>-53</v>
      </c>
      <c r="AD53" s="60">
        <v>13</v>
      </c>
      <c r="AE53" s="60">
        <v>58</v>
      </c>
      <c r="AF53" s="60">
        <v>-6</v>
      </c>
      <c r="AG53" s="60">
        <v>69</v>
      </c>
      <c r="AH53" s="60">
        <v>-71</v>
      </c>
      <c r="AI53" s="60">
        <v>-143</v>
      </c>
      <c r="AJ53" s="60">
        <v>294</v>
      </c>
      <c r="AK53" s="60">
        <v>268</v>
      </c>
      <c r="AL53" s="60">
        <v>209</v>
      </c>
      <c r="AM53" s="60">
        <v>98</v>
      </c>
      <c r="AN53" s="60">
        <v>259</v>
      </c>
      <c r="AO53" s="60">
        <v>198</v>
      </c>
      <c r="AP53" s="60">
        <v>326</v>
      </c>
      <c r="AQ53" s="60">
        <v>345</v>
      </c>
      <c r="AR53" s="60">
        <v>75</v>
      </c>
      <c r="AS53" s="60">
        <v>187</v>
      </c>
      <c r="AT53" s="60">
        <v>-29</v>
      </c>
      <c r="AU53" s="60">
        <v>42</v>
      </c>
      <c r="AV53" s="60">
        <v>-107</v>
      </c>
      <c r="AW53" s="60">
        <v>-78</v>
      </c>
      <c r="AX53" s="60">
        <v>167</v>
      </c>
      <c r="AY53" s="60">
        <v>145</v>
      </c>
      <c r="AZ53" s="60">
        <v>63</v>
      </c>
      <c r="BA53" s="60">
        <v>204</v>
      </c>
      <c r="BB53" s="60">
        <v>281</v>
      </c>
      <c r="BC53" s="60">
        <v>177</v>
      </c>
      <c r="BD53" s="60">
        <v>-47</v>
      </c>
      <c r="BE53" s="60">
        <v>470</v>
      </c>
      <c r="BF53" s="60">
        <v>-255</v>
      </c>
      <c r="BG53" s="60">
        <v>-158</v>
      </c>
      <c r="BH53" s="60">
        <v>190</v>
      </c>
      <c r="BI53" s="60">
        <v>-211</v>
      </c>
      <c r="BJ53" s="60">
        <v>135</v>
      </c>
      <c r="BK53" s="60">
        <v>115</v>
      </c>
      <c r="BL53" s="60">
        <v>88</v>
      </c>
      <c r="BM53" s="60">
        <v>135</v>
      </c>
      <c r="BN53" s="60">
        <v>-197</v>
      </c>
      <c r="BO53" s="60">
        <v>124</v>
      </c>
      <c r="BP53" s="60">
        <v>149</v>
      </c>
      <c r="BQ53" s="60">
        <v>-101</v>
      </c>
      <c r="BR53" s="60">
        <v>354</v>
      </c>
      <c r="BS53" s="60">
        <v>51</v>
      </c>
      <c r="BT53" s="60">
        <v>-137</v>
      </c>
      <c r="BU53" s="60">
        <v>471</v>
      </c>
      <c r="BV53" s="60">
        <v>-31</v>
      </c>
      <c r="BW53" s="60">
        <v>509</v>
      </c>
      <c r="BX53" s="60">
        <v>-16</v>
      </c>
      <c r="BY53" s="60">
        <v>-234</v>
      </c>
      <c r="BZ53" s="60">
        <f>+[1]נתונים!BY43+[1]נתונים!BY44+[1]נתונים!BY45</f>
        <v>-102</v>
      </c>
      <c r="CA53" s="60">
        <f>+[1]נתונים!BZ43+[1]נתונים!BZ44+[1]נתונים!BZ45</f>
        <v>-186</v>
      </c>
      <c r="CB53" s="60">
        <f>+[1]נתונים!CA43+[1]נתונים!CA44+[1]נתונים!CA45</f>
        <v>94</v>
      </c>
      <c r="CC53" s="60">
        <f>+[1]נתונים!CB43+[1]נתונים!CB44+[1]נתונים!CB45</f>
        <v>611</v>
      </c>
      <c r="CD53" s="60">
        <f>+[1]נתונים!CC43+[1]נתונים!CC44+[1]נתונים!CC45</f>
        <v>190</v>
      </c>
      <c r="CE53" s="60">
        <f>+[1]נתונים!CD43+[1]נתונים!CD44+[1]נתונים!CD45</f>
        <v>88</v>
      </c>
      <c r="CF53" s="60">
        <v>1023</v>
      </c>
      <c r="CG53" s="60">
        <v>626</v>
      </c>
      <c r="CH53" s="60">
        <v>1480</v>
      </c>
      <c r="CI53" s="60">
        <v>459</v>
      </c>
      <c r="CJ53" s="60">
        <v>696</v>
      </c>
      <c r="CK53" s="60">
        <v>657</v>
      </c>
      <c r="CL53" s="60">
        <v>1024</v>
      </c>
      <c r="CM53" s="60">
        <v>3121</v>
      </c>
      <c r="CN53" s="60">
        <v>-142</v>
      </c>
      <c r="CO53" s="60">
        <v>-300</v>
      </c>
      <c r="CP53" s="60">
        <v>207</v>
      </c>
      <c r="CQ53" s="60">
        <v>2550</v>
      </c>
      <c r="CR53" s="60">
        <v>443</v>
      </c>
      <c r="CS53" s="60">
        <v>1184</v>
      </c>
      <c r="CT53" s="60">
        <v>1677</v>
      </c>
      <c r="CU53" s="60">
        <v>10792</v>
      </c>
      <c r="CV53" s="60">
        <v>8214</v>
      </c>
      <c r="CW53" s="60">
        <v>6158</v>
      </c>
      <c r="CX53" s="60">
        <v>4300</v>
      </c>
      <c r="CY53" s="60">
        <v>5004</v>
      </c>
      <c r="CZ53" s="60">
        <v>-716</v>
      </c>
      <c r="DA53" s="60">
        <v>3223</v>
      </c>
      <c r="DB53" s="60">
        <v>2592</v>
      </c>
      <c r="DC53" s="60">
        <v>-589</v>
      </c>
      <c r="DD53" s="60">
        <v>467</v>
      </c>
      <c r="DE53" s="60">
        <v>478</v>
      </c>
      <c r="DF53" s="21"/>
      <c r="DG53" s="21"/>
      <c r="DH53" s="21"/>
      <c r="DI53" s="21"/>
      <c r="DJ53" s="21"/>
      <c r="DK53" s="21"/>
      <c r="DL53" s="21"/>
      <c r="DM53" s="21"/>
      <c r="DN53" s="21"/>
    </row>
    <row r="54" spans="1:118" ht="6" customHeight="1" x14ac:dyDescent="0.2">
      <c r="A54" s="48"/>
      <c r="B54" s="38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21"/>
      <c r="DG54" s="21"/>
      <c r="DH54" s="21"/>
      <c r="DI54" s="21"/>
      <c r="DJ54" s="21"/>
      <c r="DK54" s="21"/>
      <c r="DL54" s="21"/>
      <c r="DM54" s="21"/>
      <c r="DN54" s="21"/>
    </row>
    <row r="55" spans="1:118" s="15" customFormat="1" ht="14.25" x14ac:dyDescent="0.2">
      <c r="A55" s="45">
        <v>3</v>
      </c>
      <c r="B55" s="46" t="s">
        <v>136</v>
      </c>
      <c r="C55" s="47">
        <v>-140.268</v>
      </c>
      <c r="D55" s="47">
        <v>42.11</v>
      </c>
      <c r="E55" s="47">
        <v>-3.3059999999999992</v>
      </c>
      <c r="F55" s="47">
        <v>-59.994999999999997</v>
      </c>
      <c r="G55" s="47">
        <v>-50.972000000000001</v>
      </c>
      <c r="H55" s="47">
        <v>27.576999999999998</v>
      </c>
      <c r="I55" s="47">
        <v>-28.512</v>
      </c>
      <c r="J55" s="47">
        <v>112.28400000000001</v>
      </c>
      <c r="K55" s="47">
        <v>318.029</v>
      </c>
      <c r="L55" s="47">
        <v>144.35599999999999</v>
      </c>
      <c r="M55" s="47">
        <v>975.81100000000015</v>
      </c>
      <c r="N55" s="47">
        <v>-215.45600000000002</v>
      </c>
      <c r="O55" s="47">
        <v>469.81200000000001</v>
      </c>
      <c r="P55" s="47">
        <v>111.70499999999998</v>
      </c>
      <c r="Q55" s="47">
        <v>126.55799999999999</v>
      </c>
      <c r="R55" s="47">
        <v>564.84799999999996</v>
      </c>
      <c r="S55" s="47">
        <v>1130.79</v>
      </c>
      <c r="T55" s="47">
        <v>861.92000000000007</v>
      </c>
      <c r="U55" s="47">
        <v>27.885000000000019</v>
      </c>
      <c r="V55" s="47">
        <v>152.55499999999998</v>
      </c>
      <c r="W55" s="47">
        <v>156.72399999999999</v>
      </c>
      <c r="X55" s="47">
        <v>69.613</v>
      </c>
      <c r="Y55" s="47">
        <v>239.15499999999997</v>
      </c>
      <c r="Z55" s="47">
        <v>640.68299999999999</v>
      </c>
      <c r="AA55" s="47">
        <v>1072</v>
      </c>
      <c r="AB55" s="47">
        <v>-5</v>
      </c>
      <c r="AC55" s="47">
        <v>-21</v>
      </c>
      <c r="AD55" s="47">
        <v>36</v>
      </c>
      <c r="AE55" s="47">
        <v>562</v>
      </c>
      <c r="AF55" s="47">
        <v>219</v>
      </c>
      <c r="AG55" s="47">
        <v>688</v>
      </c>
      <c r="AH55" s="47">
        <v>398</v>
      </c>
      <c r="AI55" s="47">
        <v>1632</v>
      </c>
      <c r="AJ55" s="47">
        <v>-582</v>
      </c>
      <c r="AK55" s="47">
        <v>-163</v>
      </c>
      <c r="AL55" s="47">
        <v>116</v>
      </c>
      <c r="AM55" s="47">
        <v>180</v>
      </c>
      <c r="AN55" s="47">
        <v>405</v>
      </c>
      <c r="AO55" s="47">
        <v>-167</v>
      </c>
      <c r="AP55" s="47">
        <v>-86</v>
      </c>
      <c r="AQ55" s="47">
        <v>-331</v>
      </c>
      <c r="AR55" s="47">
        <v>542</v>
      </c>
      <c r="AS55" s="47">
        <v>-73</v>
      </c>
      <c r="AT55" s="47">
        <v>274</v>
      </c>
      <c r="AU55" s="47">
        <v>741</v>
      </c>
      <c r="AV55" s="47">
        <v>678</v>
      </c>
      <c r="AW55" s="47">
        <v>612</v>
      </c>
      <c r="AX55" s="47">
        <v>700</v>
      </c>
      <c r="AY55" s="47">
        <v>736</v>
      </c>
      <c r="AZ55" s="47">
        <v>391</v>
      </c>
      <c r="BA55" s="47">
        <v>311</v>
      </c>
      <c r="BB55" s="47">
        <v>371</v>
      </c>
      <c r="BC55" s="47">
        <v>246</v>
      </c>
      <c r="BD55" s="47">
        <v>83</v>
      </c>
      <c r="BE55" s="47">
        <v>-557</v>
      </c>
      <c r="BF55" s="47">
        <v>-434</v>
      </c>
      <c r="BG55" s="47">
        <v>731</v>
      </c>
      <c r="BH55" s="47">
        <v>-385</v>
      </c>
      <c r="BI55" s="47">
        <v>123</v>
      </c>
      <c r="BJ55" s="47">
        <v>-69</v>
      </c>
      <c r="BK55" s="47">
        <v>687</v>
      </c>
      <c r="BL55" s="47">
        <v>299</v>
      </c>
      <c r="BM55" s="47">
        <v>439</v>
      </c>
      <c r="BN55" s="47">
        <v>400</v>
      </c>
      <c r="BO55" s="47">
        <v>1345</v>
      </c>
      <c r="BP55" s="47">
        <v>971</v>
      </c>
      <c r="BQ55" s="47">
        <v>462</v>
      </c>
      <c r="BR55" s="47">
        <v>861</v>
      </c>
      <c r="BS55" s="47">
        <v>1335</v>
      </c>
      <c r="BT55" s="47">
        <v>1069</v>
      </c>
      <c r="BU55" s="47">
        <v>-336</v>
      </c>
      <c r="BV55" s="47">
        <v>-753</v>
      </c>
      <c r="BW55" s="47">
        <v>-350</v>
      </c>
      <c r="BX55" s="47">
        <v>-578</v>
      </c>
      <c r="BY55" s="47">
        <v>-25</v>
      </c>
      <c r="BZ55" s="47">
        <f t="shared" ref="BZ55:CE55" si="12">BZ56+BZ59+BZ62</f>
        <v>-127</v>
      </c>
      <c r="CA55" s="47">
        <f t="shared" si="12"/>
        <v>762</v>
      </c>
      <c r="CB55" s="47">
        <f t="shared" si="12"/>
        <v>468</v>
      </c>
      <c r="CC55" s="47">
        <f t="shared" si="12"/>
        <v>-1201</v>
      </c>
      <c r="CD55" s="47">
        <f t="shared" si="12"/>
        <v>1058</v>
      </c>
      <c r="CE55" s="47">
        <f t="shared" si="12"/>
        <v>1210</v>
      </c>
      <c r="CF55" s="47">
        <v>981</v>
      </c>
      <c r="CG55" s="47">
        <v>1829</v>
      </c>
      <c r="CH55" s="47">
        <v>-1518</v>
      </c>
      <c r="CI55" s="47">
        <v>348</v>
      </c>
      <c r="CJ55" s="47">
        <v>-116</v>
      </c>
      <c r="CK55" s="47">
        <v>340</v>
      </c>
      <c r="CL55" s="47">
        <v>277</v>
      </c>
      <c r="CM55" s="47">
        <v>-3351</v>
      </c>
      <c r="CN55" s="47">
        <v>1546</v>
      </c>
      <c r="CO55" s="47">
        <v>588</v>
      </c>
      <c r="CP55" s="47">
        <v>695</v>
      </c>
      <c r="CQ55" s="47">
        <v>697</v>
      </c>
      <c r="CR55" s="47">
        <v>647</v>
      </c>
      <c r="CS55" s="47">
        <v>465</v>
      </c>
      <c r="CT55" s="47">
        <v>-472</v>
      </c>
      <c r="CU55" s="47">
        <v>-300</v>
      </c>
      <c r="CV55" s="47">
        <v>-560</v>
      </c>
      <c r="CW55" s="47">
        <v>1</v>
      </c>
      <c r="CX55" s="47">
        <v>-1244</v>
      </c>
      <c r="CY55" s="47">
        <v>2460</v>
      </c>
      <c r="CZ55" s="47">
        <v>1198</v>
      </c>
      <c r="DA55" s="47">
        <v>995</v>
      </c>
      <c r="DB55" s="47">
        <v>1549</v>
      </c>
      <c r="DC55" s="47">
        <v>3213</v>
      </c>
      <c r="DD55" s="47">
        <v>2761</v>
      </c>
      <c r="DE55" s="47">
        <v>2954</v>
      </c>
      <c r="DF55" s="21"/>
      <c r="DG55" s="21"/>
      <c r="DH55" s="21"/>
      <c r="DI55" s="21"/>
      <c r="DJ55" s="21"/>
      <c r="DK55" s="21"/>
      <c r="DL55" s="21"/>
      <c r="DM55" s="21"/>
      <c r="DN55" s="21"/>
    </row>
    <row r="56" spans="1:118" x14ac:dyDescent="0.2">
      <c r="A56" s="48">
        <v>3.1</v>
      </c>
      <c r="B56" s="49" t="s">
        <v>102</v>
      </c>
      <c r="C56" s="50">
        <v>0</v>
      </c>
      <c r="D56" s="50">
        <v>0</v>
      </c>
      <c r="E56" s="50">
        <v>1</v>
      </c>
      <c r="F56" s="50">
        <v>-2</v>
      </c>
      <c r="G56" s="50">
        <v>-6</v>
      </c>
      <c r="H56" s="50">
        <v>0</v>
      </c>
      <c r="I56" s="50">
        <v>51</v>
      </c>
      <c r="J56" s="50">
        <v>8</v>
      </c>
      <c r="K56" s="50">
        <v>4</v>
      </c>
      <c r="L56" s="50">
        <v>7</v>
      </c>
      <c r="M56" s="50">
        <v>12</v>
      </c>
      <c r="N56" s="50">
        <v>14</v>
      </c>
      <c r="O56" s="50">
        <v>164</v>
      </c>
      <c r="P56" s="50">
        <v>-145</v>
      </c>
      <c r="Q56" s="50">
        <v>23</v>
      </c>
      <c r="R56" s="50">
        <v>14</v>
      </c>
      <c r="S56" s="50">
        <v>0</v>
      </c>
      <c r="T56" s="50">
        <v>15</v>
      </c>
      <c r="U56" s="50">
        <v>13</v>
      </c>
      <c r="V56" s="50">
        <v>-24</v>
      </c>
      <c r="W56" s="50">
        <v>-11</v>
      </c>
      <c r="X56" s="50">
        <v>7</v>
      </c>
      <c r="Y56" s="50">
        <v>-3</v>
      </c>
      <c r="Z56" s="50">
        <v>2</v>
      </c>
      <c r="AA56" s="50">
        <v>6</v>
      </c>
      <c r="AB56" s="50">
        <v>-82</v>
      </c>
      <c r="AC56" s="50">
        <v>-29</v>
      </c>
      <c r="AD56" s="50">
        <v>-15</v>
      </c>
      <c r="AE56" s="50">
        <v>170</v>
      </c>
      <c r="AF56" s="50">
        <v>-25</v>
      </c>
      <c r="AG56" s="50">
        <v>-33</v>
      </c>
      <c r="AH56" s="50">
        <v>-25</v>
      </c>
      <c r="AI56" s="50">
        <v>93</v>
      </c>
      <c r="AJ56" s="50">
        <v>87</v>
      </c>
      <c r="AK56" s="50">
        <v>56</v>
      </c>
      <c r="AL56" s="50">
        <v>66</v>
      </c>
      <c r="AM56" s="50">
        <v>41</v>
      </c>
      <c r="AN56" s="50">
        <v>81</v>
      </c>
      <c r="AO56" s="50">
        <v>1</v>
      </c>
      <c r="AP56" s="50">
        <v>34</v>
      </c>
      <c r="AQ56" s="50">
        <v>-47</v>
      </c>
      <c r="AR56" s="50">
        <v>28</v>
      </c>
      <c r="AS56" s="50">
        <v>130</v>
      </c>
      <c r="AT56" s="50">
        <v>44</v>
      </c>
      <c r="AU56" s="50">
        <v>233</v>
      </c>
      <c r="AV56" s="50">
        <v>27</v>
      </c>
      <c r="AW56" s="50">
        <v>10</v>
      </c>
      <c r="AX56" s="50">
        <v>92</v>
      </c>
      <c r="AY56" s="50">
        <v>209</v>
      </c>
      <c r="AZ56" s="50">
        <v>78</v>
      </c>
      <c r="BA56" s="50">
        <v>10</v>
      </c>
      <c r="BB56" s="50">
        <v>15</v>
      </c>
      <c r="BC56" s="50">
        <v>194</v>
      </c>
      <c r="BD56" s="50">
        <v>-550</v>
      </c>
      <c r="BE56" s="50">
        <v>82</v>
      </c>
      <c r="BF56" s="50">
        <v>-108</v>
      </c>
      <c r="BG56" s="50">
        <v>-13</v>
      </c>
      <c r="BH56" s="50">
        <v>-1</v>
      </c>
      <c r="BI56" s="50">
        <v>-54</v>
      </c>
      <c r="BJ56" s="50">
        <v>-17</v>
      </c>
      <c r="BK56" s="50">
        <v>-29</v>
      </c>
      <c r="BL56" s="50">
        <v>-39</v>
      </c>
      <c r="BM56" s="50">
        <v>-31</v>
      </c>
      <c r="BN56" s="50">
        <v>-215</v>
      </c>
      <c r="BO56" s="50">
        <v>-83</v>
      </c>
      <c r="BP56" s="50">
        <v>2</v>
      </c>
      <c r="BQ56" s="50">
        <v>-131</v>
      </c>
      <c r="BR56" s="50">
        <v>-140</v>
      </c>
      <c r="BS56" s="50">
        <v>-34</v>
      </c>
      <c r="BT56" s="50">
        <v>-56</v>
      </c>
      <c r="BU56" s="50">
        <v>-50</v>
      </c>
      <c r="BV56" s="50">
        <v>-153</v>
      </c>
      <c r="BW56" s="50">
        <v>129</v>
      </c>
      <c r="BX56" s="50">
        <v>68</v>
      </c>
      <c r="BY56" s="50">
        <v>21</v>
      </c>
      <c r="BZ56" s="50">
        <f t="shared" ref="BZ56:CE56" si="13">BZ57+BZ58</f>
        <v>-399</v>
      </c>
      <c r="CA56" s="50">
        <f t="shared" si="13"/>
        <v>117</v>
      </c>
      <c r="CB56" s="50">
        <f t="shared" si="13"/>
        <v>130</v>
      </c>
      <c r="CC56" s="50">
        <f t="shared" si="13"/>
        <v>1</v>
      </c>
      <c r="CD56" s="50">
        <f t="shared" si="13"/>
        <v>134</v>
      </c>
      <c r="CE56" s="50">
        <f t="shared" si="13"/>
        <v>-47</v>
      </c>
      <c r="CF56" s="50">
        <v>32</v>
      </c>
      <c r="CG56" s="50">
        <v>628</v>
      </c>
      <c r="CH56" s="50">
        <v>-73</v>
      </c>
      <c r="CI56" s="50">
        <v>-40</v>
      </c>
      <c r="CJ56" s="50">
        <v>-190</v>
      </c>
      <c r="CK56" s="50">
        <v>311</v>
      </c>
      <c r="CL56" s="50">
        <v>71</v>
      </c>
      <c r="CM56" s="50">
        <v>80</v>
      </c>
      <c r="CN56" s="50">
        <v>-204</v>
      </c>
      <c r="CO56" s="50">
        <v>25</v>
      </c>
      <c r="CP56" s="50">
        <v>-239</v>
      </c>
      <c r="CQ56" s="50">
        <v>-300</v>
      </c>
      <c r="CR56" s="50">
        <v>-85</v>
      </c>
      <c r="CS56" s="50">
        <v>-215</v>
      </c>
      <c r="CT56" s="50">
        <v>-122</v>
      </c>
      <c r="CU56" s="50">
        <v>190</v>
      </c>
      <c r="CV56" s="50">
        <v>227</v>
      </c>
      <c r="CW56" s="50">
        <v>-255</v>
      </c>
      <c r="CX56" s="50">
        <v>-24</v>
      </c>
      <c r="CY56" s="50">
        <v>45</v>
      </c>
      <c r="CZ56" s="50">
        <v>173</v>
      </c>
      <c r="DA56" s="50">
        <v>96</v>
      </c>
      <c r="DB56" s="50">
        <v>52</v>
      </c>
      <c r="DC56" s="50">
        <v>128</v>
      </c>
      <c r="DD56" s="50">
        <v>102</v>
      </c>
      <c r="DE56" s="50">
        <v>294</v>
      </c>
      <c r="DF56" s="21"/>
      <c r="DG56" s="21"/>
      <c r="DH56" s="21"/>
      <c r="DI56" s="21"/>
      <c r="DJ56" s="21"/>
      <c r="DK56" s="21"/>
      <c r="DL56" s="21"/>
      <c r="DM56" s="21"/>
      <c r="DN56" s="21"/>
    </row>
    <row r="57" spans="1:118" x14ac:dyDescent="0.2">
      <c r="A57" s="57" t="s">
        <v>137</v>
      </c>
      <c r="B57" s="58" t="s">
        <v>104</v>
      </c>
      <c r="C57" s="23">
        <v>0</v>
      </c>
      <c r="D57" s="23">
        <v>0</v>
      </c>
      <c r="E57" s="23">
        <v>1</v>
      </c>
      <c r="F57" s="23">
        <v>-1</v>
      </c>
      <c r="G57" s="23">
        <v>-6</v>
      </c>
      <c r="H57" s="23">
        <v>0</v>
      </c>
      <c r="I57" s="23">
        <v>51</v>
      </c>
      <c r="J57" s="23">
        <v>9</v>
      </c>
      <c r="K57" s="23">
        <v>-1</v>
      </c>
      <c r="L57" s="23">
        <v>-2</v>
      </c>
      <c r="M57" s="23">
        <v>2</v>
      </c>
      <c r="N57" s="23">
        <v>4</v>
      </c>
      <c r="O57" s="23">
        <v>140</v>
      </c>
      <c r="P57" s="23">
        <v>-172</v>
      </c>
      <c r="Q57" s="23">
        <v>-6</v>
      </c>
      <c r="R57" s="23">
        <v>-14</v>
      </c>
      <c r="S57" s="23">
        <v>2</v>
      </c>
      <c r="T57" s="23">
        <v>16</v>
      </c>
      <c r="U57" s="23">
        <v>16</v>
      </c>
      <c r="V57" s="23">
        <v>13</v>
      </c>
      <c r="W57" s="23">
        <v>-18</v>
      </c>
      <c r="X57" s="23">
        <v>11</v>
      </c>
      <c r="Y57" s="23">
        <v>-10</v>
      </c>
      <c r="Z57" s="23">
        <v>-3</v>
      </c>
      <c r="AA57" s="23">
        <v>0</v>
      </c>
      <c r="AB57" s="23">
        <v>-90</v>
      </c>
      <c r="AC57" s="23">
        <v>-31</v>
      </c>
      <c r="AD57" s="23">
        <v>-19</v>
      </c>
      <c r="AE57" s="23">
        <v>172</v>
      </c>
      <c r="AF57" s="23">
        <v>-29</v>
      </c>
      <c r="AG57" s="23">
        <v>-39</v>
      </c>
      <c r="AH57" s="23">
        <v>-33</v>
      </c>
      <c r="AI57" s="23">
        <v>69</v>
      </c>
      <c r="AJ57" s="23">
        <v>76</v>
      </c>
      <c r="AK57" s="23">
        <v>45</v>
      </c>
      <c r="AL57" s="23">
        <v>-35</v>
      </c>
      <c r="AM57" s="23">
        <v>40</v>
      </c>
      <c r="AN57" s="23">
        <v>91</v>
      </c>
      <c r="AO57" s="23">
        <v>-1</v>
      </c>
      <c r="AP57" s="23">
        <v>33</v>
      </c>
      <c r="AQ57" s="23">
        <v>-12</v>
      </c>
      <c r="AR57" s="23">
        <v>23</v>
      </c>
      <c r="AS57" s="23">
        <v>71</v>
      </c>
      <c r="AT57" s="23">
        <v>42</v>
      </c>
      <c r="AU57" s="23">
        <v>100</v>
      </c>
      <c r="AV57" s="23">
        <v>7</v>
      </c>
      <c r="AW57" s="23">
        <v>4</v>
      </c>
      <c r="AX57" s="23">
        <v>91</v>
      </c>
      <c r="AY57" s="23">
        <v>171</v>
      </c>
      <c r="AZ57" s="23">
        <v>16</v>
      </c>
      <c r="BA57" s="23">
        <v>-6</v>
      </c>
      <c r="BB57" s="23">
        <v>10</v>
      </c>
      <c r="BC57" s="23">
        <v>118</v>
      </c>
      <c r="BD57" s="23">
        <v>-444</v>
      </c>
      <c r="BE57" s="23">
        <v>-96</v>
      </c>
      <c r="BF57" s="23">
        <v>2</v>
      </c>
      <c r="BG57" s="23">
        <v>-20</v>
      </c>
      <c r="BH57" s="23">
        <v>-31</v>
      </c>
      <c r="BI57" s="23">
        <v>-43</v>
      </c>
      <c r="BJ57" s="23">
        <v>-23</v>
      </c>
      <c r="BK57" s="23">
        <v>-30</v>
      </c>
      <c r="BL57" s="23">
        <v>-36</v>
      </c>
      <c r="BM57" s="23">
        <v>-32</v>
      </c>
      <c r="BN57" s="23">
        <v>-187</v>
      </c>
      <c r="BO57" s="23">
        <v>-57</v>
      </c>
      <c r="BP57" s="23">
        <v>32</v>
      </c>
      <c r="BQ57" s="23">
        <v>-91</v>
      </c>
      <c r="BR57" s="23">
        <v>-64</v>
      </c>
      <c r="BS57" s="23">
        <v>-20</v>
      </c>
      <c r="BT57" s="23">
        <v>-47</v>
      </c>
      <c r="BU57" s="23">
        <v>-34</v>
      </c>
      <c r="BV57" s="23">
        <v>-156</v>
      </c>
      <c r="BW57" s="23">
        <v>125</v>
      </c>
      <c r="BX57" s="23">
        <v>70</v>
      </c>
      <c r="BY57" s="23">
        <v>52</v>
      </c>
      <c r="BZ57" s="23">
        <f>+[1]נתונים!BY46</f>
        <v>-363</v>
      </c>
      <c r="CA57" s="23">
        <f>+[1]נתונים!BZ46</f>
        <v>67</v>
      </c>
      <c r="CB57" s="23">
        <f>+[1]נתונים!CA46</f>
        <v>61</v>
      </c>
      <c r="CC57" s="23">
        <f>+[1]נתונים!CB46</f>
        <v>-10</v>
      </c>
      <c r="CD57" s="23">
        <f>+[1]נתונים!CC46</f>
        <v>102</v>
      </c>
      <c r="CE57" s="23">
        <f>+[1]נתונים!CD46</f>
        <v>-87</v>
      </c>
      <c r="CF57" s="23">
        <v>50</v>
      </c>
      <c r="CG57" s="23">
        <v>381</v>
      </c>
      <c r="CH57" s="23">
        <v>49</v>
      </c>
      <c r="CI57" s="23">
        <v>-94</v>
      </c>
      <c r="CJ57" s="23">
        <v>-176</v>
      </c>
      <c r="CK57" s="23">
        <v>271</v>
      </c>
      <c r="CL57" s="23">
        <v>64</v>
      </c>
      <c r="CM57" s="23">
        <v>33</v>
      </c>
      <c r="CN57" s="23">
        <v>-209</v>
      </c>
      <c r="CO57" s="23">
        <v>33</v>
      </c>
      <c r="CP57" s="23">
        <v>-271</v>
      </c>
      <c r="CQ57" s="23">
        <v>-275</v>
      </c>
      <c r="CR57" s="23">
        <v>-156</v>
      </c>
      <c r="CS57" s="23">
        <v>-202</v>
      </c>
      <c r="CT57" s="23">
        <v>-90</v>
      </c>
      <c r="CU57" s="23">
        <v>156</v>
      </c>
      <c r="CV57" s="23">
        <v>207</v>
      </c>
      <c r="CW57" s="23">
        <v>-253</v>
      </c>
      <c r="CX57" s="23">
        <v>-74</v>
      </c>
      <c r="CY57" s="23">
        <v>84</v>
      </c>
      <c r="CZ57" s="23">
        <v>104</v>
      </c>
      <c r="DA57" s="23">
        <v>67</v>
      </c>
      <c r="DB57" s="23">
        <v>58</v>
      </c>
      <c r="DC57" s="23">
        <v>95</v>
      </c>
      <c r="DD57" s="23">
        <v>67</v>
      </c>
      <c r="DE57" s="23">
        <v>254</v>
      </c>
      <c r="DF57" s="21"/>
      <c r="DG57" s="21"/>
      <c r="DH57" s="21"/>
      <c r="DI57" s="21"/>
      <c r="DJ57" s="21"/>
      <c r="DK57" s="21"/>
      <c r="DL57" s="21"/>
      <c r="DM57" s="21"/>
      <c r="DN57" s="21"/>
    </row>
    <row r="58" spans="1:118" x14ac:dyDescent="0.2">
      <c r="A58" s="57" t="s">
        <v>138</v>
      </c>
      <c r="B58" s="58" t="s">
        <v>106</v>
      </c>
      <c r="C58" s="23">
        <v>0</v>
      </c>
      <c r="D58" s="23">
        <v>0</v>
      </c>
      <c r="E58" s="23">
        <v>0</v>
      </c>
      <c r="F58" s="23">
        <v>-1</v>
      </c>
      <c r="G58" s="23">
        <v>0</v>
      </c>
      <c r="H58" s="23">
        <v>0</v>
      </c>
      <c r="I58" s="23">
        <v>0</v>
      </c>
      <c r="J58" s="23">
        <v>-1</v>
      </c>
      <c r="K58" s="23">
        <v>5</v>
      </c>
      <c r="L58" s="23">
        <v>9</v>
      </c>
      <c r="M58" s="23">
        <v>10</v>
      </c>
      <c r="N58" s="23">
        <v>10</v>
      </c>
      <c r="O58" s="23">
        <v>24</v>
      </c>
      <c r="P58" s="23">
        <v>27</v>
      </c>
      <c r="Q58" s="23">
        <v>29</v>
      </c>
      <c r="R58" s="23">
        <v>28</v>
      </c>
      <c r="S58" s="23">
        <v>-2</v>
      </c>
      <c r="T58" s="23">
        <v>-1</v>
      </c>
      <c r="U58" s="23">
        <v>-3</v>
      </c>
      <c r="V58" s="23">
        <v>-37</v>
      </c>
      <c r="W58" s="23">
        <v>7</v>
      </c>
      <c r="X58" s="23">
        <v>-4</v>
      </c>
      <c r="Y58" s="23">
        <v>7</v>
      </c>
      <c r="Z58" s="23">
        <v>5</v>
      </c>
      <c r="AA58" s="23">
        <v>6</v>
      </c>
      <c r="AB58" s="23">
        <v>8</v>
      </c>
      <c r="AC58" s="23">
        <v>2</v>
      </c>
      <c r="AD58" s="23">
        <v>4</v>
      </c>
      <c r="AE58" s="23">
        <v>-2</v>
      </c>
      <c r="AF58" s="23">
        <v>4</v>
      </c>
      <c r="AG58" s="23">
        <v>6</v>
      </c>
      <c r="AH58" s="23">
        <v>8</v>
      </c>
      <c r="AI58" s="23">
        <v>24</v>
      </c>
      <c r="AJ58" s="23">
        <v>11</v>
      </c>
      <c r="AK58" s="23">
        <v>11</v>
      </c>
      <c r="AL58" s="23">
        <v>101</v>
      </c>
      <c r="AM58" s="23">
        <v>1</v>
      </c>
      <c r="AN58" s="23">
        <v>-10</v>
      </c>
      <c r="AO58" s="23">
        <v>2</v>
      </c>
      <c r="AP58" s="23">
        <v>1</v>
      </c>
      <c r="AQ58" s="23">
        <v>-35</v>
      </c>
      <c r="AR58" s="23">
        <v>5</v>
      </c>
      <c r="AS58" s="23">
        <v>59</v>
      </c>
      <c r="AT58" s="23">
        <v>2</v>
      </c>
      <c r="AU58" s="23">
        <v>133</v>
      </c>
      <c r="AV58" s="23">
        <v>20</v>
      </c>
      <c r="AW58" s="23">
        <v>6</v>
      </c>
      <c r="AX58" s="23">
        <v>1</v>
      </c>
      <c r="AY58" s="23">
        <v>38</v>
      </c>
      <c r="AZ58" s="23">
        <v>62</v>
      </c>
      <c r="BA58" s="23">
        <v>16</v>
      </c>
      <c r="BB58" s="23">
        <v>5</v>
      </c>
      <c r="BC58" s="23">
        <v>76</v>
      </c>
      <c r="BD58" s="23">
        <v>-106</v>
      </c>
      <c r="BE58" s="23">
        <v>178</v>
      </c>
      <c r="BF58" s="23">
        <v>-110</v>
      </c>
      <c r="BG58" s="23">
        <v>7</v>
      </c>
      <c r="BH58" s="23">
        <v>30</v>
      </c>
      <c r="BI58" s="23">
        <v>-11</v>
      </c>
      <c r="BJ58" s="23">
        <v>6</v>
      </c>
      <c r="BK58" s="23">
        <v>1</v>
      </c>
      <c r="BL58" s="23">
        <v>-3</v>
      </c>
      <c r="BM58" s="23">
        <v>1</v>
      </c>
      <c r="BN58" s="23">
        <v>-28</v>
      </c>
      <c r="BO58" s="23">
        <v>-26</v>
      </c>
      <c r="BP58" s="23">
        <v>-30</v>
      </c>
      <c r="BQ58" s="23">
        <v>-40</v>
      </c>
      <c r="BR58" s="23">
        <v>-76</v>
      </c>
      <c r="BS58" s="23">
        <v>-14</v>
      </c>
      <c r="BT58" s="23">
        <v>-9</v>
      </c>
      <c r="BU58" s="23">
        <v>-16</v>
      </c>
      <c r="BV58" s="23">
        <v>3</v>
      </c>
      <c r="BW58" s="23">
        <v>4</v>
      </c>
      <c r="BX58" s="23">
        <v>-2</v>
      </c>
      <c r="BY58" s="23">
        <v>-31</v>
      </c>
      <c r="BZ58" s="23">
        <f>+[1]נתונים!BY47</f>
        <v>-36</v>
      </c>
      <c r="CA58" s="23">
        <f>+[1]נתונים!BZ47</f>
        <v>50</v>
      </c>
      <c r="CB58" s="23">
        <f>+[1]נתונים!CA47</f>
        <v>69</v>
      </c>
      <c r="CC58" s="23">
        <f>+[1]נתונים!CB47</f>
        <v>11</v>
      </c>
      <c r="CD58" s="23">
        <f>+[1]נתונים!CC47</f>
        <v>32</v>
      </c>
      <c r="CE58" s="23">
        <f>+[1]נתונים!CD47</f>
        <v>40</v>
      </c>
      <c r="CF58" s="23">
        <v>-18</v>
      </c>
      <c r="CG58" s="23">
        <v>247</v>
      </c>
      <c r="CH58" s="23">
        <v>-122</v>
      </c>
      <c r="CI58" s="23">
        <v>54</v>
      </c>
      <c r="CJ58" s="23">
        <v>-14</v>
      </c>
      <c r="CK58" s="23">
        <v>40</v>
      </c>
      <c r="CL58" s="23">
        <v>7</v>
      </c>
      <c r="CM58" s="23">
        <v>47</v>
      </c>
      <c r="CN58" s="23">
        <v>5</v>
      </c>
      <c r="CO58" s="23">
        <v>-8</v>
      </c>
      <c r="CP58" s="23">
        <v>32</v>
      </c>
      <c r="CQ58" s="23">
        <v>-25</v>
      </c>
      <c r="CR58" s="23">
        <v>71</v>
      </c>
      <c r="CS58" s="23">
        <v>-13</v>
      </c>
      <c r="CT58" s="23">
        <v>-32</v>
      </c>
      <c r="CU58" s="23">
        <v>34</v>
      </c>
      <c r="CV58" s="23">
        <v>20</v>
      </c>
      <c r="CW58" s="23">
        <v>-2</v>
      </c>
      <c r="CX58" s="23">
        <v>50</v>
      </c>
      <c r="CY58" s="23">
        <v>-39</v>
      </c>
      <c r="CZ58" s="23">
        <v>69</v>
      </c>
      <c r="DA58" s="23">
        <v>29</v>
      </c>
      <c r="DB58" s="23">
        <v>-6</v>
      </c>
      <c r="DC58" s="23">
        <v>33</v>
      </c>
      <c r="DD58" s="23">
        <v>35</v>
      </c>
      <c r="DE58" s="23">
        <v>40</v>
      </c>
      <c r="DF58" s="21"/>
      <c r="DG58" s="21"/>
      <c r="DH58" s="21"/>
      <c r="DI58" s="21"/>
      <c r="DJ58" s="21"/>
      <c r="DK58" s="21"/>
      <c r="DL58" s="21"/>
      <c r="DM58" s="21"/>
      <c r="DN58" s="21"/>
    </row>
    <row r="59" spans="1:118" x14ac:dyDescent="0.2">
      <c r="A59" s="48">
        <v>3.2</v>
      </c>
      <c r="B59" s="30" t="s">
        <v>107</v>
      </c>
      <c r="C59" s="50">
        <v>-140.268</v>
      </c>
      <c r="D59" s="50">
        <v>42.11</v>
      </c>
      <c r="E59" s="50">
        <v>-4.3059999999999992</v>
      </c>
      <c r="F59" s="50">
        <v>-57.994999999999997</v>
      </c>
      <c r="G59" s="50">
        <v>-53.972000000000001</v>
      </c>
      <c r="H59" s="50">
        <v>7.577</v>
      </c>
      <c r="I59" s="50">
        <v>29.488</v>
      </c>
      <c r="J59" s="50">
        <v>95.284000000000006</v>
      </c>
      <c r="K59" s="50">
        <v>332.029</v>
      </c>
      <c r="L59" s="50">
        <v>150.35599999999999</v>
      </c>
      <c r="M59" s="50">
        <v>1014.811</v>
      </c>
      <c r="N59" s="50">
        <v>-420.45600000000002</v>
      </c>
      <c r="O59" s="50">
        <v>154.81200000000001</v>
      </c>
      <c r="P59" s="50">
        <v>150.70499999999998</v>
      </c>
      <c r="Q59" s="50">
        <v>-36.442000000000007</v>
      </c>
      <c r="R59" s="50">
        <v>352.84799999999996</v>
      </c>
      <c r="S59" s="50">
        <v>1021.79</v>
      </c>
      <c r="T59" s="50">
        <v>364.92</v>
      </c>
      <c r="U59" s="50">
        <v>-158.11499999999998</v>
      </c>
      <c r="V59" s="50">
        <v>117.55499999999998</v>
      </c>
      <c r="W59" s="50">
        <v>-83.275999999999996</v>
      </c>
      <c r="X59" s="50">
        <v>108.613</v>
      </c>
      <c r="Y59" s="50">
        <v>278.15499999999997</v>
      </c>
      <c r="Z59" s="50">
        <v>848.68299999999999</v>
      </c>
      <c r="AA59" s="50">
        <v>1057</v>
      </c>
      <c r="AB59" s="50">
        <v>29</v>
      </c>
      <c r="AC59" s="50">
        <v>-115</v>
      </c>
      <c r="AD59" s="50">
        <v>23</v>
      </c>
      <c r="AE59" s="50">
        <v>451</v>
      </c>
      <c r="AF59" s="50">
        <v>194</v>
      </c>
      <c r="AG59" s="50">
        <v>905</v>
      </c>
      <c r="AH59" s="50">
        <v>526</v>
      </c>
      <c r="AI59" s="50">
        <v>1483</v>
      </c>
      <c r="AJ59" s="50">
        <v>-557</v>
      </c>
      <c r="AK59" s="50">
        <v>556</v>
      </c>
      <c r="AL59" s="50">
        <v>98</v>
      </c>
      <c r="AM59" s="50">
        <v>-135</v>
      </c>
      <c r="AN59" s="50">
        <v>244</v>
      </c>
      <c r="AO59" s="50">
        <v>-143</v>
      </c>
      <c r="AP59" s="50">
        <v>-44</v>
      </c>
      <c r="AQ59" s="50">
        <v>-759</v>
      </c>
      <c r="AR59" s="50">
        <v>244</v>
      </c>
      <c r="AS59" s="50">
        <v>-506</v>
      </c>
      <c r="AT59" s="50">
        <v>-90</v>
      </c>
      <c r="AU59" s="50">
        <v>354</v>
      </c>
      <c r="AV59" s="50">
        <v>413</v>
      </c>
      <c r="AW59" s="50">
        <v>486</v>
      </c>
      <c r="AX59" s="50">
        <v>376</v>
      </c>
      <c r="AY59" s="50">
        <v>856</v>
      </c>
      <c r="AZ59" s="50">
        <v>384</v>
      </c>
      <c r="BA59" s="50">
        <v>572</v>
      </c>
      <c r="BB59" s="50">
        <v>482</v>
      </c>
      <c r="BC59" s="50">
        <v>223</v>
      </c>
      <c r="BD59" s="50">
        <v>648</v>
      </c>
      <c r="BE59" s="50">
        <v>-521</v>
      </c>
      <c r="BF59" s="50">
        <v>7</v>
      </c>
      <c r="BG59" s="50">
        <v>856</v>
      </c>
      <c r="BH59" s="50">
        <v>-72</v>
      </c>
      <c r="BI59" s="50">
        <v>280</v>
      </c>
      <c r="BJ59" s="50">
        <v>110</v>
      </c>
      <c r="BK59" s="50">
        <v>812</v>
      </c>
      <c r="BL59" s="50">
        <v>528</v>
      </c>
      <c r="BM59" s="50">
        <v>550</v>
      </c>
      <c r="BN59" s="50">
        <v>772</v>
      </c>
      <c r="BO59" s="50">
        <v>1841</v>
      </c>
      <c r="BP59" s="50">
        <v>1332</v>
      </c>
      <c r="BQ59" s="50">
        <v>815</v>
      </c>
      <c r="BR59" s="50">
        <v>1370</v>
      </c>
      <c r="BS59" s="50">
        <v>1668</v>
      </c>
      <c r="BT59" s="50">
        <v>1383</v>
      </c>
      <c r="BU59" s="50">
        <v>-173</v>
      </c>
      <c r="BV59" s="50">
        <v>-233</v>
      </c>
      <c r="BW59" s="50">
        <v>85</v>
      </c>
      <c r="BX59" s="50">
        <v>-273</v>
      </c>
      <c r="BY59" s="50">
        <v>369</v>
      </c>
      <c r="BZ59" s="50">
        <f t="shared" ref="BZ59:CE59" si="14">BZ60+BZ61</f>
        <v>244</v>
      </c>
      <c r="CA59" s="50">
        <f t="shared" si="14"/>
        <v>1201</v>
      </c>
      <c r="CB59" s="50">
        <f t="shared" si="14"/>
        <v>683</v>
      </c>
      <c r="CC59" s="50">
        <f t="shared" si="14"/>
        <v>-1849</v>
      </c>
      <c r="CD59" s="50">
        <f t="shared" si="14"/>
        <v>1790</v>
      </c>
      <c r="CE59" s="50">
        <f t="shared" si="14"/>
        <v>1650</v>
      </c>
      <c r="CF59" s="50">
        <v>1169</v>
      </c>
      <c r="CG59" s="50">
        <v>1449</v>
      </c>
      <c r="CH59" s="50">
        <v>-1093</v>
      </c>
      <c r="CI59" s="50">
        <v>872</v>
      </c>
      <c r="CJ59" s="50">
        <v>413</v>
      </c>
      <c r="CK59" s="50">
        <v>205</v>
      </c>
      <c r="CL59" s="50">
        <v>703</v>
      </c>
      <c r="CM59" s="50">
        <v>-3465</v>
      </c>
      <c r="CN59" s="50">
        <v>2179</v>
      </c>
      <c r="CO59" s="50">
        <v>1169</v>
      </c>
      <c r="CP59" s="50">
        <v>1454</v>
      </c>
      <c r="CQ59" s="50">
        <v>1013</v>
      </c>
      <c r="CR59" s="50">
        <v>1377</v>
      </c>
      <c r="CS59" s="50">
        <v>761</v>
      </c>
      <c r="CT59" s="50">
        <v>206</v>
      </c>
      <c r="CU59" s="50">
        <v>-114</v>
      </c>
      <c r="CV59" s="50">
        <v>-144</v>
      </c>
      <c r="CW59" s="50">
        <v>565</v>
      </c>
      <c r="CX59" s="50">
        <v>-405</v>
      </c>
      <c r="CY59" s="50">
        <v>1701</v>
      </c>
      <c r="CZ59" s="50">
        <v>565</v>
      </c>
      <c r="DA59" s="50">
        <v>440</v>
      </c>
      <c r="DB59" s="50">
        <v>1013</v>
      </c>
      <c r="DC59" s="50">
        <v>2836</v>
      </c>
      <c r="DD59" s="50">
        <v>2397</v>
      </c>
      <c r="DE59" s="50">
        <v>1852</v>
      </c>
      <c r="DF59" s="21"/>
      <c r="DG59" s="21"/>
      <c r="DH59" s="21"/>
      <c r="DI59" s="21"/>
      <c r="DJ59" s="21"/>
      <c r="DK59" s="21"/>
      <c r="DL59" s="21"/>
      <c r="DM59" s="21"/>
      <c r="DN59" s="21"/>
    </row>
    <row r="60" spans="1:118" x14ac:dyDescent="0.2">
      <c r="A60" s="57" t="s">
        <v>139</v>
      </c>
      <c r="B60" s="58" t="s">
        <v>104</v>
      </c>
      <c r="C60" s="23">
        <v>-139</v>
      </c>
      <c r="D60" s="23">
        <v>47</v>
      </c>
      <c r="E60" s="23">
        <v>0</v>
      </c>
      <c r="F60" s="23">
        <v>-69</v>
      </c>
      <c r="G60" s="23">
        <v>-33</v>
      </c>
      <c r="H60" s="23">
        <v>17</v>
      </c>
      <c r="I60" s="23">
        <v>22</v>
      </c>
      <c r="J60" s="23">
        <v>102</v>
      </c>
      <c r="K60" s="23">
        <v>331</v>
      </c>
      <c r="L60" s="23">
        <v>143</v>
      </c>
      <c r="M60" s="23">
        <v>998</v>
      </c>
      <c r="N60" s="23">
        <v>-399</v>
      </c>
      <c r="O60" s="23">
        <v>99</v>
      </c>
      <c r="P60" s="23">
        <v>35</v>
      </c>
      <c r="Q60" s="23">
        <v>-196</v>
      </c>
      <c r="R60" s="23">
        <v>132</v>
      </c>
      <c r="S60" s="23">
        <v>211</v>
      </c>
      <c r="T60" s="23">
        <v>-135.45699999999999</v>
      </c>
      <c r="U60" s="23">
        <v>-35.542999999999999</v>
      </c>
      <c r="V60" s="23">
        <v>-85</v>
      </c>
      <c r="W60" s="23">
        <v>-40</v>
      </c>
      <c r="X60" s="23">
        <v>52</v>
      </c>
      <c r="Y60" s="23">
        <v>43</v>
      </c>
      <c r="Z60" s="23">
        <v>334</v>
      </c>
      <c r="AA60" s="23">
        <v>541</v>
      </c>
      <c r="AB60" s="23">
        <v>-46</v>
      </c>
      <c r="AC60" s="23">
        <v>-37</v>
      </c>
      <c r="AD60" s="23">
        <v>-72</v>
      </c>
      <c r="AE60" s="23">
        <v>247</v>
      </c>
      <c r="AF60" s="23">
        <v>26</v>
      </c>
      <c r="AG60" s="23">
        <v>512</v>
      </c>
      <c r="AH60" s="23">
        <v>565</v>
      </c>
      <c r="AI60" s="23">
        <v>1397</v>
      </c>
      <c r="AJ60" s="23">
        <v>-324</v>
      </c>
      <c r="AK60" s="23">
        <v>-24</v>
      </c>
      <c r="AL60" s="23">
        <v>202</v>
      </c>
      <c r="AM60" s="23">
        <v>-168</v>
      </c>
      <c r="AN60" s="23">
        <v>197</v>
      </c>
      <c r="AO60" s="23">
        <v>-160</v>
      </c>
      <c r="AP60" s="23">
        <v>111</v>
      </c>
      <c r="AQ60" s="23">
        <v>-580</v>
      </c>
      <c r="AR60" s="23">
        <v>155</v>
      </c>
      <c r="AS60" s="23">
        <v>-436</v>
      </c>
      <c r="AT60" s="23">
        <v>-34</v>
      </c>
      <c r="AU60" s="23">
        <v>51</v>
      </c>
      <c r="AV60" s="23">
        <v>517</v>
      </c>
      <c r="AW60" s="23">
        <v>260</v>
      </c>
      <c r="AX60" s="23">
        <v>393</v>
      </c>
      <c r="AY60" s="23">
        <v>442</v>
      </c>
      <c r="AZ60" s="23">
        <v>256</v>
      </c>
      <c r="BA60" s="23">
        <v>362</v>
      </c>
      <c r="BB60" s="23">
        <v>298</v>
      </c>
      <c r="BC60" s="23">
        <v>128</v>
      </c>
      <c r="BD60" s="23">
        <v>165</v>
      </c>
      <c r="BE60" s="23">
        <v>-273</v>
      </c>
      <c r="BF60" s="23">
        <v>68</v>
      </c>
      <c r="BG60" s="23">
        <v>596</v>
      </c>
      <c r="BH60" s="23">
        <v>-5</v>
      </c>
      <c r="BI60" s="23">
        <v>54</v>
      </c>
      <c r="BJ60" s="23">
        <v>36</v>
      </c>
      <c r="BK60" s="23">
        <v>777</v>
      </c>
      <c r="BL60" s="23">
        <v>400</v>
      </c>
      <c r="BM60" s="23">
        <v>397</v>
      </c>
      <c r="BN60" s="23">
        <v>575</v>
      </c>
      <c r="BO60" s="23">
        <v>777</v>
      </c>
      <c r="BP60" s="23">
        <v>813</v>
      </c>
      <c r="BQ60" s="23">
        <v>198</v>
      </c>
      <c r="BR60" s="23">
        <v>470</v>
      </c>
      <c r="BS60" s="23">
        <v>926</v>
      </c>
      <c r="BT60" s="23">
        <v>832</v>
      </c>
      <c r="BU60" s="23">
        <v>33</v>
      </c>
      <c r="BV60" s="23">
        <v>-72</v>
      </c>
      <c r="BW60" s="23">
        <v>-98</v>
      </c>
      <c r="BX60" s="23">
        <v>-250</v>
      </c>
      <c r="BY60" s="23">
        <v>36</v>
      </c>
      <c r="BZ60" s="23">
        <f>+[1]נתונים!BY48+[1]נתונים!BY49</f>
        <v>-281</v>
      </c>
      <c r="CA60" s="23">
        <f>+[1]נתונים!BZ48+[1]נתונים!BZ49</f>
        <v>428</v>
      </c>
      <c r="CB60" s="23">
        <f>+[1]נתונים!CA48+[1]נתונים!CA49</f>
        <v>301</v>
      </c>
      <c r="CC60" s="23">
        <f>+[1]נתונים!CB48+[1]נתונים!CB49</f>
        <v>-2796</v>
      </c>
      <c r="CD60" s="23">
        <f>+[1]נתונים!CC48+[1]נתונים!CC49</f>
        <v>823</v>
      </c>
      <c r="CE60" s="23">
        <f>+[1]נתונים!CD48+[1]נתונים!CD49</f>
        <v>952</v>
      </c>
      <c r="CF60" s="23">
        <v>942</v>
      </c>
      <c r="CG60" s="23">
        <v>809</v>
      </c>
      <c r="CH60" s="23">
        <v>-1217</v>
      </c>
      <c r="CI60" s="23">
        <v>203</v>
      </c>
      <c r="CJ60" s="23">
        <v>400</v>
      </c>
      <c r="CK60" s="23">
        <v>-12</v>
      </c>
      <c r="CL60" s="23">
        <v>346</v>
      </c>
      <c r="CM60" s="23">
        <v>-1966</v>
      </c>
      <c r="CN60" s="23">
        <v>2647</v>
      </c>
      <c r="CO60" s="23">
        <v>1571</v>
      </c>
      <c r="CP60" s="23">
        <v>2007</v>
      </c>
      <c r="CQ60" s="23">
        <v>2085</v>
      </c>
      <c r="CR60" s="23">
        <v>1869</v>
      </c>
      <c r="CS60" s="23">
        <v>894</v>
      </c>
      <c r="CT60" s="23">
        <v>818</v>
      </c>
      <c r="CU60" s="23">
        <v>565</v>
      </c>
      <c r="CV60" s="23">
        <v>-196</v>
      </c>
      <c r="CW60" s="23">
        <v>-207</v>
      </c>
      <c r="CX60" s="23">
        <v>-541</v>
      </c>
      <c r="CY60" s="23">
        <v>81</v>
      </c>
      <c r="CZ60" s="23">
        <v>405</v>
      </c>
      <c r="DA60" s="23">
        <v>131</v>
      </c>
      <c r="DB60" s="23">
        <v>221</v>
      </c>
      <c r="DC60" s="23">
        <v>1761</v>
      </c>
      <c r="DD60" s="23">
        <v>1103</v>
      </c>
      <c r="DE60" s="23">
        <v>1349</v>
      </c>
      <c r="DF60" s="21"/>
      <c r="DG60" s="21"/>
      <c r="DH60" s="21"/>
      <c r="DI60" s="21"/>
      <c r="DJ60" s="21"/>
      <c r="DK60" s="21"/>
      <c r="DL60" s="21"/>
      <c r="DM60" s="21"/>
      <c r="DN60" s="21"/>
    </row>
    <row r="61" spans="1:118" x14ac:dyDescent="0.2">
      <c r="A61" s="57" t="s">
        <v>140</v>
      </c>
      <c r="B61" s="59" t="s">
        <v>110</v>
      </c>
      <c r="C61" s="23">
        <v>-1.2679999999999962</v>
      </c>
      <c r="D61" s="23">
        <v>-4.8899999999999997</v>
      </c>
      <c r="E61" s="23">
        <v>-4.3059999999999992</v>
      </c>
      <c r="F61" s="23">
        <v>11.005000000000001</v>
      </c>
      <c r="G61" s="23">
        <v>-20.972000000000001</v>
      </c>
      <c r="H61" s="23">
        <v>-9.423</v>
      </c>
      <c r="I61" s="23">
        <v>7.4880000000000004</v>
      </c>
      <c r="J61" s="23">
        <v>-6.7159999999999993</v>
      </c>
      <c r="K61" s="23">
        <v>1.0290000000000035</v>
      </c>
      <c r="L61" s="23">
        <v>7.3560000000000034</v>
      </c>
      <c r="M61" s="23">
        <v>16.811</v>
      </c>
      <c r="N61" s="23">
        <v>-21.456</v>
      </c>
      <c r="O61" s="23">
        <v>55.811999999999998</v>
      </c>
      <c r="P61" s="23">
        <v>115.705</v>
      </c>
      <c r="Q61" s="23">
        <v>159.55799999999999</v>
      </c>
      <c r="R61" s="23">
        <v>220.84799999999998</v>
      </c>
      <c r="S61" s="23">
        <v>810.79</v>
      </c>
      <c r="T61" s="23">
        <v>500.37700000000001</v>
      </c>
      <c r="U61" s="23">
        <v>-122.57199999999999</v>
      </c>
      <c r="V61" s="23">
        <v>202.55499999999998</v>
      </c>
      <c r="W61" s="23">
        <v>-43.275999999999996</v>
      </c>
      <c r="X61" s="23">
        <v>56.613</v>
      </c>
      <c r="Y61" s="23">
        <v>235.155</v>
      </c>
      <c r="Z61" s="23">
        <v>514.68299999999999</v>
      </c>
      <c r="AA61" s="23">
        <v>516</v>
      </c>
      <c r="AB61" s="23">
        <v>75</v>
      </c>
      <c r="AC61" s="23">
        <v>-78</v>
      </c>
      <c r="AD61" s="23">
        <v>95</v>
      </c>
      <c r="AE61" s="23">
        <v>204</v>
      </c>
      <c r="AF61" s="23">
        <v>168</v>
      </c>
      <c r="AG61" s="23">
        <v>393</v>
      </c>
      <c r="AH61" s="23">
        <v>-39</v>
      </c>
      <c r="AI61" s="23">
        <v>86</v>
      </c>
      <c r="AJ61" s="23">
        <v>-233</v>
      </c>
      <c r="AK61" s="23">
        <v>580</v>
      </c>
      <c r="AL61" s="23">
        <v>-104</v>
      </c>
      <c r="AM61" s="23">
        <v>33</v>
      </c>
      <c r="AN61" s="23">
        <v>47</v>
      </c>
      <c r="AO61" s="23">
        <v>17</v>
      </c>
      <c r="AP61" s="23">
        <v>-155</v>
      </c>
      <c r="AQ61" s="23">
        <v>-179</v>
      </c>
      <c r="AR61" s="23">
        <v>89</v>
      </c>
      <c r="AS61" s="23">
        <v>-70</v>
      </c>
      <c r="AT61" s="23">
        <v>-56</v>
      </c>
      <c r="AU61" s="23">
        <v>303</v>
      </c>
      <c r="AV61" s="23">
        <v>-104</v>
      </c>
      <c r="AW61" s="23">
        <v>226</v>
      </c>
      <c r="AX61" s="23">
        <v>-17</v>
      </c>
      <c r="AY61" s="23">
        <v>414</v>
      </c>
      <c r="AZ61" s="23">
        <v>128</v>
      </c>
      <c r="BA61" s="23">
        <v>210</v>
      </c>
      <c r="BB61" s="23">
        <v>184</v>
      </c>
      <c r="BC61" s="23">
        <v>95</v>
      </c>
      <c r="BD61" s="23">
        <v>483</v>
      </c>
      <c r="BE61" s="23">
        <v>-248</v>
      </c>
      <c r="BF61" s="23">
        <v>-61</v>
      </c>
      <c r="BG61" s="23">
        <v>260</v>
      </c>
      <c r="BH61" s="23">
        <v>-67</v>
      </c>
      <c r="BI61" s="23">
        <v>226</v>
      </c>
      <c r="BJ61" s="23">
        <v>74</v>
      </c>
      <c r="BK61" s="23">
        <v>35</v>
      </c>
      <c r="BL61" s="23">
        <v>128</v>
      </c>
      <c r="BM61" s="23">
        <v>153</v>
      </c>
      <c r="BN61" s="23">
        <v>197</v>
      </c>
      <c r="BO61" s="23">
        <v>1064</v>
      </c>
      <c r="BP61" s="23">
        <v>519</v>
      </c>
      <c r="BQ61" s="23">
        <v>617</v>
      </c>
      <c r="BR61" s="23">
        <v>900</v>
      </c>
      <c r="BS61" s="23">
        <v>742</v>
      </c>
      <c r="BT61" s="23">
        <v>551</v>
      </c>
      <c r="BU61" s="23">
        <v>-206</v>
      </c>
      <c r="BV61" s="23">
        <v>-161</v>
      </c>
      <c r="BW61" s="23">
        <v>183</v>
      </c>
      <c r="BX61" s="23">
        <v>-23</v>
      </c>
      <c r="BY61" s="23">
        <v>333</v>
      </c>
      <c r="BZ61" s="23">
        <f>+[1]נתונים!BY50+[1]נתונים!BY51</f>
        <v>525</v>
      </c>
      <c r="CA61" s="23">
        <f>+[1]נתונים!BZ50+[1]נתונים!BZ51</f>
        <v>773</v>
      </c>
      <c r="CB61" s="23">
        <f>+[1]נתונים!CA50+[1]נתונים!CA51</f>
        <v>382</v>
      </c>
      <c r="CC61" s="23">
        <f>+[1]נתונים!CB50+[1]נתונים!CB51</f>
        <v>947</v>
      </c>
      <c r="CD61" s="23">
        <f>+[1]נתונים!CC50+[1]נתונים!CC51</f>
        <v>967</v>
      </c>
      <c r="CE61" s="23">
        <f>+[1]נתונים!CD50+[1]נתונים!CD51</f>
        <v>698</v>
      </c>
      <c r="CF61" s="23">
        <v>227</v>
      </c>
      <c r="CG61" s="23">
        <v>640</v>
      </c>
      <c r="CH61" s="23">
        <v>124</v>
      </c>
      <c r="CI61" s="23">
        <v>669</v>
      </c>
      <c r="CJ61" s="23">
        <v>13</v>
      </c>
      <c r="CK61" s="23">
        <v>217</v>
      </c>
      <c r="CL61" s="23">
        <v>357</v>
      </c>
      <c r="CM61" s="23">
        <v>-1499</v>
      </c>
      <c r="CN61" s="23">
        <v>-468</v>
      </c>
      <c r="CO61" s="23">
        <v>-402</v>
      </c>
      <c r="CP61" s="23">
        <v>-553</v>
      </c>
      <c r="CQ61" s="23">
        <v>-1072</v>
      </c>
      <c r="CR61" s="23">
        <v>-492</v>
      </c>
      <c r="CS61" s="23">
        <v>-133</v>
      </c>
      <c r="CT61" s="23">
        <v>-612</v>
      </c>
      <c r="CU61" s="23">
        <v>-679</v>
      </c>
      <c r="CV61" s="23">
        <v>52</v>
      </c>
      <c r="CW61" s="23">
        <v>772</v>
      </c>
      <c r="CX61" s="23">
        <v>136</v>
      </c>
      <c r="CY61" s="23">
        <v>1620</v>
      </c>
      <c r="CZ61" s="23">
        <v>160</v>
      </c>
      <c r="DA61" s="23">
        <v>309</v>
      </c>
      <c r="DB61" s="23">
        <v>792</v>
      </c>
      <c r="DC61" s="23">
        <v>1075</v>
      </c>
      <c r="DD61" s="23">
        <v>1294</v>
      </c>
      <c r="DE61" s="23">
        <v>503</v>
      </c>
      <c r="DF61" s="21"/>
      <c r="DG61" s="21"/>
      <c r="DH61" s="21"/>
      <c r="DI61" s="21"/>
      <c r="DJ61" s="21"/>
      <c r="DK61" s="21"/>
      <c r="DL61" s="21"/>
      <c r="DM61" s="21"/>
      <c r="DN61" s="21"/>
    </row>
    <row r="62" spans="1:118" x14ac:dyDescent="0.2">
      <c r="A62" s="61">
        <v>3.3</v>
      </c>
      <c r="B62" s="25" t="s">
        <v>111</v>
      </c>
      <c r="C62" s="31" t="s">
        <v>144</v>
      </c>
      <c r="D62" s="31" t="s">
        <v>144</v>
      </c>
      <c r="E62" s="31" t="s">
        <v>144</v>
      </c>
      <c r="F62" s="31">
        <v>0</v>
      </c>
      <c r="G62" s="31">
        <v>9</v>
      </c>
      <c r="H62" s="31">
        <v>20</v>
      </c>
      <c r="I62" s="31">
        <v>-109</v>
      </c>
      <c r="J62" s="31">
        <v>9</v>
      </c>
      <c r="K62" s="31">
        <v>-18</v>
      </c>
      <c r="L62" s="31">
        <v>-13</v>
      </c>
      <c r="M62" s="31">
        <v>-51</v>
      </c>
      <c r="N62" s="31">
        <v>191</v>
      </c>
      <c r="O62" s="31">
        <v>151</v>
      </c>
      <c r="P62" s="31">
        <v>106</v>
      </c>
      <c r="Q62" s="31">
        <v>140</v>
      </c>
      <c r="R62" s="31">
        <v>198</v>
      </c>
      <c r="S62" s="31">
        <v>109</v>
      </c>
      <c r="T62" s="31">
        <v>482</v>
      </c>
      <c r="U62" s="31">
        <v>173</v>
      </c>
      <c r="V62" s="31">
        <v>59</v>
      </c>
      <c r="W62" s="31">
        <v>251</v>
      </c>
      <c r="X62" s="31">
        <v>-46</v>
      </c>
      <c r="Y62" s="31">
        <v>-36</v>
      </c>
      <c r="Z62" s="31">
        <v>-210</v>
      </c>
      <c r="AA62" s="31">
        <v>9</v>
      </c>
      <c r="AB62" s="31">
        <v>48</v>
      </c>
      <c r="AC62" s="31">
        <v>123</v>
      </c>
      <c r="AD62" s="31">
        <v>28</v>
      </c>
      <c r="AE62" s="31">
        <v>-59</v>
      </c>
      <c r="AF62" s="31">
        <v>50</v>
      </c>
      <c r="AG62" s="31">
        <v>-184</v>
      </c>
      <c r="AH62" s="31">
        <v>-103</v>
      </c>
      <c r="AI62" s="31">
        <v>56</v>
      </c>
      <c r="AJ62" s="31">
        <v>-112</v>
      </c>
      <c r="AK62" s="31">
        <v>-775</v>
      </c>
      <c r="AL62" s="31">
        <v>-48</v>
      </c>
      <c r="AM62" s="31">
        <v>274</v>
      </c>
      <c r="AN62" s="31">
        <v>80</v>
      </c>
      <c r="AO62" s="31">
        <v>-25</v>
      </c>
      <c r="AP62" s="31">
        <v>-76</v>
      </c>
      <c r="AQ62" s="31">
        <v>475</v>
      </c>
      <c r="AR62" s="31">
        <v>270</v>
      </c>
      <c r="AS62" s="31">
        <v>303</v>
      </c>
      <c r="AT62" s="31">
        <v>320</v>
      </c>
      <c r="AU62" s="31">
        <v>154</v>
      </c>
      <c r="AV62" s="31">
        <v>238</v>
      </c>
      <c r="AW62" s="31">
        <v>116</v>
      </c>
      <c r="AX62" s="31">
        <v>232</v>
      </c>
      <c r="AY62" s="31">
        <v>-329</v>
      </c>
      <c r="AZ62" s="31">
        <v>-71</v>
      </c>
      <c r="BA62" s="31">
        <v>-271</v>
      </c>
      <c r="BB62" s="31">
        <v>-126</v>
      </c>
      <c r="BC62" s="31">
        <v>-171</v>
      </c>
      <c r="BD62" s="31">
        <v>-15</v>
      </c>
      <c r="BE62" s="31">
        <v>-118</v>
      </c>
      <c r="BF62" s="31">
        <v>-333</v>
      </c>
      <c r="BG62" s="31">
        <v>-112</v>
      </c>
      <c r="BH62" s="31">
        <v>-312</v>
      </c>
      <c r="BI62" s="31">
        <v>-103</v>
      </c>
      <c r="BJ62" s="31">
        <v>-162</v>
      </c>
      <c r="BK62" s="31">
        <v>-96</v>
      </c>
      <c r="BL62" s="31">
        <v>-190</v>
      </c>
      <c r="BM62" s="31">
        <v>-80</v>
      </c>
      <c r="BN62" s="31">
        <v>-157</v>
      </c>
      <c r="BO62" s="31">
        <v>-413</v>
      </c>
      <c r="BP62" s="31">
        <v>-363</v>
      </c>
      <c r="BQ62" s="31">
        <v>-222</v>
      </c>
      <c r="BR62" s="31">
        <v>-369</v>
      </c>
      <c r="BS62" s="31">
        <v>-299</v>
      </c>
      <c r="BT62" s="31">
        <v>-258</v>
      </c>
      <c r="BU62" s="31">
        <v>-113</v>
      </c>
      <c r="BV62" s="31">
        <v>-367</v>
      </c>
      <c r="BW62" s="31">
        <v>-564</v>
      </c>
      <c r="BX62" s="31">
        <v>-373</v>
      </c>
      <c r="BY62" s="31">
        <v>-415</v>
      </c>
      <c r="BZ62" s="31">
        <f t="shared" ref="BZ62:CE62" si="15">BZ63</f>
        <v>28</v>
      </c>
      <c r="CA62" s="31">
        <f t="shared" si="15"/>
        <v>-556</v>
      </c>
      <c r="CB62" s="31">
        <f t="shared" si="15"/>
        <v>-345</v>
      </c>
      <c r="CC62" s="31">
        <f t="shared" si="15"/>
        <v>647</v>
      </c>
      <c r="CD62" s="31">
        <f t="shared" si="15"/>
        <v>-866</v>
      </c>
      <c r="CE62" s="31">
        <f t="shared" si="15"/>
        <v>-393</v>
      </c>
      <c r="CF62" s="31">
        <v>-220</v>
      </c>
      <c r="CG62" s="31">
        <v>-248</v>
      </c>
      <c r="CH62" s="31">
        <v>-352</v>
      </c>
      <c r="CI62" s="31">
        <v>-484</v>
      </c>
      <c r="CJ62" s="31">
        <v>-339</v>
      </c>
      <c r="CK62" s="31">
        <v>-176</v>
      </c>
      <c r="CL62" s="31">
        <v>-497</v>
      </c>
      <c r="CM62" s="31">
        <v>34</v>
      </c>
      <c r="CN62" s="31">
        <v>-429</v>
      </c>
      <c r="CO62" s="31">
        <v>-606</v>
      </c>
      <c r="CP62" s="31">
        <v>-520</v>
      </c>
      <c r="CQ62" s="31">
        <v>-16</v>
      </c>
      <c r="CR62" s="31">
        <v>-645</v>
      </c>
      <c r="CS62" s="31">
        <v>-81</v>
      </c>
      <c r="CT62" s="31">
        <v>-556</v>
      </c>
      <c r="CU62" s="31">
        <v>-376</v>
      </c>
      <c r="CV62" s="31">
        <v>-643</v>
      </c>
      <c r="CW62" s="31">
        <v>-309</v>
      </c>
      <c r="CX62" s="31">
        <v>-815</v>
      </c>
      <c r="CY62" s="31">
        <v>714</v>
      </c>
      <c r="CZ62" s="31">
        <v>460</v>
      </c>
      <c r="DA62" s="31">
        <v>459</v>
      </c>
      <c r="DB62" s="31">
        <v>484</v>
      </c>
      <c r="DC62" s="31">
        <v>249</v>
      </c>
      <c r="DD62" s="31">
        <v>262</v>
      </c>
      <c r="DE62" s="31">
        <v>808</v>
      </c>
      <c r="DF62" s="21"/>
      <c r="DG62" s="21"/>
      <c r="DH62" s="21"/>
      <c r="DI62" s="21"/>
      <c r="DJ62" s="21"/>
      <c r="DK62" s="21"/>
      <c r="DL62" s="21"/>
      <c r="DM62" s="21"/>
      <c r="DN62" s="21"/>
    </row>
    <row r="63" spans="1:118" x14ac:dyDescent="0.2">
      <c r="A63" s="57" t="s">
        <v>141</v>
      </c>
      <c r="B63" s="34" t="s">
        <v>113</v>
      </c>
      <c r="C63" s="23" t="s">
        <v>144</v>
      </c>
      <c r="D63" s="23" t="s">
        <v>144</v>
      </c>
      <c r="E63" s="23" t="s">
        <v>144</v>
      </c>
      <c r="F63" s="23">
        <v>0</v>
      </c>
      <c r="G63" s="23">
        <v>9</v>
      </c>
      <c r="H63" s="23">
        <v>20</v>
      </c>
      <c r="I63" s="23">
        <v>-109</v>
      </c>
      <c r="J63" s="23">
        <v>9</v>
      </c>
      <c r="K63" s="23">
        <v>-18</v>
      </c>
      <c r="L63" s="23">
        <v>-13</v>
      </c>
      <c r="M63" s="23">
        <v>-51</v>
      </c>
      <c r="N63" s="23">
        <v>191</v>
      </c>
      <c r="O63" s="23">
        <v>151</v>
      </c>
      <c r="P63" s="23">
        <v>106</v>
      </c>
      <c r="Q63" s="23">
        <v>140</v>
      </c>
      <c r="R63" s="23">
        <v>198</v>
      </c>
      <c r="S63" s="23">
        <v>109</v>
      </c>
      <c r="T63" s="23">
        <v>482</v>
      </c>
      <c r="U63" s="23">
        <v>173</v>
      </c>
      <c r="V63" s="23">
        <v>59</v>
      </c>
      <c r="W63" s="23">
        <v>251</v>
      </c>
      <c r="X63" s="23">
        <v>-46</v>
      </c>
      <c r="Y63" s="23">
        <v>-36</v>
      </c>
      <c r="Z63" s="23">
        <v>-210</v>
      </c>
      <c r="AA63" s="23">
        <v>9</v>
      </c>
      <c r="AB63" s="23">
        <v>48</v>
      </c>
      <c r="AC63" s="23">
        <v>123</v>
      </c>
      <c r="AD63" s="23">
        <v>28</v>
      </c>
      <c r="AE63" s="23">
        <v>-59</v>
      </c>
      <c r="AF63" s="23">
        <v>50</v>
      </c>
      <c r="AG63" s="23">
        <v>-184</v>
      </c>
      <c r="AH63" s="23">
        <v>-103</v>
      </c>
      <c r="AI63" s="23">
        <v>56</v>
      </c>
      <c r="AJ63" s="23">
        <v>-112</v>
      </c>
      <c r="AK63" s="23">
        <v>-775</v>
      </c>
      <c r="AL63" s="23">
        <v>-48</v>
      </c>
      <c r="AM63" s="23">
        <v>274</v>
      </c>
      <c r="AN63" s="23">
        <v>80</v>
      </c>
      <c r="AO63" s="23">
        <v>-25</v>
      </c>
      <c r="AP63" s="23">
        <v>-76</v>
      </c>
      <c r="AQ63" s="23">
        <v>475</v>
      </c>
      <c r="AR63" s="23">
        <v>270</v>
      </c>
      <c r="AS63" s="23">
        <v>303</v>
      </c>
      <c r="AT63" s="23">
        <v>320</v>
      </c>
      <c r="AU63" s="23">
        <v>154</v>
      </c>
      <c r="AV63" s="23">
        <v>238</v>
      </c>
      <c r="AW63" s="23">
        <v>116</v>
      </c>
      <c r="AX63" s="23">
        <v>232</v>
      </c>
      <c r="AY63" s="23">
        <v>-329</v>
      </c>
      <c r="AZ63" s="23">
        <v>-71</v>
      </c>
      <c r="BA63" s="23">
        <v>-271</v>
      </c>
      <c r="BB63" s="23">
        <v>-126</v>
      </c>
      <c r="BC63" s="23">
        <v>-171</v>
      </c>
      <c r="BD63" s="23">
        <v>-15</v>
      </c>
      <c r="BE63" s="23">
        <v>-118</v>
      </c>
      <c r="BF63" s="23">
        <v>-333</v>
      </c>
      <c r="BG63" s="23">
        <v>-112</v>
      </c>
      <c r="BH63" s="23">
        <v>-312</v>
      </c>
      <c r="BI63" s="23">
        <v>-103</v>
      </c>
      <c r="BJ63" s="23">
        <v>-162</v>
      </c>
      <c r="BK63" s="23">
        <v>-96</v>
      </c>
      <c r="BL63" s="23">
        <v>-190</v>
      </c>
      <c r="BM63" s="23">
        <v>-80</v>
      </c>
      <c r="BN63" s="23">
        <v>-157</v>
      </c>
      <c r="BO63" s="23">
        <v>-413</v>
      </c>
      <c r="BP63" s="23">
        <v>-363</v>
      </c>
      <c r="BQ63" s="23">
        <v>-222</v>
      </c>
      <c r="BR63" s="23">
        <v>-369</v>
      </c>
      <c r="BS63" s="23">
        <v>-299</v>
      </c>
      <c r="BT63" s="23">
        <v>-258</v>
      </c>
      <c r="BU63" s="23">
        <v>-113</v>
      </c>
      <c r="BV63" s="23">
        <v>-367</v>
      </c>
      <c r="BW63" s="23">
        <v>-564</v>
      </c>
      <c r="BX63" s="23">
        <v>-373</v>
      </c>
      <c r="BY63" s="23">
        <v>-415</v>
      </c>
      <c r="BZ63" s="23">
        <f>+[1]נתונים!BY52</f>
        <v>28</v>
      </c>
      <c r="CA63" s="23">
        <f>+[1]נתונים!BZ52</f>
        <v>-556</v>
      </c>
      <c r="CB63" s="23">
        <f>+[1]נתונים!CA52</f>
        <v>-345</v>
      </c>
      <c r="CC63" s="23">
        <f>+[1]נתונים!CB52</f>
        <v>647</v>
      </c>
      <c r="CD63" s="23">
        <f>+[1]נתונים!CC52</f>
        <v>-866</v>
      </c>
      <c r="CE63" s="23">
        <f>+[1]נתונים!CD52</f>
        <v>-393</v>
      </c>
      <c r="CF63" s="23">
        <v>-220</v>
      </c>
      <c r="CG63" s="23">
        <v>-248</v>
      </c>
      <c r="CH63" s="23">
        <v>-352</v>
      </c>
      <c r="CI63" s="23">
        <v>-484</v>
      </c>
      <c r="CJ63" s="23">
        <v>-339</v>
      </c>
      <c r="CK63" s="23">
        <v>-176</v>
      </c>
      <c r="CL63" s="23">
        <v>-497</v>
      </c>
      <c r="CM63" s="23">
        <v>34</v>
      </c>
      <c r="CN63" s="23">
        <v>-429</v>
      </c>
      <c r="CO63" s="23">
        <v>-606</v>
      </c>
      <c r="CP63" s="23">
        <v>-520</v>
      </c>
      <c r="CQ63" s="23">
        <v>-16</v>
      </c>
      <c r="CR63" s="23">
        <v>-645</v>
      </c>
      <c r="CS63" s="23">
        <v>-81</v>
      </c>
      <c r="CT63" s="23">
        <v>-556</v>
      </c>
      <c r="CU63" s="23">
        <v>-376</v>
      </c>
      <c r="CV63" s="23">
        <v>-643</v>
      </c>
      <c r="CW63" s="23">
        <v>-309</v>
      </c>
      <c r="CX63" s="23">
        <v>-815</v>
      </c>
      <c r="CY63" s="23">
        <v>714</v>
      </c>
      <c r="CZ63" s="23">
        <v>460</v>
      </c>
      <c r="DA63" s="23">
        <v>459</v>
      </c>
      <c r="DB63" s="23">
        <v>484</v>
      </c>
      <c r="DC63" s="23">
        <v>249</v>
      </c>
      <c r="DD63" s="23">
        <v>262</v>
      </c>
      <c r="DE63" s="23">
        <v>808</v>
      </c>
      <c r="DF63" s="21"/>
      <c r="DG63" s="21"/>
      <c r="DH63" s="21"/>
      <c r="DI63" s="21"/>
      <c r="DJ63" s="21"/>
      <c r="DK63" s="21"/>
      <c r="DL63" s="21"/>
      <c r="DM63" s="21"/>
      <c r="DN63" s="21"/>
    </row>
    <row r="64" spans="1:118" x14ac:dyDescent="0.2">
      <c r="A64" s="63"/>
      <c r="B64" s="64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W64" s="8"/>
      <c r="CX64" s="8"/>
      <c r="CY64" s="8"/>
      <c r="CZ64" s="8"/>
      <c r="DA64" s="8"/>
      <c r="DB64" s="8"/>
      <c r="DC64" s="8"/>
      <c r="DD64" s="8"/>
      <c r="DE64" s="8"/>
    </row>
    <row r="65" spans="1:100" ht="42" customHeight="1" x14ac:dyDescent="0.2">
      <c r="A65" s="65">
        <v>1</v>
      </c>
      <c r="B65" s="66" t="s">
        <v>142</v>
      </c>
      <c r="C65" s="59"/>
      <c r="AY65" s="4"/>
      <c r="AZ65" s="67"/>
      <c r="BA65" s="67"/>
      <c r="BB65" s="67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CF65" s="4"/>
      <c r="CG65" s="4"/>
      <c r="CH65" s="4"/>
      <c r="CI65" s="4"/>
      <c r="CJ65" s="4"/>
      <c r="CK65" s="4"/>
      <c r="CL65" s="4"/>
      <c r="CM65" s="4"/>
      <c r="CN65" s="4"/>
      <c r="CT65" s="68"/>
      <c r="CU65" s="68"/>
      <c r="CV65" s="68"/>
    </row>
    <row r="66" spans="1:100" ht="14.25" x14ac:dyDescent="0.2">
      <c r="A66" s="65">
        <v>2</v>
      </c>
      <c r="B66" s="69" t="s">
        <v>143</v>
      </c>
      <c r="C66" s="59"/>
      <c r="AY66" s="4"/>
      <c r="AZ66" s="4"/>
      <c r="BA66" s="4"/>
      <c r="BB66" s="4"/>
    </row>
    <row r="67" spans="1:100" x14ac:dyDescent="0.2"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</row>
    <row r="68" spans="1:100" x14ac:dyDescent="0.2"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CF68" s="4"/>
      <c r="CG68" s="4"/>
      <c r="CH68" s="4"/>
      <c r="CI68" s="4"/>
      <c r="CJ68" s="4"/>
    </row>
    <row r="69" spans="1:100" x14ac:dyDescent="0.2"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</row>
    <row r="73" spans="1:100" x14ac:dyDescent="0.2">
      <c r="C73" s="2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70"/>
      <c r="AR73" s="70"/>
      <c r="AS73" s="70"/>
      <c r="AT73" s="70"/>
    </row>
    <row r="74" spans="1:100" x14ac:dyDescent="0.2">
      <c r="C74" s="2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70"/>
      <c r="AR74" s="70"/>
      <c r="AS74" s="70"/>
      <c r="AT74" s="70"/>
    </row>
    <row r="76" spans="1:100" x14ac:dyDescent="0.2">
      <c r="C76" s="26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2"/>
      <c r="AR76" s="22"/>
      <c r="AS76" s="22"/>
      <c r="AT76" s="22"/>
    </row>
    <row r="77" spans="1:100" x14ac:dyDescent="0.2">
      <c r="C77" s="2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70"/>
      <c r="AR77" s="70"/>
      <c r="AS77" s="70"/>
      <c r="AT77" s="70"/>
    </row>
    <row r="78" spans="1:100" x14ac:dyDescent="0.2">
      <c r="C78" s="2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70"/>
      <c r="AR78" s="70"/>
      <c r="AS78" s="70"/>
      <c r="AT78" s="70"/>
    </row>
    <row r="80" spans="1:100" x14ac:dyDescent="0.2"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</row>
    <row r="81" spans="3:46" x14ac:dyDescent="0.2"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</row>
    <row r="82" spans="3:46" x14ac:dyDescent="0.2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</row>
  </sheetData>
  <mergeCells count="1">
    <mergeCell ref="A2:B2"/>
  </mergeCells>
  <printOptions horizontalCentered="1"/>
  <pageMargins left="0.74803149606299213" right="0.74803149606299213" top="0.52" bottom="0.55000000000000004" header="0.51181102362204722" footer="0.51181102362204722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לוח 3 רבעוני</vt:lpstr>
      <vt:lpstr>'לוח 3 רבעוני'!Print_Titles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עומרי בן אבי</dc:creator>
  <cp:lastModifiedBy>עומרי רחימפור</cp:lastModifiedBy>
  <dcterms:created xsi:type="dcterms:W3CDTF">2024-06-10T06:32:44Z</dcterms:created>
  <dcterms:modified xsi:type="dcterms:W3CDTF">2024-12-30T11:19:15Z</dcterms:modified>
</cp:coreProperties>
</file>