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806" activeTab="0"/>
  </bookViews>
  <sheets>
    <sheet name="לוח 4" sheetId="1" r:id="rId1"/>
  </sheets>
  <definedNames>
    <definedName name="_xlnm.Print_Area" localSheetId="0">'לוח 4'!$A$1:$Q$28</definedName>
  </definedNames>
  <calcPr fullCalcOnLoad="1"/>
</workbook>
</file>

<file path=xl/sharedStrings.xml><?xml version="1.0" encoding="utf-8"?>
<sst xmlns="http://schemas.openxmlformats.org/spreadsheetml/2006/main" count="27" uniqueCount="27">
  <si>
    <t>לוח 4</t>
  </si>
  <si>
    <t>שטרות ומעות</t>
  </si>
  <si>
    <t>(מיליוני ש"ח, לסוף שנה)</t>
  </si>
  <si>
    <t>סך כל המעות במחזור</t>
  </si>
  <si>
    <t>המזומן שבידי הציבור</t>
  </si>
  <si>
    <t>המקור: בנק ישראל.</t>
  </si>
  <si>
    <t>סך כל השטרות במחזור</t>
  </si>
  <si>
    <t>ערך השטרות והמעות במחזור כולל את המזומן שבידי הציבור ובכספות הבנקים, להוציא מטבעות זיכרון ומטבעות אספנות.</t>
  </si>
  <si>
    <t xml:space="preserve"> 200 ש"ח</t>
  </si>
  <si>
    <t xml:space="preserve"> 100 ש"ח</t>
  </si>
  <si>
    <t xml:space="preserve"> 50 ש"ח</t>
  </si>
  <si>
    <t xml:space="preserve"> 20 ש"ח</t>
  </si>
  <si>
    <t xml:space="preserve">    10 ש"ח</t>
  </si>
  <si>
    <t xml:space="preserve">    5 ש"ח</t>
  </si>
  <si>
    <t xml:space="preserve">    2 ש"ח</t>
  </si>
  <si>
    <t xml:space="preserve">    1 ש"ח</t>
  </si>
  <si>
    <t xml:space="preserve">    1/2 ש"ח</t>
  </si>
  <si>
    <t xml:space="preserve">    10 אגורות</t>
  </si>
  <si>
    <t xml:space="preserve">    מתוכם:</t>
  </si>
  <si>
    <t xml:space="preserve"> </t>
  </si>
  <si>
    <t xml:space="preserve">    מתוכן:</t>
  </si>
  <si>
    <t>השינוי 
השנתי
(אחוזים)</t>
  </si>
  <si>
    <r>
      <t>סך כל השטרות והמעות במחזור</t>
    </r>
    <r>
      <rPr>
        <vertAlign val="superscript"/>
        <sz val="10"/>
        <rFont val="David"/>
        <family val="2"/>
      </rPr>
      <t>1</t>
    </r>
  </si>
  <si>
    <r>
      <t xml:space="preserve"> אחר</t>
    </r>
    <r>
      <rPr>
        <vertAlign val="superscript"/>
        <sz val="10"/>
        <rFont val="David"/>
        <family val="2"/>
      </rPr>
      <t>2</t>
    </r>
  </si>
  <si>
    <r>
      <t>המזומן שבידי הבנקים</t>
    </r>
    <r>
      <rPr>
        <vertAlign val="superscript"/>
        <sz val="10"/>
        <rFont val="David"/>
        <family val="2"/>
      </rPr>
      <t>3</t>
    </r>
  </si>
  <si>
    <t>שטרי כסף ישנים שניתן להמיר בבנק ישראל.</t>
  </si>
  <si>
    <t>מעות ושטרות שנמצאים בכספות הבנקים המסחריים.</t>
  </si>
</sst>
</file>

<file path=xl/styles.xml><?xml version="1.0" encoding="utf-8"?>
<styleSheet xmlns="http://schemas.openxmlformats.org/spreadsheetml/2006/main">
  <numFmts count="4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"/>
    <numFmt numFmtId="173" formatCode="#,##0.0"/>
    <numFmt numFmtId="174" formatCode="0.000"/>
    <numFmt numFmtId="175" formatCode="_ * #,##0_ ;_ * \-#,##0_ ;_ * &quot;-&quot;??_ ;_ @_ "/>
    <numFmt numFmtId="176" formatCode="0.0"/>
    <numFmt numFmtId="177" formatCode="_(* #,##0.0_);_(* \(#,##0.0\);_(* &quot;-&quot;??_);_(@_)"/>
    <numFmt numFmtId="178" formatCode="_(* #,##0_);_(* \(#,##0\);_(* &quot;-&quot;??_);_(@_)"/>
    <numFmt numFmtId="179" formatCode="0.000%"/>
    <numFmt numFmtId="180" formatCode="#,##0.000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00_);_(* \(#,##0.000\);_(* &quot;-&quot;??_);_(@_)"/>
    <numFmt numFmtId="187" formatCode="_(* #,##0.0000_);_(* \(#,##0.0000\);_(* &quot;-&quot;??_);_(@_)"/>
    <numFmt numFmtId="188" formatCode="0.000000"/>
    <numFmt numFmtId="189" formatCode="0.00000"/>
    <numFmt numFmtId="190" formatCode="0.0000"/>
    <numFmt numFmtId="191" formatCode="_ * #,##0.0_ ;_ * \-#,##0.0_ ;_ * &quot;-&quot;??_ ;_ @_ "/>
    <numFmt numFmtId="192" formatCode="0.000000000000000%"/>
    <numFmt numFmtId="193" formatCode="0.0000000"/>
    <numFmt numFmtId="194" formatCode="0.00000000"/>
    <numFmt numFmtId="195" formatCode="_ * #,##0.000_ ;_ * \-#,##0.000_ ;_ * &quot;-&quot;???_ ;_ @_ "/>
    <numFmt numFmtId="196" formatCode="_ * #,##0.00000000000000_ ;_ * \-#,##0.00000000000000_ ;_ * &quot;-&quot;??????????????_ ;_ @_ "/>
    <numFmt numFmtId="197" formatCode="#,##0.0000"/>
    <numFmt numFmtId="198" formatCode="0.00000000000000%"/>
    <numFmt numFmtId="199" formatCode="#,##0_ ;\-#,##0\ 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David"/>
      <family val="2"/>
    </font>
    <font>
      <sz val="11"/>
      <name val="David"/>
      <family val="2"/>
    </font>
    <font>
      <sz val="10"/>
      <name val="Narkisim"/>
      <family val="2"/>
    </font>
    <font>
      <sz val="13"/>
      <name val="David"/>
      <family val="2"/>
    </font>
    <font>
      <b/>
      <sz val="13"/>
      <name val="David"/>
      <family val="2"/>
    </font>
    <font>
      <vertAlign val="superscript"/>
      <sz val="10"/>
      <name val="David"/>
      <family val="2"/>
    </font>
    <font>
      <vertAlign val="superscript"/>
      <sz val="8.5"/>
      <name val="David"/>
      <family val="2"/>
    </font>
    <font>
      <sz val="8.5"/>
      <name val="David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indexed="1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17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31" borderId="0" applyNumberFormat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ill="0" applyBorder="0" applyAlignment="0" applyProtection="0"/>
    <xf numFmtId="0" fontId="30" fillId="32" borderId="0" applyNumberFormat="0" applyBorder="0" applyAlignment="0" applyProtection="0"/>
    <xf numFmtId="0" fontId="31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3" borderId="0" applyNumberFormat="0" applyBorder="0" applyAlignment="0" applyProtection="0"/>
    <xf numFmtId="0" fontId="30" fillId="34" borderId="0" applyNumberFormat="0" applyBorder="0" applyAlignment="0" applyProtection="0"/>
    <xf numFmtId="0" fontId="31" fillId="34" borderId="0" applyNumberFormat="0" applyBorder="0" applyAlignment="0" applyProtection="0"/>
    <xf numFmtId="0" fontId="30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37" borderId="0" applyNumberFormat="0" applyBorder="0" applyAlignment="0" applyProtection="0"/>
    <xf numFmtId="0" fontId="31" fillId="3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8" borderId="1" applyNumberFormat="0" applyFont="0" applyAlignment="0" applyProtection="0"/>
    <xf numFmtId="0" fontId="0" fillId="38" borderId="1" applyNumberFormat="0" applyFont="0" applyAlignment="0" applyProtection="0"/>
    <xf numFmtId="0" fontId="32" fillId="39" borderId="2" applyNumberFormat="0" applyAlignment="0" applyProtection="0"/>
    <xf numFmtId="0" fontId="32" fillId="39" borderId="2" applyNumberFormat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7" applyNumberFormat="0" applyFill="0" applyAlignment="0" applyProtection="0"/>
    <xf numFmtId="0" fontId="44" fillId="39" borderId="8" applyNumberFormat="0" applyAlignment="0" applyProtection="0"/>
    <xf numFmtId="0" fontId="44" fillId="39" borderId="8" applyNumberFormat="0" applyAlignment="0" applyProtection="0"/>
    <xf numFmtId="169" fontId="0" fillId="0" borderId="0" applyFont="0" applyFill="0" applyBorder="0" applyAlignment="0" applyProtection="0"/>
    <xf numFmtId="0" fontId="45" fillId="42" borderId="2" applyNumberFormat="0" applyAlignment="0" applyProtection="0"/>
    <xf numFmtId="0" fontId="45" fillId="42" borderId="2" applyNumberFormat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7" fillId="44" borderId="9" applyNumberFormat="0" applyAlignment="0" applyProtection="0"/>
    <xf numFmtId="0" fontId="48" fillId="44" borderId="9" applyNumberFormat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3" fillId="0" borderId="11" xfId="0" applyFont="1" applyFill="1" applyBorder="1" applyAlignment="1">
      <alignment horizontal="right"/>
    </xf>
    <xf numFmtId="0" fontId="3" fillId="0" borderId="11" xfId="0" applyFont="1" applyBorder="1" applyAlignment="1">
      <alignment horizontal="right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Alignment="1">
      <alignment/>
    </xf>
    <xf numFmtId="0" fontId="3" fillId="0" borderId="12" xfId="0" applyFont="1" applyBorder="1" applyAlignment="1">
      <alignment vertical="top"/>
    </xf>
    <xf numFmtId="0" fontId="3" fillId="0" borderId="0" xfId="0" applyFont="1" applyFill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2" fontId="3" fillId="0" borderId="0" xfId="0" applyNumberFormat="1" applyFont="1" applyFill="1" applyAlignment="1">
      <alignment/>
    </xf>
    <xf numFmtId="0" fontId="9" fillId="0" borderId="0" xfId="0" applyFont="1" applyAlignment="1">
      <alignment vertical="top"/>
    </xf>
    <xf numFmtId="0" fontId="3" fillId="0" borderId="0" xfId="0" applyFont="1" applyFill="1" applyBorder="1" applyAlignment="1">
      <alignment horizontal="right" wrapText="1" readingOrder="2"/>
    </xf>
    <xf numFmtId="0" fontId="3" fillId="0" borderId="0" xfId="0" applyFont="1" applyFill="1" applyAlignment="1">
      <alignment vertical="top" wrapText="1"/>
    </xf>
    <xf numFmtId="3" fontId="3" fillId="0" borderId="0" xfId="51" applyNumberFormat="1" applyFont="1" applyFill="1" applyBorder="1" applyAlignment="1">
      <alignment wrapText="1" readingOrder="2"/>
    </xf>
    <xf numFmtId="3" fontId="3" fillId="0" borderId="0" xfId="51" applyNumberFormat="1" applyFont="1" applyFill="1" applyBorder="1" applyAlignment="1">
      <alignment horizontal="left" wrapText="1" readingOrder="2"/>
    </xf>
    <xf numFmtId="3" fontId="3" fillId="0" borderId="0" xfId="51" applyNumberFormat="1" applyFont="1" applyFill="1" applyBorder="1" applyAlignment="1">
      <alignment vertical="center" wrapText="1" readingOrder="2"/>
    </xf>
    <xf numFmtId="3" fontId="3" fillId="0" borderId="0" xfId="51" applyNumberFormat="1" applyFont="1" applyFill="1" applyBorder="1" applyAlignment="1">
      <alignment vertical="center" wrapText="1" readingOrder="1"/>
    </xf>
    <xf numFmtId="3" fontId="3" fillId="0" borderId="0" xfId="51" applyNumberFormat="1" applyFont="1" applyFill="1" applyBorder="1" applyAlignment="1">
      <alignment horizontal="left" wrapText="1" readingOrder="1"/>
    </xf>
    <xf numFmtId="0" fontId="3" fillId="0" borderId="0" xfId="0" applyNumberFormat="1" applyFont="1" applyFill="1" applyAlignment="1">
      <alignment horizontal="right" indent="1" readingOrder="2"/>
    </xf>
    <xf numFmtId="1" fontId="3" fillId="0" borderId="0" xfId="0" applyNumberFormat="1" applyFont="1" applyFill="1" applyAlignment="1">
      <alignment/>
    </xf>
    <xf numFmtId="3" fontId="3" fillId="0" borderId="0" xfId="51" applyNumberFormat="1" applyFont="1" applyFill="1" applyBorder="1" applyAlignment="1">
      <alignment horizontal="left" wrapText="1"/>
    </xf>
    <xf numFmtId="0" fontId="3" fillId="0" borderId="12" xfId="0" applyFont="1" applyFill="1" applyBorder="1" applyAlignment="1">
      <alignment vertical="top" wrapText="1"/>
    </xf>
    <xf numFmtId="3" fontId="3" fillId="0" borderId="12" xfId="51" applyNumberFormat="1" applyFont="1" applyFill="1" applyBorder="1" applyAlignment="1">
      <alignment horizontal="left" wrapText="1" readingOrder="1"/>
    </xf>
    <xf numFmtId="3" fontId="3" fillId="0" borderId="12" xfId="51" applyNumberFormat="1" applyFont="1" applyFill="1" applyBorder="1" applyAlignment="1">
      <alignment horizontal="left" wrapText="1" readingOrder="2"/>
    </xf>
    <xf numFmtId="0" fontId="10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10" fillId="0" borderId="13" xfId="0" applyFont="1" applyBorder="1" applyAlignment="1">
      <alignment horizontal="right" vertical="center" wrapText="1"/>
    </xf>
    <xf numFmtId="0" fontId="10" fillId="0" borderId="0" xfId="0" applyFont="1" applyFill="1" applyAlignment="1">
      <alignment horizontal="right" wrapText="1"/>
    </xf>
  </cellXfs>
  <cellStyles count="108">
    <cellStyle name="Normal" xfId="0"/>
    <cellStyle name="20% - הדגשה1" xfId="15"/>
    <cellStyle name="20% - הדגשה1 2" xfId="16"/>
    <cellStyle name="20% - הדגשה2" xfId="17"/>
    <cellStyle name="20% - הדגשה2 2" xfId="18"/>
    <cellStyle name="20% - הדגשה3" xfId="19"/>
    <cellStyle name="20% - הדגשה3 2" xfId="20"/>
    <cellStyle name="20% - הדגשה4" xfId="21"/>
    <cellStyle name="20% - הדגשה4 2" xfId="22"/>
    <cellStyle name="20% - הדגשה5" xfId="23"/>
    <cellStyle name="20% - הדגשה5 2" xfId="24"/>
    <cellStyle name="20% - הדגשה6" xfId="25"/>
    <cellStyle name="20% - הדגשה6 2" xfId="26"/>
    <cellStyle name="40% - הדגשה1" xfId="27"/>
    <cellStyle name="40% - הדגשה1 2" xfId="28"/>
    <cellStyle name="40% - הדגשה2" xfId="29"/>
    <cellStyle name="40% - הדגשה2 2" xfId="30"/>
    <cellStyle name="40% - הדגשה3" xfId="31"/>
    <cellStyle name="40% - הדגשה3 2" xfId="32"/>
    <cellStyle name="40% - הדגשה4" xfId="33"/>
    <cellStyle name="40% - הדגשה4 2" xfId="34"/>
    <cellStyle name="40% - הדגשה5" xfId="35"/>
    <cellStyle name="40% - הדגשה5 2" xfId="36"/>
    <cellStyle name="40% - הדגשה6" xfId="37"/>
    <cellStyle name="40% - הדגשה6 2" xfId="38"/>
    <cellStyle name="60% - הדגשה1" xfId="39"/>
    <cellStyle name="60% - הדגשה1 2" xfId="40"/>
    <cellStyle name="60% - הדגשה2" xfId="41"/>
    <cellStyle name="60% - הדגשה2 2" xfId="42"/>
    <cellStyle name="60% - הדגשה3" xfId="43"/>
    <cellStyle name="60% - הדגשה3 2" xfId="44"/>
    <cellStyle name="60% - הדגשה4" xfId="45"/>
    <cellStyle name="60% - הדגשה4 2" xfId="46"/>
    <cellStyle name="60% - הדגשה5" xfId="47"/>
    <cellStyle name="60% - הדגשה5 2" xfId="48"/>
    <cellStyle name="60% - הדגשה6" xfId="49"/>
    <cellStyle name="60% - הדגשה6 2" xfId="50"/>
    <cellStyle name="Comma" xfId="51"/>
    <cellStyle name="Comma 2" xfId="52"/>
    <cellStyle name="Comma 3" xfId="53"/>
    <cellStyle name="Comma 4" xfId="54"/>
    <cellStyle name="Comma 5" xfId="55"/>
    <cellStyle name="Comma 6" xfId="56"/>
    <cellStyle name="Comma 7" xfId="57"/>
    <cellStyle name="Comma 8" xfId="58"/>
    <cellStyle name="Currency" xfId="59"/>
    <cellStyle name="Currency 2" xfId="60"/>
    <cellStyle name="Currency 3" xfId="61"/>
    <cellStyle name="Currency 4" xfId="62"/>
    <cellStyle name="Currency 5" xfId="63"/>
    <cellStyle name="Normal 2" xfId="64"/>
    <cellStyle name="Normal 2 2" xfId="65"/>
    <cellStyle name="Normal 3" xfId="66"/>
    <cellStyle name="Normal 4" xfId="67"/>
    <cellStyle name="Percent" xfId="68"/>
    <cellStyle name="Percent 2" xfId="69"/>
    <cellStyle name="Percent 2 2" xfId="70"/>
    <cellStyle name="Percent 3" xfId="71"/>
    <cellStyle name="הדגשה1" xfId="72"/>
    <cellStyle name="הדגשה1 2" xfId="73"/>
    <cellStyle name="הדגשה2" xfId="74"/>
    <cellStyle name="הדגשה2 2" xfId="75"/>
    <cellStyle name="הדגשה3" xfId="76"/>
    <cellStyle name="הדגשה3 2" xfId="77"/>
    <cellStyle name="הדגשה4" xfId="78"/>
    <cellStyle name="הדגשה4 2" xfId="79"/>
    <cellStyle name="הדגשה5" xfId="80"/>
    <cellStyle name="הדגשה5 2" xfId="81"/>
    <cellStyle name="הדגשה6" xfId="82"/>
    <cellStyle name="הדגשה6 2" xfId="83"/>
    <cellStyle name="Hyperlink" xfId="84"/>
    <cellStyle name="Followed Hyperlink" xfId="85"/>
    <cellStyle name="הערה" xfId="86"/>
    <cellStyle name="הערה 2" xfId="87"/>
    <cellStyle name="חישוב" xfId="88"/>
    <cellStyle name="חישוב 2" xfId="89"/>
    <cellStyle name="טוב" xfId="90"/>
    <cellStyle name="טוב 2" xfId="91"/>
    <cellStyle name="טקסט אזהרה" xfId="92"/>
    <cellStyle name="טקסט אזהרה 2" xfId="93"/>
    <cellStyle name="טקסט הסברי" xfId="94"/>
    <cellStyle name="טקסט הסברי 2" xfId="95"/>
    <cellStyle name="כותרת" xfId="96"/>
    <cellStyle name="כותרת 1" xfId="97"/>
    <cellStyle name="כותרת 1 2" xfId="98"/>
    <cellStyle name="כותרת 2" xfId="99"/>
    <cellStyle name="כותרת 2 2" xfId="100"/>
    <cellStyle name="כותרת 3" xfId="101"/>
    <cellStyle name="כותרת 3 2" xfId="102"/>
    <cellStyle name="כותרת 4" xfId="103"/>
    <cellStyle name="כותרת 4 2" xfId="104"/>
    <cellStyle name="כותרת 5" xfId="105"/>
    <cellStyle name="Currency [0]" xfId="106"/>
    <cellStyle name="ניטראלי" xfId="107"/>
    <cellStyle name="ניטראלי 2" xfId="108"/>
    <cellStyle name="סה&quot;כ" xfId="109"/>
    <cellStyle name="סה&quot;כ 2" xfId="110"/>
    <cellStyle name="פלט" xfId="111"/>
    <cellStyle name="פלט 2" xfId="112"/>
    <cellStyle name="Comma [0]" xfId="113"/>
    <cellStyle name="קלט" xfId="114"/>
    <cellStyle name="קלט 2" xfId="115"/>
    <cellStyle name="רע" xfId="116"/>
    <cellStyle name="רע 2" xfId="117"/>
    <cellStyle name="תא מסומן" xfId="118"/>
    <cellStyle name="תא מסומן 2" xfId="119"/>
    <cellStyle name="תא מקושר" xfId="120"/>
    <cellStyle name="תא מקושר 2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rightToLeft="1" tabSelected="1" zoomScale="120" zoomScaleNormal="120" zoomScalePageLayoutView="0" workbookViewId="0" topLeftCell="A1">
      <selection activeCell="B1" sqref="B1:Q1"/>
    </sheetView>
  </sheetViews>
  <sheetFormatPr defaultColWidth="9.140625" defaultRowHeight="12.75"/>
  <cols>
    <col min="1" max="1" width="1.7109375" style="4" bestFit="1" customWidth="1"/>
    <col min="2" max="2" width="23.8515625" style="4" customWidth="1"/>
    <col min="3" max="4" width="8.28125" style="4" hidden="1" customWidth="1"/>
    <col min="5" max="16" width="8.28125" style="4" customWidth="1"/>
    <col min="17" max="17" width="9.28125" style="4" customWidth="1"/>
    <col min="18" max="16384" width="9.140625" style="4" customWidth="1"/>
  </cols>
  <sheetData>
    <row r="1" spans="1:17" ht="16.5">
      <c r="A1" s="1"/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3.5" customHeight="1">
      <c r="A2" s="1"/>
      <c r="B2" s="33" t="s">
        <v>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5">
      <c r="A3" s="1"/>
      <c r="B3" s="34" t="s">
        <v>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s="6" customFormat="1" ht="38.25">
      <c r="A4" s="13"/>
      <c r="B4" s="14"/>
      <c r="C4" s="7">
        <v>2008</v>
      </c>
      <c r="D4" s="7">
        <v>2009</v>
      </c>
      <c r="E4" s="7">
        <v>2010</v>
      </c>
      <c r="F4" s="7">
        <v>2011</v>
      </c>
      <c r="G4" s="7">
        <v>2012</v>
      </c>
      <c r="H4" s="7">
        <v>2013</v>
      </c>
      <c r="I4" s="7">
        <v>2014</v>
      </c>
      <c r="J4" s="7">
        <v>2015</v>
      </c>
      <c r="K4" s="7">
        <v>2016</v>
      </c>
      <c r="L4" s="7">
        <v>2017</v>
      </c>
      <c r="M4" s="7">
        <v>2018</v>
      </c>
      <c r="N4" s="7">
        <v>2019</v>
      </c>
      <c r="O4" s="7">
        <v>2020</v>
      </c>
      <c r="P4" s="7">
        <v>2021</v>
      </c>
      <c r="Q4" s="8" t="s">
        <v>21</v>
      </c>
    </row>
    <row r="5" spans="1:17" ht="15">
      <c r="A5" s="1"/>
      <c r="B5" s="12" t="s">
        <v>22</v>
      </c>
      <c r="C5" s="20">
        <f>C6+C14</f>
        <v>34351</v>
      </c>
      <c r="D5" s="20">
        <f>D6+D14</f>
        <v>41479</v>
      </c>
      <c r="E5" s="21">
        <v>44828</v>
      </c>
      <c r="F5" s="21">
        <v>48975.6420542</v>
      </c>
      <c r="G5" s="22">
        <v>54767.10998470001</v>
      </c>
      <c r="H5" s="22">
        <v>57530.4357499</v>
      </c>
      <c r="I5" s="23">
        <v>63188.4127251</v>
      </c>
      <c r="J5" s="23">
        <v>73481.8544092</v>
      </c>
      <c r="K5" s="23">
        <v>75989.9661861</v>
      </c>
      <c r="L5" s="23">
        <v>82196.33292999999</v>
      </c>
      <c r="M5" s="23">
        <v>85862.802743</v>
      </c>
      <c r="N5" s="23">
        <v>87172.5065181</v>
      </c>
      <c r="O5" s="23">
        <v>105798.81860179998</v>
      </c>
      <c r="P5" s="23">
        <v>113070.67362129998</v>
      </c>
      <c r="Q5" s="16">
        <v>6.873285652526451</v>
      </c>
    </row>
    <row r="6" spans="1:17" ht="12.75">
      <c r="A6" s="1"/>
      <c r="B6" s="12" t="s">
        <v>6</v>
      </c>
      <c r="C6" s="21">
        <f>SUM(C8:C12)</f>
        <v>33073</v>
      </c>
      <c r="D6" s="21">
        <f>SUM(D8:D12)</f>
        <v>40114</v>
      </c>
      <c r="E6" s="24">
        <v>43367</v>
      </c>
      <c r="F6" s="24">
        <v>47419</v>
      </c>
      <c r="G6" s="22">
        <v>53113.742770000004</v>
      </c>
      <c r="H6" s="22">
        <v>55735</v>
      </c>
      <c r="I6" s="22">
        <v>61274</v>
      </c>
      <c r="J6" s="22">
        <v>71412</v>
      </c>
      <c r="K6" s="22">
        <v>73803</v>
      </c>
      <c r="L6" s="22">
        <v>79857.43293</v>
      </c>
      <c r="M6" s="22">
        <v>83434.85792</v>
      </c>
      <c r="N6" s="22">
        <v>84619.40074</v>
      </c>
      <c r="O6" s="22">
        <v>103128.94984999999</v>
      </c>
      <c r="P6" s="22">
        <v>110203.92832999998</v>
      </c>
      <c r="Q6" s="16">
        <v>6.860322431567933</v>
      </c>
    </row>
    <row r="7" spans="1:17" ht="12.75">
      <c r="A7" s="1"/>
      <c r="B7" s="19" t="s">
        <v>18</v>
      </c>
      <c r="C7" s="21"/>
      <c r="D7" s="21"/>
      <c r="E7" s="21"/>
      <c r="F7" s="21"/>
      <c r="G7" s="22"/>
      <c r="H7" s="22"/>
      <c r="I7" s="22"/>
      <c r="J7" s="22"/>
      <c r="K7" s="22"/>
      <c r="L7" s="22"/>
      <c r="M7" s="22"/>
      <c r="N7" s="22"/>
      <c r="O7" s="22"/>
      <c r="P7" s="22"/>
      <c r="Q7" s="16"/>
    </row>
    <row r="8" spans="1:17" ht="12.75">
      <c r="A8" s="1"/>
      <c r="B8" s="25" t="s">
        <v>8</v>
      </c>
      <c r="C8" s="21">
        <v>16132</v>
      </c>
      <c r="D8" s="21">
        <v>21485</v>
      </c>
      <c r="E8" s="21">
        <v>25773</v>
      </c>
      <c r="F8" s="21">
        <v>30356</v>
      </c>
      <c r="G8" s="22">
        <v>35291.3856</v>
      </c>
      <c r="H8" s="22">
        <v>37798</v>
      </c>
      <c r="I8" s="22">
        <v>42663</v>
      </c>
      <c r="J8" s="22">
        <v>51189</v>
      </c>
      <c r="K8" s="22">
        <v>53120</v>
      </c>
      <c r="L8" s="22">
        <v>58184.762200000005</v>
      </c>
      <c r="M8" s="22">
        <v>63176.8198</v>
      </c>
      <c r="N8" s="22">
        <v>64561.6298</v>
      </c>
      <c r="O8" s="22">
        <v>80444.106</v>
      </c>
      <c r="P8" s="22">
        <v>87072.7922</v>
      </c>
      <c r="Q8" s="16">
        <v>8.240114198049508</v>
      </c>
    </row>
    <row r="9" spans="1:17" ht="12.75">
      <c r="A9" s="1"/>
      <c r="B9" s="25" t="s">
        <v>9</v>
      </c>
      <c r="C9" s="21">
        <v>13998</v>
      </c>
      <c r="D9" s="21">
        <v>15425</v>
      </c>
      <c r="E9" s="21">
        <v>14486</v>
      </c>
      <c r="F9" s="21">
        <v>14090</v>
      </c>
      <c r="G9" s="22">
        <v>14570.890800000001</v>
      </c>
      <c r="H9" s="22">
        <v>14652</v>
      </c>
      <c r="I9" s="22">
        <v>15174</v>
      </c>
      <c r="J9" s="22">
        <v>16489</v>
      </c>
      <c r="K9" s="22">
        <v>16859</v>
      </c>
      <c r="L9" s="22">
        <v>17336.9998</v>
      </c>
      <c r="M9" s="22">
        <v>16175.8174</v>
      </c>
      <c r="N9" s="22">
        <v>15943.516</v>
      </c>
      <c r="O9" s="22">
        <v>18106.4704</v>
      </c>
      <c r="P9" s="22">
        <v>18274.313</v>
      </c>
      <c r="Q9" s="16">
        <v>0.9269758063946032</v>
      </c>
    </row>
    <row r="10" spans="1:17" ht="12.75">
      <c r="A10" s="1"/>
      <c r="B10" s="25" t="s">
        <v>10</v>
      </c>
      <c r="C10" s="21">
        <v>2298</v>
      </c>
      <c r="D10" s="21">
        <v>2535</v>
      </c>
      <c r="E10" s="21">
        <v>2397</v>
      </c>
      <c r="F10" s="21">
        <v>2288</v>
      </c>
      <c r="G10" s="22">
        <v>2555.97245</v>
      </c>
      <c r="H10" s="22">
        <v>2567</v>
      </c>
      <c r="I10" s="22">
        <v>2723</v>
      </c>
      <c r="J10" s="22">
        <v>2986</v>
      </c>
      <c r="K10" s="22">
        <v>3031</v>
      </c>
      <c r="L10" s="22">
        <v>3363.0761500000003</v>
      </c>
      <c r="M10" s="22">
        <v>3126.9868</v>
      </c>
      <c r="N10" s="22">
        <v>3077.3196</v>
      </c>
      <c r="O10" s="22">
        <v>3526.7609500000003</v>
      </c>
      <c r="P10" s="22">
        <v>3731.09825</v>
      </c>
      <c r="Q10" s="16">
        <v>5.793908430340311</v>
      </c>
    </row>
    <row r="11" spans="1:17" ht="12.75">
      <c r="A11" s="1"/>
      <c r="B11" s="25" t="s">
        <v>11</v>
      </c>
      <c r="C11" s="21">
        <v>612</v>
      </c>
      <c r="D11" s="21">
        <v>637</v>
      </c>
      <c r="E11" s="12">
        <v>709</v>
      </c>
      <c r="F11" s="12">
        <v>683</v>
      </c>
      <c r="G11" s="22">
        <v>693.49392</v>
      </c>
      <c r="H11" s="22">
        <v>716</v>
      </c>
      <c r="I11" s="22">
        <v>712</v>
      </c>
      <c r="J11" s="22">
        <v>746</v>
      </c>
      <c r="K11" s="22">
        <v>791</v>
      </c>
      <c r="L11" s="22">
        <v>970.59478</v>
      </c>
      <c r="M11" s="22">
        <v>953.23392</v>
      </c>
      <c r="N11" s="22">
        <v>1034.93534</v>
      </c>
      <c r="O11" s="22">
        <v>1049.6125</v>
      </c>
      <c r="P11" s="22">
        <v>1125.72488</v>
      </c>
      <c r="Q11" s="16">
        <v>7.251474234538935</v>
      </c>
    </row>
    <row r="12" spans="1:17" ht="15">
      <c r="A12" s="1"/>
      <c r="B12" s="25" t="s">
        <v>23</v>
      </c>
      <c r="C12" s="21">
        <v>33</v>
      </c>
      <c r="D12" s="21">
        <v>32</v>
      </c>
      <c r="E12" s="12">
        <v>2</v>
      </c>
      <c r="F12" s="12">
        <v>2</v>
      </c>
      <c r="G12" s="12">
        <v>2</v>
      </c>
      <c r="H12" s="12">
        <v>2</v>
      </c>
      <c r="I12" s="12">
        <v>2</v>
      </c>
      <c r="J12" s="12">
        <v>2</v>
      </c>
      <c r="K12" s="12">
        <v>2</v>
      </c>
      <c r="L12" s="2">
        <v>2</v>
      </c>
      <c r="M12" s="22">
        <v>2</v>
      </c>
      <c r="N12" s="2">
        <v>2</v>
      </c>
      <c r="O12" s="2">
        <v>2</v>
      </c>
      <c r="P12" s="2">
        <v>2</v>
      </c>
      <c r="Q12" s="16">
        <v>0</v>
      </c>
    </row>
    <row r="13" spans="1:17" ht="12.75">
      <c r="A13" s="1"/>
      <c r="B13" s="15"/>
      <c r="C13" s="21"/>
      <c r="D13" s="2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6"/>
    </row>
    <row r="14" spans="1:17" ht="12.75">
      <c r="A14" s="1"/>
      <c r="B14" s="12" t="s">
        <v>3</v>
      </c>
      <c r="C14" s="2">
        <f>SUM(C16:C21)</f>
        <v>1278</v>
      </c>
      <c r="D14" s="2">
        <f>SUM(D16:D21)</f>
        <v>1365</v>
      </c>
      <c r="E14" s="2">
        <v>1461</v>
      </c>
      <c r="F14" s="2">
        <v>1556.6420542</v>
      </c>
      <c r="G14" s="2">
        <v>1653.3672147</v>
      </c>
      <c r="H14" s="2">
        <v>1795.4357499</v>
      </c>
      <c r="I14" s="2">
        <v>1914.4127251</v>
      </c>
      <c r="J14" s="2">
        <v>2069.8544091999997</v>
      </c>
      <c r="K14" s="2">
        <v>2186.9661861</v>
      </c>
      <c r="L14" s="2">
        <v>2338.9</v>
      </c>
      <c r="M14" s="2">
        <v>2427.944823</v>
      </c>
      <c r="N14" s="2">
        <v>2553.1057781000004</v>
      </c>
      <c r="O14" s="2">
        <v>2669.8687517999997</v>
      </c>
      <c r="P14" s="2">
        <v>2866.7452913</v>
      </c>
      <c r="Q14" s="16">
        <v>7.374015646546983</v>
      </c>
    </row>
    <row r="15" spans="1:17" ht="12.75">
      <c r="A15" s="1" t="s">
        <v>19</v>
      </c>
      <c r="B15" s="19" t="s">
        <v>20</v>
      </c>
      <c r="C15" s="21"/>
      <c r="D15" s="2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6"/>
    </row>
    <row r="16" spans="1:17" ht="12.75">
      <c r="A16" s="1"/>
      <c r="B16" s="18" t="s">
        <v>12</v>
      </c>
      <c r="C16" s="21">
        <v>452</v>
      </c>
      <c r="D16" s="24">
        <f>ROUND(486.38245,0)</f>
        <v>486</v>
      </c>
      <c r="E16" s="12">
        <v>524</v>
      </c>
      <c r="F16" s="26">
        <v>565.64476</v>
      </c>
      <c r="G16" s="26">
        <v>603.87617</v>
      </c>
      <c r="H16" s="26">
        <v>668.6320999999999</v>
      </c>
      <c r="I16" s="26">
        <v>717.09229</v>
      </c>
      <c r="J16" s="26">
        <v>785.73204</v>
      </c>
      <c r="K16" s="26">
        <v>834.78897</v>
      </c>
      <c r="L16" s="26">
        <v>903.3</v>
      </c>
      <c r="M16" s="26">
        <v>930.09097</v>
      </c>
      <c r="N16" s="26">
        <v>980.35474</v>
      </c>
      <c r="O16" s="26">
        <v>1020.93947</v>
      </c>
      <c r="P16" s="26">
        <v>1100.04709</v>
      </c>
      <c r="Q16" s="16">
        <v>7.748512259987361</v>
      </c>
    </row>
    <row r="17" spans="1:17" ht="12.75">
      <c r="A17" s="1"/>
      <c r="B17" s="18" t="s">
        <v>13</v>
      </c>
      <c r="C17" s="21">
        <v>265</v>
      </c>
      <c r="D17" s="24">
        <f>ROUND(279.716575,0)</f>
        <v>280</v>
      </c>
      <c r="E17" s="12">
        <v>300</v>
      </c>
      <c r="F17" s="26">
        <v>318.62663</v>
      </c>
      <c r="G17" s="26">
        <v>335.79786</v>
      </c>
      <c r="H17" s="26">
        <v>364.953575</v>
      </c>
      <c r="I17" s="26">
        <v>389.234445</v>
      </c>
      <c r="J17" s="26">
        <v>424.86265000000003</v>
      </c>
      <c r="K17" s="26">
        <v>445.64034499999997</v>
      </c>
      <c r="L17" s="26">
        <v>475.3</v>
      </c>
      <c r="M17" s="26">
        <v>492.19507</v>
      </c>
      <c r="N17" s="26">
        <v>519.434515</v>
      </c>
      <c r="O17" s="26">
        <v>547.674295</v>
      </c>
      <c r="P17" s="26">
        <v>599.776245</v>
      </c>
      <c r="Q17" s="16">
        <v>9.51330936574264</v>
      </c>
    </row>
    <row r="18" spans="1:17" ht="12.75">
      <c r="A18" s="1"/>
      <c r="B18" s="18" t="s">
        <v>14</v>
      </c>
      <c r="C18" s="21">
        <v>45</v>
      </c>
      <c r="D18" s="24">
        <f>ROUND(69.934384,0)</f>
        <v>70</v>
      </c>
      <c r="E18" s="12">
        <v>81</v>
      </c>
      <c r="F18" s="26">
        <v>87.882296</v>
      </c>
      <c r="G18" s="26">
        <v>99.69222</v>
      </c>
      <c r="H18" s="26">
        <v>113.505148</v>
      </c>
      <c r="I18" s="26">
        <v>122.200324</v>
      </c>
      <c r="J18" s="26">
        <v>130.542128</v>
      </c>
      <c r="K18" s="26">
        <v>138.04941200000002</v>
      </c>
      <c r="L18" s="26">
        <v>145.2</v>
      </c>
      <c r="M18" s="26">
        <v>148.833954</v>
      </c>
      <c r="N18" s="26">
        <v>154.217196</v>
      </c>
      <c r="O18" s="26">
        <v>158.320072</v>
      </c>
      <c r="P18" s="26">
        <v>166.63983</v>
      </c>
      <c r="Q18" s="16">
        <v>5.25502413869543</v>
      </c>
    </row>
    <row r="19" spans="1:17" ht="12.75">
      <c r="A19" s="1"/>
      <c r="B19" s="18" t="s">
        <v>15</v>
      </c>
      <c r="C19" s="21">
        <v>369</v>
      </c>
      <c r="D19" s="24">
        <f>ROUND(376.143646,0)</f>
        <v>376</v>
      </c>
      <c r="E19" s="12">
        <v>392</v>
      </c>
      <c r="F19" s="26">
        <v>411.430811</v>
      </c>
      <c r="G19" s="26">
        <v>431.946802</v>
      </c>
      <c r="H19" s="26">
        <v>454.50917300000003</v>
      </c>
      <c r="I19" s="26">
        <v>481.452883</v>
      </c>
      <c r="J19" s="26">
        <v>512.93455</v>
      </c>
      <c r="K19" s="26">
        <v>540.842486</v>
      </c>
      <c r="L19" s="26">
        <v>576.7</v>
      </c>
      <c r="M19" s="26">
        <v>606.365322</v>
      </c>
      <c r="N19" s="26">
        <v>638.294738</v>
      </c>
      <c r="O19" s="26">
        <v>673.558337</v>
      </c>
      <c r="P19" s="26">
        <v>721.67018</v>
      </c>
      <c r="Q19" s="16">
        <v>7.14293630664391</v>
      </c>
    </row>
    <row r="20" spans="1:17" ht="12.75">
      <c r="A20" s="1"/>
      <c r="B20" s="18" t="s">
        <v>16</v>
      </c>
      <c r="C20" s="21">
        <v>59</v>
      </c>
      <c r="D20" s="24">
        <f>ROUND(60.7375255,0)</f>
        <v>61</v>
      </c>
      <c r="E20" s="12">
        <v>65</v>
      </c>
      <c r="F20" s="26">
        <v>70.720483</v>
      </c>
      <c r="G20" s="26">
        <v>70.312509</v>
      </c>
      <c r="H20" s="26">
        <v>74.22202300000001</v>
      </c>
      <c r="I20" s="26">
        <v>79.48763550000001</v>
      </c>
      <c r="J20" s="26">
        <v>84.214731</v>
      </c>
      <c r="K20" s="26">
        <v>88.2437355</v>
      </c>
      <c r="L20" s="26">
        <v>91.8</v>
      </c>
      <c r="M20" s="26">
        <v>96.344259</v>
      </c>
      <c r="N20" s="26">
        <v>100.1083005</v>
      </c>
      <c r="O20" s="26">
        <v>103.6964055</v>
      </c>
      <c r="P20" s="26">
        <v>107.8460545</v>
      </c>
      <c r="Q20" s="16">
        <v>4.001728873813271</v>
      </c>
    </row>
    <row r="21" spans="1:17" ht="12.75">
      <c r="A21" s="1"/>
      <c r="B21" s="18" t="s">
        <v>17</v>
      </c>
      <c r="C21" s="21">
        <v>88</v>
      </c>
      <c r="D21" s="24">
        <f>ROUND(92.3178111,0)</f>
        <v>92</v>
      </c>
      <c r="E21" s="12">
        <v>99</v>
      </c>
      <c r="F21" s="26">
        <v>102.3370742</v>
      </c>
      <c r="G21" s="26">
        <v>111.7416537</v>
      </c>
      <c r="H21" s="26">
        <v>119.61373090000001</v>
      </c>
      <c r="I21" s="26">
        <v>124.94514760000001</v>
      </c>
      <c r="J21" s="26">
        <v>131.5683102</v>
      </c>
      <c r="K21" s="26">
        <v>139.4012376</v>
      </c>
      <c r="L21" s="26">
        <v>146.6</v>
      </c>
      <c r="M21" s="26">
        <v>154.115248</v>
      </c>
      <c r="N21" s="26">
        <v>160.6962886</v>
      </c>
      <c r="O21" s="26">
        <v>165.6801723</v>
      </c>
      <c r="P21" s="26">
        <v>170.7658918</v>
      </c>
      <c r="Q21" s="16">
        <v>3.0696005619738065</v>
      </c>
    </row>
    <row r="22" spans="1:17" ht="12.75">
      <c r="A22" s="1"/>
      <c r="B22" s="12"/>
      <c r="C22" s="21"/>
      <c r="D22" s="21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6"/>
    </row>
    <row r="23" spans="1:17" ht="15">
      <c r="A23" s="1"/>
      <c r="B23" s="15" t="s">
        <v>24</v>
      </c>
      <c r="C23" s="21">
        <f>C5-C24</f>
        <v>4372</v>
      </c>
      <c r="D23" s="21">
        <f>D5-D24</f>
        <v>5619</v>
      </c>
      <c r="E23" s="21">
        <v>6231</v>
      </c>
      <c r="F23" s="27">
        <v>5962.642054199998</v>
      </c>
      <c r="G23" s="20">
        <v>6052.109984700008</v>
      </c>
      <c r="H23" s="20">
        <v>6943.435749900003</v>
      </c>
      <c r="I23" s="20">
        <v>6370.412725100003</v>
      </c>
      <c r="J23" s="20">
        <v>8670.854409199994</v>
      </c>
      <c r="K23" s="20">
        <v>7369.966186100006</v>
      </c>
      <c r="L23" s="21">
        <v>9074.33292999999</v>
      </c>
      <c r="M23" s="21">
        <v>8497.802742999993</v>
      </c>
      <c r="N23" s="21">
        <v>8633.506518099995</v>
      </c>
      <c r="O23" s="21">
        <v>8268.138914299983</v>
      </c>
      <c r="P23" s="21">
        <v>8368.134558799982</v>
      </c>
      <c r="Q23" s="16">
        <v>1.209409342736767</v>
      </c>
    </row>
    <row r="24" spans="1:17" s="5" customFormat="1" ht="15.75" customHeight="1">
      <c r="A24" s="11"/>
      <c r="B24" s="28" t="s">
        <v>4</v>
      </c>
      <c r="C24" s="29">
        <v>29979</v>
      </c>
      <c r="D24" s="29">
        <v>35860</v>
      </c>
      <c r="E24" s="29">
        <v>38597</v>
      </c>
      <c r="F24" s="30">
        <v>43013</v>
      </c>
      <c r="G24" s="20">
        <v>48715</v>
      </c>
      <c r="H24" s="20">
        <v>50587</v>
      </c>
      <c r="I24" s="20">
        <v>56818</v>
      </c>
      <c r="J24" s="20">
        <v>64811</v>
      </c>
      <c r="K24" s="20">
        <v>68620</v>
      </c>
      <c r="L24" s="20">
        <v>73122</v>
      </c>
      <c r="M24" s="20">
        <v>77365</v>
      </c>
      <c r="N24" s="20">
        <v>78539</v>
      </c>
      <c r="O24" s="20">
        <v>97530.6796875</v>
      </c>
      <c r="P24" s="20">
        <v>104702.5390625</v>
      </c>
      <c r="Q24" s="16">
        <v>7.353439346449231</v>
      </c>
    </row>
    <row r="25" spans="1:17" ht="12.75">
      <c r="A25" s="17">
        <v>1</v>
      </c>
      <c r="B25" s="35" t="s">
        <v>7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1:17" ht="12.75">
      <c r="A26" s="17">
        <v>2</v>
      </c>
      <c r="B26" s="36" t="s">
        <v>25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1:17" s="3" customFormat="1" ht="12.75">
      <c r="A27" s="17">
        <v>3</v>
      </c>
      <c r="B27" s="10" t="s">
        <v>26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ht="12.75">
      <c r="A28" s="17"/>
      <c r="B28" s="10" t="s">
        <v>5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</sheetData>
  <sheetProtection/>
  <mergeCells count="5">
    <mergeCell ref="B1:Q1"/>
    <mergeCell ref="B2:Q2"/>
    <mergeCell ref="B3:Q3"/>
    <mergeCell ref="B25:Q25"/>
    <mergeCell ref="B26:Q26"/>
  </mergeCells>
  <printOptions horizontalCentered="1" verticalCentered="1"/>
  <pageMargins left="0.35" right="0.39" top="1" bottom="1" header="0.5" footer="0.5"/>
  <pageSetup blackAndWhite="1"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יעל רשתי</dc:creator>
  <cp:keywords/>
  <dc:description/>
  <cp:lastModifiedBy>תמר שטרצר-פישר</cp:lastModifiedBy>
  <cp:lastPrinted>2022-11-15T08:15:09Z</cp:lastPrinted>
  <dcterms:created xsi:type="dcterms:W3CDTF">1996-10-14T23:33:28Z</dcterms:created>
  <dcterms:modified xsi:type="dcterms:W3CDTF">2022-11-15T09:47:16Z</dcterms:modified>
  <cp:category/>
  <cp:version/>
  <cp:contentType/>
  <cp:contentStatus/>
</cp:coreProperties>
</file>