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6" activeTab="0"/>
  </bookViews>
  <sheets>
    <sheet name="לוח 19" sheetId="1" r:id="rId1"/>
  </sheets>
  <externalReferences>
    <externalReference r:id="rId4"/>
  </externalReferences>
  <definedNames>
    <definedName name="_xlnm.Print_Area" localSheetId="0">'לוח 19'!$A$1:$Q$22</definedName>
  </definedNames>
  <calcPr fullCalcOnLoad="1"/>
</workbook>
</file>

<file path=xl/sharedStrings.xml><?xml version="1.0" encoding="utf-8"?>
<sst xmlns="http://schemas.openxmlformats.org/spreadsheetml/2006/main" count="28" uniqueCount="21">
  <si>
    <t>nav</t>
  </si>
  <si>
    <t>לוח 19</t>
  </si>
  <si>
    <t>LCH.Clearnet SA</t>
  </si>
  <si>
    <t>איגרות חוב</t>
  </si>
  <si>
    <t>איגרות חוב ממשלתיות</t>
  </si>
  <si>
    <t>na</t>
  </si>
  <si>
    <t>(מיליוני ש"ח, מצטבר שנתי)</t>
  </si>
  <si>
    <t>מניות</t>
  </si>
  <si>
    <t>המקור: הבורסה לניירות ערך.</t>
  </si>
  <si>
    <t>ערך הפעולות שנסלקו</t>
  </si>
  <si>
    <t>מסלקת ניירות הערך</t>
  </si>
  <si>
    <t xml:space="preserve">      מק"ם</t>
  </si>
  <si>
    <t>ערך פעולות הנגזרים שנסלקו</t>
  </si>
  <si>
    <t>ערך הפעולות שנסלקו במסלקות הבורסה</t>
  </si>
  <si>
    <t>השינוי 
השנתי
(אחוזים)</t>
  </si>
  <si>
    <t>מסחר בריפו מתקיים רק באיגרות חוב ממשלתיות שמונפקות ליותר משנה.</t>
  </si>
  <si>
    <t>מסלקת מעו"ף</t>
  </si>
  <si>
    <r>
      <t xml:space="preserve">      איגרות חוב שהונפקו ליותר משנה</t>
    </r>
    <r>
      <rPr>
        <vertAlign val="superscript"/>
        <sz val="10"/>
        <rFont val="David"/>
        <family val="2"/>
      </rPr>
      <t>1</t>
    </r>
  </si>
  <si>
    <r>
      <t>ערך פעולות הריפו שנסלקו</t>
    </r>
    <r>
      <rPr>
        <vertAlign val="superscript"/>
        <sz val="10"/>
        <rFont val="David"/>
        <family val="2"/>
      </rPr>
      <t>2</t>
    </r>
  </si>
  <si>
    <t>ערך העסקאות בניירות ערך שנסלקו</t>
  </si>
  <si>
    <t>איגרות חוב ממשלתיות ותאגידיות.</t>
  </si>
</sst>
</file>

<file path=xl/styles.xml><?xml version="1.0" encoding="utf-8"?>
<styleSheet xmlns="http://schemas.openxmlformats.org/spreadsheetml/2006/main">
  <numFmts count="4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#,##0.0"/>
    <numFmt numFmtId="174" formatCode="0.000"/>
    <numFmt numFmtId="175" formatCode="_ * #,##0_ ;_ * \-#,##0_ ;_ * &quot;-&quot;??_ ;_ @_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0.000%"/>
    <numFmt numFmtId="180" formatCode="#,##0.00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00_);_(* \(#,##0.000\);_(* &quot;-&quot;??_);_(@_)"/>
    <numFmt numFmtId="187" formatCode="_(* #,##0.0000_);_(* \(#,##0.0000\);_(* &quot;-&quot;??_);_(@_)"/>
    <numFmt numFmtId="188" formatCode="0.000000"/>
    <numFmt numFmtId="189" formatCode="0.00000"/>
    <numFmt numFmtId="190" formatCode="0.0000"/>
    <numFmt numFmtId="191" formatCode="_ * #,##0.0_ ;_ * \-#,##0.0_ ;_ * &quot;-&quot;??_ ;_ @_ "/>
    <numFmt numFmtId="192" formatCode="0.000000000000000%"/>
    <numFmt numFmtId="193" formatCode="0.0000000"/>
    <numFmt numFmtId="194" formatCode="0.00000000"/>
    <numFmt numFmtId="195" formatCode="_ * #,##0.000_ ;_ * \-#,##0.000_ ;_ * &quot;-&quot;???_ ;_ @_ "/>
    <numFmt numFmtId="196" formatCode="_ * #,##0.00000000000000_ ;_ * \-#,##0.00000000000000_ ;_ * &quot;-&quot;??????????????_ ;_ @_ "/>
    <numFmt numFmtId="197" formatCode="#,##0.0000"/>
    <numFmt numFmtId="198" formatCode="0.00000000000000%"/>
    <numFmt numFmtId="199" formatCode="#,##0_ ;\-#,##0\ 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David"/>
      <family val="2"/>
    </font>
    <font>
      <b/>
      <sz val="10"/>
      <name val="David"/>
      <family val="2"/>
    </font>
    <font>
      <sz val="11"/>
      <name val="David"/>
      <family val="2"/>
    </font>
    <font>
      <sz val="10"/>
      <name val="Narkisim"/>
      <family val="2"/>
    </font>
    <font>
      <sz val="9"/>
      <name val="Narkisim"/>
      <family val="2"/>
    </font>
    <font>
      <sz val="10"/>
      <color indexed="10"/>
      <name val="Narkisim"/>
      <family val="2"/>
    </font>
    <font>
      <i/>
      <sz val="10"/>
      <name val="Narkisim"/>
      <family val="2"/>
    </font>
    <font>
      <b/>
      <sz val="10"/>
      <name val="Narkisim"/>
      <family val="2"/>
    </font>
    <font>
      <sz val="13"/>
      <name val="David"/>
      <family val="2"/>
    </font>
    <font>
      <b/>
      <sz val="13"/>
      <name val="David"/>
      <family val="2"/>
    </font>
    <font>
      <vertAlign val="superscript"/>
      <sz val="10"/>
      <name val="David"/>
      <family val="2"/>
    </font>
    <font>
      <strike/>
      <sz val="10"/>
      <name val="David"/>
      <family val="2"/>
    </font>
    <font>
      <vertAlign val="superscript"/>
      <sz val="8.5"/>
      <name val="David"/>
      <family val="2"/>
    </font>
    <font>
      <sz val="8.5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17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ill="0" applyBorder="0" applyAlignment="0" applyProtection="0"/>
    <xf numFmtId="0" fontId="36" fillId="32" borderId="0" applyNumberFormat="0" applyBorder="0" applyAlignment="0" applyProtection="0"/>
    <xf numFmtId="0" fontId="37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38" fillId="39" borderId="2" applyNumberFormat="0" applyAlignment="0" applyProtection="0"/>
    <xf numFmtId="0" fontId="38" fillId="39" borderId="2" applyNumberFormat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7" applyNumberFormat="0" applyFill="0" applyAlignment="0" applyProtection="0"/>
    <xf numFmtId="0" fontId="50" fillId="39" borderId="8" applyNumberFormat="0" applyAlignment="0" applyProtection="0"/>
    <xf numFmtId="0" fontId="50" fillId="39" borderId="8" applyNumberFormat="0" applyAlignment="0" applyProtection="0"/>
    <xf numFmtId="169" fontId="0" fillId="0" borderId="0" applyFont="0" applyFill="0" applyBorder="0" applyAlignment="0" applyProtection="0"/>
    <xf numFmtId="0" fontId="51" fillId="42" borderId="2" applyNumberFormat="0" applyAlignment="0" applyProtection="0"/>
    <xf numFmtId="0" fontId="51" fillId="42" borderId="2" applyNumberFormat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9" applyNumberFormat="0" applyAlignment="0" applyProtection="0"/>
    <xf numFmtId="0" fontId="54" fillId="44" borderId="9" applyNumberFormat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indent="1"/>
    </xf>
    <xf numFmtId="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right" wrapText="1" indent="1"/>
    </xf>
    <xf numFmtId="0" fontId="3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180" fontId="6" fillId="0" borderId="0" xfId="0" applyNumberFormat="1" applyFont="1" applyFill="1" applyAlignment="1">
      <alignment horizontal="right"/>
    </xf>
    <xf numFmtId="180" fontId="9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 wrapText="1" readingOrder="1"/>
    </xf>
    <xf numFmtId="0" fontId="8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 wrapText="1" readingOrder="1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1" xfId="0" applyFont="1" applyBorder="1" applyAlignment="1">
      <alignment horizontal="right" wrapText="1"/>
    </xf>
    <xf numFmtId="0" fontId="4" fillId="45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2" fontId="3" fillId="0" borderId="0" xfId="0" applyNumberFormat="1" applyFont="1" applyBorder="1" applyAlignment="1">
      <alignment/>
    </xf>
    <xf numFmtId="0" fontId="14" fillId="0" borderId="0" xfId="0" applyFont="1" applyFill="1" applyAlignment="1">
      <alignment horizontal="right" wrapText="1" indent="1"/>
    </xf>
    <xf numFmtId="4" fontId="14" fillId="0" borderId="0" xfId="0" applyNumberFormat="1" applyFont="1" applyFill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/>
    </xf>
    <xf numFmtId="2" fontId="3" fillId="0" borderId="12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wrapText="1"/>
    </xf>
    <xf numFmtId="3" fontId="16" fillId="0" borderId="13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 wrapText="1" readingOrder="1"/>
    </xf>
    <xf numFmtId="0" fontId="16" fillId="0" borderId="0" xfId="0" applyFont="1" applyAlignment="1">
      <alignment horizontal="right"/>
    </xf>
    <xf numFmtId="3" fontId="16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right" wrapText="1"/>
    </xf>
  </cellXfs>
  <cellStyles count="108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2" xfId="52"/>
    <cellStyle name="Comma 3" xfId="53"/>
    <cellStyle name="Comma 4" xfId="54"/>
    <cellStyle name="Comma 5" xfId="55"/>
    <cellStyle name="Comma 6" xfId="56"/>
    <cellStyle name="Comma 7" xfId="57"/>
    <cellStyle name="Comma 8" xfId="58"/>
    <cellStyle name="Currency" xfId="59"/>
    <cellStyle name="Currency 2" xfId="60"/>
    <cellStyle name="Currency 3" xfId="61"/>
    <cellStyle name="Currency 4" xfId="62"/>
    <cellStyle name="Currency 5" xfId="63"/>
    <cellStyle name="Normal 2" xfId="64"/>
    <cellStyle name="Normal 2 2" xfId="65"/>
    <cellStyle name="Normal 3" xfId="66"/>
    <cellStyle name="Normal 4" xfId="67"/>
    <cellStyle name="Percent" xfId="68"/>
    <cellStyle name="Percent 2" xfId="69"/>
    <cellStyle name="Percent 2 2" xfId="70"/>
    <cellStyle name="Percent 3" xfId="71"/>
    <cellStyle name="הדגשה1" xfId="72"/>
    <cellStyle name="הדגשה1 2" xfId="73"/>
    <cellStyle name="הדגשה2" xfId="74"/>
    <cellStyle name="הדגשה2 2" xfId="75"/>
    <cellStyle name="הדגשה3" xfId="76"/>
    <cellStyle name="הדגשה3 2" xfId="77"/>
    <cellStyle name="הדגשה4" xfId="78"/>
    <cellStyle name="הדגשה4 2" xfId="79"/>
    <cellStyle name="הדגשה5" xfId="80"/>
    <cellStyle name="הדגשה5 2" xfId="81"/>
    <cellStyle name="הדגשה6" xfId="82"/>
    <cellStyle name="הדגשה6 2" xfId="83"/>
    <cellStyle name="Hyperlink" xfId="84"/>
    <cellStyle name="Followed Hyperlink" xfId="85"/>
    <cellStyle name="הערה" xfId="86"/>
    <cellStyle name="הערה 2" xfId="87"/>
    <cellStyle name="חישוב" xfId="88"/>
    <cellStyle name="חישוב 2" xfId="89"/>
    <cellStyle name="טוב" xfId="90"/>
    <cellStyle name="טוב 2" xfId="91"/>
    <cellStyle name="טקסט אזהרה" xfId="92"/>
    <cellStyle name="טקסט אזהרה 2" xfId="93"/>
    <cellStyle name="טקסט הסברי" xfId="94"/>
    <cellStyle name="טקסט הסברי 2" xfId="95"/>
    <cellStyle name="כותרת" xfId="96"/>
    <cellStyle name="כותרת 1" xfId="97"/>
    <cellStyle name="כותרת 1 2" xfId="98"/>
    <cellStyle name="כותרת 2" xfId="99"/>
    <cellStyle name="כותרת 2 2" xfId="100"/>
    <cellStyle name="כותרת 3" xfId="101"/>
    <cellStyle name="כותרת 3 2" xfId="102"/>
    <cellStyle name="כותרת 4" xfId="103"/>
    <cellStyle name="כותרת 4 2" xfId="104"/>
    <cellStyle name="כותרת 5" xfId="105"/>
    <cellStyle name="Currency [0]" xfId="106"/>
    <cellStyle name="ניטראלי" xfId="107"/>
    <cellStyle name="ניטראלי 2" xfId="108"/>
    <cellStyle name="סה&quot;כ" xfId="109"/>
    <cellStyle name="סה&quot;כ 2" xfId="110"/>
    <cellStyle name="פלט" xfId="111"/>
    <cellStyle name="פלט 2" xfId="112"/>
    <cellStyle name="Comma [0]" xfId="113"/>
    <cellStyle name="קלט" xfId="114"/>
    <cellStyle name="קלט 2" xfId="115"/>
    <cellStyle name="רע" xfId="116"/>
    <cellStyle name="רע 2" xfId="117"/>
    <cellStyle name="תא מסומן" xfId="118"/>
    <cellStyle name="תא מסומן 2" xfId="119"/>
    <cellStyle name="תא מקושר" xfId="120"/>
    <cellStyle name="תא מקושר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02;&#1491;&#1497;&#1504;&#1497;&#1493;&#1514;\&#1491;&#1493;&#1495;&#1493;&#1514;%20&#1493;&#1508;&#1512;&#1505;&#1493;&#1502;&#1497;&#1501;%20-%20&#1499;&#1500;%20&#1492;&#1502;&#1505;&#1502;&#1499;&#1497;&#1501;\&#1505;&#1508;&#1512;%20&#1488;&#1491;&#1493;&#1501;\&#1496;&#1489;&#1500;&#1492;%20&#1502;&#1512;&#1499;&#1494;&#1514;%20-%20&#1495;&#1491;&#15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530">
          <cell r="J530">
            <v>181054</v>
          </cell>
          <cell r="K530">
            <v>149879</v>
          </cell>
        </row>
        <row r="531">
          <cell r="J531">
            <v>928608</v>
          </cell>
          <cell r="K531">
            <v>975000</v>
          </cell>
        </row>
        <row r="537">
          <cell r="J537">
            <v>117067</v>
          </cell>
          <cell r="K537">
            <v>81204.52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rightToLeft="1" tabSelected="1" zoomScale="130" zoomScaleNormal="130" zoomScalePageLayoutView="0" workbookViewId="0" topLeftCell="A1">
      <selection activeCell="B1" sqref="B1:Q1"/>
    </sheetView>
  </sheetViews>
  <sheetFormatPr defaultColWidth="9.140625" defaultRowHeight="12.75"/>
  <cols>
    <col min="1" max="1" width="1.57421875" style="11" customWidth="1"/>
    <col min="2" max="2" width="26.28125" style="11" customWidth="1"/>
    <col min="3" max="4" width="7.8515625" style="11" hidden="1" customWidth="1"/>
    <col min="5" max="14" width="8.28125" style="11" bestFit="1" customWidth="1"/>
    <col min="15" max="16" width="8.28125" style="11" customWidth="1"/>
    <col min="17" max="17" width="6.421875" style="11" customWidth="1"/>
    <col min="18" max="18" width="10.57421875" style="11" customWidth="1"/>
    <col min="19" max="16384" width="9.140625" style="11" customWidth="1"/>
  </cols>
  <sheetData>
    <row r="1" spans="1:21" ht="16.5">
      <c r="A1" s="1"/>
      <c r="B1" s="43" t="s">
        <v>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10"/>
      <c r="S1" s="14"/>
      <c r="T1" s="14"/>
      <c r="U1" s="14"/>
    </row>
    <row r="2" spans="1:18" ht="16.5">
      <c r="A2" s="1"/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5"/>
    </row>
    <row r="3" spans="1:18" ht="15">
      <c r="A3" s="1"/>
      <c r="B3" s="45" t="s">
        <v>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4"/>
    </row>
    <row r="4" spans="1:18" ht="51">
      <c r="A4" s="24"/>
      <c r="B4" s="25"/>
      <c r="C4" s="25">
        <v>2008</v>
      </c>
      <c r="D4" s="25">
        <v>2009</v>
      </c>
      <c r="E4" s="25">
        <v>2010</v>
      </c>
      <c r="F4" s="25">
        <v>2011</v>
      </c>
      <c r="G4" s="25">
        <v>2012</v>
      </c>
      <c r="H4" s="25">
        <v>2013</v>
      </c>
      <c r="I4" s="25">
        <v>2014</v>
      </c>
      <c r="J4" s="25">
        <v>2015</v>
      </c>
      <c r="K4" s="25">
        <v>2016</v>
      </c>
      <c r="L4" s="25">
        <v>2017</v>
      </c>
      <c r="M4" s="25">
        <v>2018</v>
      </c>
      <c r="N4" s="25">
        <v>2019</v>
      </c>
      <c r="O4" s="25">
        <v>2020</v>
      </c>
      <c r="P4" s="25">
        <v>2021</v>
      </c>
      <c r="Q4" s="26" t="s">
        <v>14</v>
      </c>
      <c r="R4" s="12"/>
    </row>
    <row r="5" spans="1:18" ht="12.75" hidden="1">
      <c r="A5" s="1"/>
      <c r="B5" s="27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3"/>
    </row>
    <row r="6" spans="1:19" ht="12.75">
      <c r="A6" s="1"/>
      <c r="B6" s="28" t="s">
        <v>9</v>
      </c>
      <c r="C6" s="4">
        <f>C9+C19</f>
        <v>1609399</v>
      </c>
      <c r="D6" s="4">
        <f>D9+D19+D16</f>
        <v>1518954.52</v>
      </c>
      <c r="E6" s="4">
        <v>1672347.4</v>
      </c>
      <c r="F6" s="4">
        <v>1468447</v>
      </c>
      <c r="G6" s="4">
        <v>1276027</v>
      </c>
      <c r="H6" s="4">
        <v>1424088</v>
      </c>
      <c r="I6" s="4">
        <v>1449346</v>
      </c>
      <c r="J6" s="4">
        <v>1510729.96445993</v>
      </c>
      <c r="K6" s="4">
        <v>1214542.1047</v>
      </c>
      <c r="L6" s="4">
        <v>1165711</v>
      </c>
      <c r="M6" s="4">
        <v>1259885.6776262599</v>
      </c>
      <c r="N6" s="4">
        <v>1527028.8588</v>
      </c>
      <c r="O6" s="4">
        <v>2197193.9279</v>
      </c>
      <c r="P6" s="4">
        <v>1979169.6942396595</v>
      </c>
      <c r="Q6" s="29">
        <v>-9.922848907047566</v>
      </c>
      <c r="R6" s="13"/>
      <c r="S6" s="22"/>
    </row>
    <row r="7" spans="1:18" ht="12.75">
      <c r="A7" s="1"/>
      <c r="B7" s="2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9"/>
      <c r="R7" s="13"/>
    </row>
    <row r="8" spans="1:18" ht="12.75">
      <c r="A8" s="1"/>
      <c r="B8" s="5" t="s">
        <v>10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9"/>
      <c r="R8" s="13"/>
    </row>
    <row r="9" spans="1:18" ht="12.75">
      <c r="A9" s="1"/>
      <c r="B9" s="6" t="s">
        <v>19</v>
      </c>
      <c r="C9" s="4">
        <v>1492332</v>
      </c>
      <c r="D9" s="4">
        <v>1437644</v>
      </c>
      <c r="E9" s="4">
        <v>1586478</v>
      </c>
      <c r="F9" s="4">
        <v>1347185</v>
      </c>
      <c r="G9" s="4">
        <v>1198013</v>
      </c>
      <c r="H9" s="4">
        <v>1354331</v>
      </c>
      <c r="I9" s="4">
        <v>1373762</v>
      </c>
      <c r="J9" s="4">
        <v>1427930.96445993</v>
      </c>
      <c r="K9" s="4">
        <v>1157707</v>
      </c>
      <c r="L9" s="4">
        <v>1116678</v>
      </c>
      <c r="M9" s="4">
        <v>1206000.56462626</v>
      </c>
      <c r="N9" s="4">
        <v>1487191</v>
      </c>
      <c r="O9" s="4">
        <v>2149418</v>
      </c>
      <c r="P9" s="4">
        <v>1942078.3265396594</v>
      </c>
      <c r="Q9" s="29">
        <v>-9.646316977914049</v>
      </c>
      <c r="R9" s="18"/>
    </row>
    <row r="10" spans="1:18" ht="12.75">
      <c r="A10" s="1"/>
      <c r="B10" s="2" t="s">
        <v>3</v>
      </c>
      <c r="C10" s="4">
        <f>C11+C12</f>
        <v>1109662</v>
      </c>
      <c r="D10" s="4">
        <f>D11+D12</f>
        <v>1124879</v>
      </c>
      <c r="E10" s="4">
        <v>1067998</v>
      </c>
      <c r="F10" s="4">
        <v>1071321</v>
      </c>
      <c r="G10" s="4">
        <v>1088599</v>
      </c>
      <c r="H10" s="4">
        <v>1099720</v>
      </c>
      <c r="I10" s="4">
        <v>1103710</v>
      </c>
      <c r="J10" s="4">
        <v>1098908.47667972</v>
      </c>
      <c r="K10" s="4">
        <v>873480</v>
      </c>
      <c r="L10" s="4">
        <v>806791</v>
      </c>
      <c r="M10" s="4">
        <v>905789.33141347</v>
      </c>
      <c r="N10" s="4">
        <v>1155321</v>
      </c>
      <c r="O10" s="4">
        <v>1514046</v>
      </c>
      <c r="P10" s="4">
        <v>1361619.8453097395</v>
      </c>
      <c r="Q10" s="29">
        <v>-10.067471839710318</v>
      </c>
      <c r="R10" s="19"/>
    </row>
    <row r="11" spans="1:18" ht="12.75">
      <c r="A11" s="1"/>
      <c r="B11" s="7" t="s">
        <v>11</v>
      </c>
      <c r="C11" s="4">
        <f>'[1]Table 1'!J530</f>
        <v>181054</v>
      </c>
      <c r="D11" s="4">
        <f>'[1]Table 1'!K530</f>
        <v>149879</v>
      </c>
      <c r="E11" s="4">
        <v>291143</v>
      </c>
      <c r="F11" s="4">
        <v>186796</v>
      </c>
      <c r="G11" s="4">
        <v>136657</v>
      </c>
      <c r="H11" s="4">
        <v>132941</v>
      </c>
      <c r="I11" s="4">
        <v>144704</v>
      </c>
      <c r="J11" s="4">
        <v>117731.32308701</v>
      </c>
      <c r="K11" s="4">
        <v>76200</v>
      </c>
      <c r="L11" s="4">
        <v>45265</v>
      </c>
      <c r="M11" s="4">
        <v>60768.9951468</v>
      </c>
      <c r="N11" s="4">
        <v>76897</v>
      </c>
      <c r="O11" s="4">
        <v>131858</v>
      </c>
      <c r="P11" s="4">
        <v>86310.12339220998</v>
      </c>
      <c r="Q11" s="29">
        <v>-34.543127157844054</v>
      </c>
      <c r="R11" s="19"/>
    </row>
    <row r="12" spans="1:18" ht="27.75">
      <c r="A12" s="1"/>
      <c r="B12" s="7" t="s">
        <v>17</v>
      </c>
      <c r="C12" s="4">
        <f>'[1]Table 1'!J531</f>
        <v>928608</v>
      </c>
      <c r="D12" s="4">
        <f>'[1]Table 1'!K531</f>
        <v>975000</v>
      </c>
      <c r="E12" s="4">
        <v>776855</v>
      </c>
      <c r="F12" s="4">
        <v>884525</v>
      </c>
      <c r="G12" s="4">
        <v>951942</v>
      </c>
      <c r="H12" s="4">
        <v>966779</v>
      </c>
      <c r="I12" s="4">
        <v>959006</v>
      </c>
      <c r="J12" s="4">
        <v>981177.1535927099</v>
      </c>
      <c r="K12" s="4">
        <v>797280</v>
      </c>
      <c r="L12" s="4">
        <v>761526</v>
      </c>
      <c r="M12" s="4">
        <v>845020.33626667</v>
      </c>
      <c r="N12" s="4">
        <v>1078424</v>
      </c>
      <c r="O12" s="4">
        <v>1382188</v>
      </c>
      <c r="P12" s="4">
        <v>1275309.7219175296</v>
      </c>
      <c r="Q12" s="29">
        <v>-7.732542757025119</v>
      </c>
      <c r="R12" s="19"/>
    </row>
    <row r="13" spans="1:20" ht="12.75" hidden="1">
      <c r="A13" s="1"/>
      <c r="B13" s="30" t="s">
        <v>4</v>
      </c>
      <c r="C13" s="31" t="s">
        <v>5</v>
      </c>
      <c r="D13" s="31" t="s">
        <v>5</v>
      </c>
      <c r="E13" s="31" t="s">
        <v>5</v>
      </c>
      <c r="F13" s="31"/>
      <c r="G13" s="31"/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/>
      <c r="N13" s="4"/>
      <c r="O13" s="4"/>
      <c r="P13" s="4">
        <v>1275309.7219175296</v>
      </c>
      <c r="Q13" s="29" t="e">
        <v>#DIV/0!</v>
      </c>
      <c r="R13" s="20"/>
      <c r="S13" s="14"/>
      <c r="T13" s="22"/>
    </row>
    <row r="14" spans="1:18" ht="12.75">
      <c r="A14" s="1"/>
      <c r="B14" s="8" t="s">
        <v>7</v>
      </c>
      <c r="C14" s="4">
        <v>447952</v>
      </c>
      <c r="D14" s="4">
        <v>382716</v>
      </c>
      <c r="E14" s="4">
        <v>497832</v>
      </c>
      <c r="F14" s="4">
        <v>377493</v>
      </c>
      <c r="G14" s="4">
        <v>236608</v>
      </c>
      <c r="H14" s="4">
        <v>254611</v>
      </c>
      <c r="I14" s="4">
        <v>270052</v>
      </c>
      <c r="J14" s="4">
        <v>329022.48778021004</v>
      </c>
      <c r="K14" s="4">
        <v>284227</v>
      </c>
      <c r="L14" s="4">
        <v>309887</v>
      </c>
      <c r="M14" s="4">
        <v>300211.23321279</v>
      </c>
      <c r="N14" s="4">
        <v>331870</v>
      </c>
      <c r="O14" s="4">
        <v>476544</v>
      </c>
      <c r="P14" s="4">
        <v>1031880.4480715599</v>
      </c>
      <c r="Q14" s="29">
        <v>116.53413915012254</v>
      </c>
      <c r="R14" s="16"/>
    </row>
    <row r="15" spans="1:17" ht="12.75">
      <c r="A15" s="1"/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9"/>
    </row>
    <row r="16" spans="1:18" ht="15">
      <c r="A16" s="1"/>
      <c r="B16" s="9" t="s">
        <v>18</v>
      </c>
      <c r="C16" s="3" t="s">
        <v>5</v>
      </c>
      <c r="D16" s="4">
        <f>53*2</f>
        <v>106</v>
      </c>
      <c r="E16" s="4">
        <v>2752.4</v>
      </c>
      <c r="F16" s="4">
        <v>1238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29"/>
      <c r="R16" s="22"/>
    </row>
    <row r="17" spans="1:18" ht="12.75">
      <c r="A17" s="1"/>
      <c r="B17" s="8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29"/>
      <c r="R17" s="16"/>
    </row>
    <row r="18" spans="1:18" ht="12.75">
      <c r="A18" s="1"/>
      <c r="B18" s="5" t="s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9"/>
      <c r="R18" s="16"/>
    </row>
    <row r="19" spans="1:18" ht="15.75" customHeight="1">
      <c r="A19" s="33"/>
      <c r="B19" s="34" t="s">
        <v>12</v>
      </c>
      <c r="C19" s="35">
        <f>'[1]Table 1'!J537</f>
        <v>117067</v>
      </c>
      <c r="D19" s="35">
        <f>'[1]Table 1'!K537</f>
        <v>81204.52</v>
      </c>
      <c r="E19" s="35">
        <v>83117</v>
      </c>
      <c r="F19" s="35">
        <v>120024</v>
      </c>
      <c r="G19" s="35">
        <v>78014</v>
      </c>
      <c r="H19" s="35">
        <v>69757</v>
      </c>
      <c r="I19" s="35">
        <v>75584</v>
      </c>
      <c r="J19" s="35">
        <v>82799</v>
      </c>
      <c r="K19" s="35">
        <v>56835.1047</v>
      </c>
      <c r="L19" s="35">
        <v>49033</v>
      </c>
      <c r="M19" s="35">
        <v>53885.113000000005</v>
      </c>
      <c r="N19" s="35">
        <v>39837.85879999999</v>
      </c>
      <c r="O19" s="35">
        <v>47775.9279</v>
      </c>
      <c r="P19" s="35">
        <v>37091.3677</v>
      </c>
      <c r="Q19" s="36">
        <v>-22.36389887050211</v>
      </c>
      <c r="R19" s="16"/>
    </row>
    <row r="20" spans="1:18" s="17" customFormat="1" ht="15.75" customHeight="1">
      <c r="A20" s="37">
        <v>1</v>
      </c>
      <c r="B20" s="38" t="s">
        <v>20</v>
      </c>
      <c r="C20" s="39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23"/>
    </row>
    <row r="21" spans="1:18" ht="13.5" customHeight="1">
      <c r="A21" s="37">
        <v>2</v>
      </c>
      <c r="B21" s="46" t="s">
        <v>15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21"/>
    </row>
    <row r="22" spans="1:17" s="17" customFormat="1" ht="12">
      <c r="A22" s="41"/>
      <c r="B22" s="42" t="s">
        <v>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</sheetData>
  <sheetProtection/>
  <mergeCells count="4">
    <mergeCell ref="B1:Q1"/>
    <mergeCell ref="B2:Q2"/>
    <mergeCell ref="B3:Q3"/>
    <mergeCell ref="B21:Q21"/>
  </mergeCells>
  <printOptions horizontalCentered="1" verticalCentered="1"/>
  <pageMargins left="0" right="0" top="0.7480314960629921" bottom="0.7480314960629921" header="0.31496062992125984" footer="0.31496062992125984"/>
  <pageSetup blackAndWhite="1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יעל רשתי</dc:creator>
  <cp:keywords/>
  <dc:description/>
  <cp:lastModifiedBy>תמר שטרצר-פישר</cp:lastModifiedBy>
  <cp:lastPrinted>2022-11-15T08:15:09Z</cp:lastPrinted>
  <dcterms:created xsi:type="dcterms:W3CDTF">1996-10-14T23:33:28Z</dcterms:created>
  <dcterms:modified xsi:type="dcterms:W3CDTF">2022-11-15T09:48:21Z</dcterms:modified>
  <cp:category/>
  <cp:version/>
  <cp:contentType/>
  <cp:contentStatus/>
</cp:coreProperties>
</file>